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Липатов\Метровагонмаш\КС-2\"/>
    </mc:Choice>
  </mc:AlternateContent>
  <xr:revisionPtr revIDLastSave="0" documentId="13_ncr:1_{E138A1D5-EE19-4052-8FF4-C3FA8BA683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кт базисный метод(11гр)" sheetId="6" r:id="rId1"/>
    <sheet name="Source" sheetId="1" r:id="rId2"/>
    <sheet name="SourceObSm" sheetId="2" r:id="rId3"/>
    <sheet name="SmtRes" sheetId="3" r:id="rId4"/>
    <sheet name="EtalonRes" sheetId="4" r:id="rId5"/>
    <sheet name="SrcKA" sheetId="5" r:id="rId6"/>
  </sheets>
  <externalReferences>
    <externalReference r:id="rId7"/>
  </externalReferences>
  <definedNames>
    <definedName name="_xlnm.Print_Titles" localSheetId="0">'Акт базисный метод(11гр)'!$35:$39</definedName>
    <definedName name="_xlnm.Print_Area" localSheetId="0">'Акт базисный метод(11гр)'!$A$1:$L$347</definedName>
  </definedNames>
  <calcPr calcId="191029"/>
</workbook>
</file>

<file path=xl/calcChain.xml><?xml version="1.0" encoding="utf-8"?>
<calcChain xmlns="http://schemas.openxmlformats.org/spreadsheetml/2006/main">
  <c r="H335" i="6" l="1"/>
  <c r="H336" i="6" s="1"/>
  <c r="C14" i="6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1" i="3"/>
  <c r="Y1" i="3"/>
  <c r="CX1" i="3"/>
  <c r="DF1" i="3" s="1"/>
  <c r="CY1" i="3"/>
  <c r="CZ1" i="3"/>
  <c r="DB1" i="3" s="1"/>
  <c r="DA1" i="3"/>
  <c r="DC1" i="3"/>
  <c r="DI1" i="3"/>
  <c r="DJ1" i="3"/>
  <c r="A2" i="3"/>
  <c r="Y2" i="3"/>
  <c r="CX2" i="3" s="1"/>
  <c r="CY2" i="3"/>
  <c r="CZ2" i="3"/>
  <c r="DA2" i="3"/>
  <c r="DB2" i="3"/>
  <c r="DC2" i="3"/>
  <c r="A3" i="3"/>
  <c r="Y3" i="3"/>
  <c r="CX3" i="3"/>
  <c r="CY3" i="3"/>
  <c r="CZ3" i="3"/>
  <c r="DA3" i="3"/>
  <c r="DB3" i="3"/>
  <c r="DC3" i="3"/>
  <c r="A4" i="3"/>
  <c r="Y4" i="3"/>
  <c r="CX4" i="3"/>
  <c r="DF4" i="3" s="1"/>
  <c r="CY4" i="3"/>
  <c r="CZ4" i="3"/>
  <c r="DB4" i="3" s="1"/>
  <c r="DA4" i="3"/>
  <c r="DC4" i="3"/>
  <c r="DI4" i="3"/>
  <c r="A5" i="3"/>
  <c r="Y5" i="3"/>
  <c r="CX5" i="3" s="1"/>
  <c r="CY5" i="3"/>
  <c r="CZ5" i="3"/>
  <c r="DB5" i="3" s="1"/>
  <c r="DA5" i="3"/>
  <c r="DC5" i="3"/>
  <c r="DF5" i="3"/>
  <c r="DJ5" i="3" s="1"/>
  <c r="A6" i="3"/>
  <c r="Y6" i="3"/>
  <c r="CX6" i="3" s="1"/>
  <c r="CY6" i="3"/>
  <c r="CZ6" i="3"/>
  <c r="DA6" i="3"/>
  <c r="DB6" i="3"/>
  <c r="DC6" i="3"/>
  <c r="A7" i="3"/>
  <c r="Y7" i="3"/>
  <c r="CX7" i="3"/>
  <c r="DF7" i="3" s="1"/>
  <c r="CY7" i="3"/>
  <c r="CZ7" i="3"/>
  <c r="DB7" i="3" s="1"/>
  <c r="DA7" i="3"/>
  <c r="DC7" i="3"/>
  <c r="DG7" i="3"/>
  <c r="DH7" i="3"/>
  <c r="DI7" i="3"/>
  <c r="DJ7" i="3" s="1"/>
  <c r="A8" i="3"/>
  <c r="Y8" i="3"/>
  <c r="CX8" i="3" s="1"/>
  <c r="CY8" i="3"/>
  <c r="CZ8" i="3"/>
  <c r="DA8" i="3"/>
  <c r="DB8" i="3"/>
  <c r="DC8" i="3"/>
  <c r="A9" i="3"/>
  <c r="Y9" i="3"/>
  <c r="CX9" i="3" s="1"/>
  <c r="CY9" i="3"/>
  <c r="CZ9" i="3"/>
  <c r="DB9" i="3" s="1"/>
  <c r="DA9" i="3"/>
  <c r="DC9" i="3"/>
  <c r="A10" i="3"/>
  <c r="Y10" i="3"/>
  <c r="CX10" i="3"/>
  <c r="CY10" i="3"/>
  <c r="CZ10" i="3"/>
  <c r="DA10" i="3"/>
  <c r="DB10" i="3"/>
  <c r="DC10" i="3"/>
  <c r="A11" i="3"/>
  <c r="Y11" i="3"/>
  <c r="CX11" i="3" s="1"/>
  <c r="CY11" i="3"/>
  <c r="CZ11" i="3"/>
  <c r="DA11" i="3"/>
  <c r="DB11" i="3"/>
  <c r="DC11" i="3"/>
  <c r="DG11" i="3"/>
  <c r="DH11" i="3"/>
  <c r="A12" i="3"/>
  <c r="Y12" i="3"/>
  <c r="CX12" i="3" s="1"/>
  <c r="CY12" i="3"/>
  <c r="CZ12" i="3"/>
  <c r="DB12" i="3" s="1"/>
  <c r="DA12" i="3"/>
  <c r="DC12" i="3"/>
  <c r="A13" i="3"/>
  <c r="Y13" i="3"/>
  <c r="CX13" i="3" s="1"/>
  <c r="CY13" i="3"/>
  <c r="CZ13" i="3"/>
  <c r="DA13" i="3"/>
  <c r="DB13" i="3"/>
  <c r="DC13" i="3"/>
  <c r="DI13" i="3"/>
  <c r="DJ13" i="3" s="1"/>
  <c r="A14" i="3"/>
  <c r="Y14" i="3"/>
  <c r="CX14" i="3"/>
  <c r="CY14" i="3"/>
  <c r="CZ14" i="3"/>
  <c r="DB14" i="3" s="1"/>
  <c r="DA14" i="3"/>
  <c r="DC14" i="3"/>
  <c r="A15" i="3"/>
  <c r="Y15" i="3"/>
  <c r="CX15" i="3" s="1"/>
  <c r="CY15" i="3"/>
  <c r="CZ15" i="3"/>
  <c r="DA15" i="3"/>
  <c r="DB15" i="3"/>
  <c r="DC15" i="3"/>
  <c r="A16" i="3"/>
  <c r="Y16" i="3"/>
  <c r="CX16" i="3" s="1"/>
  <c r="CY16" i="3"/>
  <c r="CZ16" i="3"/>
  <c r="DB16" i="3" s="1"/>
  <c r="DA16" i="3"/>
  <c r="DC16" i="3"/>
  <c r="DF16" i="3"/>
  <c r="A17" i="3"/>
  <c r="Y17" i="3"/>
  <c r="CX17" i="3"/>
  <c r="DF17" i="3" s="1"/>
  <c r="CY17" i="3"/>
  <c r="CZ17" i="3"/>
  <c r="DB17" i="3" s="1"/>
  <c r="DA17" i="3"/>
  <c r="DC17" i="3"/>
  <c r="DI17" i="3"/>
  <c r="DJ17" i="3"/>
  <c r="A18" i="3"/>
  <c r="Y18" i="3"/>
  <c r="CX18" i="3" s="1"/>
  <c r="CY18" i="3"/>
  <c r="CZ18" i="3"/>
  <c r="DA18" i="3"/>
  <c r="DB18" i="3"/>
  <c r="DC18" i="3"/>
  <c r="A19" i="3"/>
  <c r="Y19" i="3"/>
  <c r="CX19" i="3" s="1"/>
  <c r="CY19" i="3"/>
  <c r="CZ19" i="3"/>
  <c r="DA19" i="3"/>
  <c r="DB19" i="3"/>
  <c r="DC19" i="3"/>
  <c r="A20" i="3"/>
  <c r="Y20" i="3"/>
  <c r="CX20" i="3"/>
  <c r="DF20" i="3" s="1"/>
  <c r="CY20" i="3"/>
  <c r="CZ20" i="3"/>
  <c r="DB20" i="3" s="1"/>
  <c r="DA20" i="3"/>
  <c r="DC20" i="3"/>
  <c r="DI20" i="3"/>
  <c r="DJ20" i="3" s="1"/>
  <c r="A21" i="3"/>
  <c r="Y21" i="3"/>
  <c r="CX21" i="3" s="1"/>
  <c r="DF21" i="3" s="1"/>
  <c r="CY21" i="3"/>
  <c r="CZ21" i="3"/>
  <c r="DB21" i="3" s="1"/>
  <c r="DA21" i="3"/>
  <c r="DC21" i="3"/>
  <c r="A22" i="3"/>
  <c r="Y22" i="3"/>
  <c r="CX22" i="3" s="1"/>
  <c r="CY22" i="3"/>
  <c r="CZ22" i="3"/>
  <c r="DA22" i="3"/>
  <c r="DB22" i="3"/>
  <c r="DC22" i="3"/>
  <c r="A23" i="3"/>
  <c r="Y23" i="3"/>
  <c r="CX23" i="3"/>
  <c r="DF23" i="3" s="1"/>
  <c r="CY23" i="3"/>
  <c r="CZ23" i="3"/>
  <c r="DB23" i="3" s="1"/>
  <c r="DA23" i="3"/>
  <c r="DC23" i="3"/>
  <c r="DG23" i="3"/>
  <c r="DJ23" i="3" s="1"/>
  <c r="DI23" i="3"/>
  <c r="A24" i="3"/>
  <c r="Y24" i="3"/>
  <c r="CX24" i="3" s="1"/>
  <c r="CY24" i="3"/>
  <c r="CZ24" i="3"/>
  <c r="DA24" i="3"/>
  <c r="DB24" i="3"/>
  <c r="DC24" i="3"/>
  <c r="A25" i="3"/>
  <c r="Y25" i="3"/>
  <c r="CX25" i="3" s="1"/>
  <c r="CY25" i="3"/>
  <c r="CZ25" i="3"/>
  <c r="DB25" i="3" s="1"/>
  <c r="DA25" i="3"/>
  <c r="DC25" i="3"/>
  <c r="DH25" i="3"/>
  <c r="A26" i="3"/>
  <c r="Y26" i="3"/>
  <c r="CX26" i="3"/>
  <c r="CY26" i="3"/>
  <c r="CZ26" i="3"/>
  <c r="DA26" i="3"/>
  <c r="DB26" i="3"/>
  <c r="DC26" i="3"/>
  <c r="A27" i="3"/>
  <c r="Y27" i="3"/>
  <c r="CX27" i="3" s="1"/>
  <c r="DG27" i="3" s="1"/>
  <c r="CY27" i="3"/>
  <c r="CZ27" i="3"/>
  <c r="DA27" i="3"/>
  <c r="DB27" i="3"/>
  <c r="DC27" i="3"/>
  <c r="DH27" i="3"/>
  <c r="A28" i="3"/>
  <c r="Y28" i="3"/>
  <c r="CX28" i="3" s="1"/>
  <c r="CY28" i="3"/>
  <c r="CZ28" i="3"/>
  <c r="DB28" i="3" s="1"/>
  <c r="DA28" i="3"/>
  <c r="DC28" i="3"/>
  <c r="A29" i="3"/>
  <c r="Y29" i="3"/>
  <c r="CX29" i="3" s="1"/>
  <c r="CY29" i="3"/>
  <c r="CZ29" i="3"/>
  <c r="DA29" i="3"/>
  <c r="DB29" i="3"/>
  <c r="DC29" i="3"/>
  <c r="DI29" i="3"/>
  <c r="DJ29" i="3" s="1"/>
  <c r="A30" i="3"/>
  <c r="Y30" i="3"/>
  <c r="CX30" i="3"/>
  <c r="CY30" i="3"/>
  <c r="CZ30" i="3"/>
  <c r="DB30" i="3" s="1"/>
  <c r="DA30" i="3"/>
  <c r="DC30" i="3"/>
  <c r="A31" i="3"/>
  <c r="Y31" i="3"/>
  <c r="CX31" i="3" s="1"/>
  <c r="CY31" i="3"/>
  <c r="CZ31" i="3"/>
  <c r="DA31" i="3"/>
  <c r="DB31" i="3"/>
  <c r="DC31" i="3"/>
  <c r="A32" i="3"/>
  <c r="Y32" i="3"/>
  <c r="CX32" i="3" s="1"/>
  <c r="CY32" i="3"/>
  <c r="CZ32" i="3"/>
  <c r="DB32" i="3" s="1"/>
  <c r="DA32" i="3"/>
  <c r="DC32" i="3"/>
  <c r="A33" i="3"/>
  <c r="Y33" i="3"/>
  <c r="CX33" i="3"/>
  <c r="CY33" i="3"/>
  <c r="CZ33" i="3"/>
  <c r="DB33" i="3" s="1"/>
  <c r="DA33" i="3"/>
  <c r="DC33" i="3"/>
  <c r="DI33" i="3"/>
  <c r="A34" i="3"/>
  <c r="Y34" i="3"/>
  <c r="CX34" i="3" s="1"/>
  <c r="CY34" i="3"/>
  <c r="CZ34" i="3"/>
  <c r="DA34" i="3"/>
  <c r="DB34" i="3"/>
  <c r="DC34" i="3"/>
  <c r="A35" i="3"/>
  <c r="Y35" i="3"/>
  <c r="CX35" i="3"/>
  <c r="CY35" i="3"/>
  <c r="CZ35" i="3"/>
  <c r="DA35" i="3"/>
  <c r="DB35" i="3"/>
  <c r="DC35" i="3"/>
  <c r="DF35" i="3"/>
  <c r="DJ35" i="3" s="1"/>
  <c r="A36" i="3"/>
  <c r="Y36" i="3"/>
  <c r="CX36" i="3"/>
  <c r="DF36" i="3" s="1"/>
  <c r="DJ36" i="3" s="1"/>
  <c r="CY36" i="3"/>
  <c r="CZ36" i="3"/>
  <c r="DB36" i="3" s="1"/>
  <c r="DA36" i="3"/>
  <c r="DC36" i="3"/>
  <c r="DI36" i="3"/>
  <c r="A37" i="3"/>
  <c r="Y37" i="3"/>
  <c r="CX37" i="3" s="1"/>
  <c r="CY37" i="3"/>
  <c r="CZ37" i="3"/>
  <c r="DB37" i="3" s="1"/>
  <c r="DA37" i="3"/>
  <c r="DC37" i="3"/>
  <c r="DF37" i="3"/>
  <c r="A38" i="3"/>
  <c r="Y38" i="3"/>
  <c r="CX38" i="3" s="1"/>
  <c r="CY38" i="3"/>
  <c r="CZ38" i="3"/>
  <c r="DA38" i="3"/>
  <c r="DB38" i="3"/>
  <c r="DC38" i="3"/>
  <c r="A39" i="3"/>
  <c r="Y39" i="3"/>
  <c r="CX39" i="3"/>
  <c r="DF39" i="3" s="1"/>
  <c r="CY39" i="3"/>
  <c r="CZ39" i="3"/>
  <c r="DB39" i="3" s="1"/>
  <c r="DA39" i="3"/>
  <c r="DC39" i="3"/>
  <c r="DG39" i="3"/>
  <c r="DJ39" i="3" s="1"/>
  <c r="DI39" i="3"/>
  <c r="A40" i="3"/>
  <c r="Y40" i="3"/>
  <c r="CX40" i="3" s="1"/>
  <c r="CY40" i="3"/>
  <c r="CZ40" i="3"/>
  <c r="DA40" i="3"/>
  <c r="DB40" i="3"/>
  <c r="DC40" i="3"/>
  <c r="A41" i="3"/>
  <c r="Y41" i="3"/>
  <c r="CX41" i="3" s="1"/>
  <c r="CY41" i="3"/>
  <c r="CZ41" i="3"/>
  <c r="DB41" i="3" s="1"/>
  <c r="DA41" i="3"/>
  <c r="DC41" i="3"/>
  <c r="DH41" i="3"/>
  <c r="A42" i="3"/>
  <c r="Y42" i="3"/>
  <c r="CX42" i="3"/>
  <c r="CY42" i="3"/>
  <c r="CZ42" i="3"/>
  <c r="DA42" i="3"/>
  <c r="DB42" i="3"/>
  <c r="DC42" i="3"/>
  <c r="A43" i="3"/>
  <c r="Y43" i="3"/>
  <c r="CX43" i="3" s="1"/>
  <c r="CY43" i="3"/>
  <c r="CZ43" i="3"/>
  <c r="DA43" i="3"/>
  <c r="DB43" i="3"/>
  <c r="DC43" i="3"/>
  <c r="DG43" i="3"/>
  <c r="DH43" i="3"/>
  <c r="A44" i="3"/>
  <c r="Y44" i="3"/>
  <c r="CX44" i="3" s="1"/>
  <c r="CY44" i="3"/>
  <c r="CZ44" i="3"/>
  <c r="DB44" i="3" s="1"/>
  <c r="DA44" i="3"/>
  <c r="DC44" i="3"/>
  <c r="A45" i="3"/>
  <c r="Y45" i="3"/>
  <c r="CX45" i="3" s="1"/>
  <c r="CY45" i="3"/>
  <c r="CZ45" i="3"/>
  <c r="DA45" i="3"/>
  <c r="DB45" i="3"/>
  <c r="DC45" i="3"/>
  <c r="DI45" i="3"/>
  <c r="DJ45" i="3" s="1"/>
  <c r="A46" i="3"/>
  <c r="Y46" i="3"/>
  <c r="CX46" i="3"/>
  <c r="CY46" i="3"/>
  <c r="CZ46" i="3"/>
  <c r="DB46" i="3" s="1"/>
  <c r="DA46" i="3"/>
  <c r="DC46" i="3"/>
  <c r="DG46" i="3"/>
  <c r="A47" i="3"/>
  <c r="Y47" i="3"/>
  <c r="CX47" i="3" s="1"/>
  <c r="CY47" i="3"/>
  <c r="CZ47" i="3"/>
  <c r="DA47" i="3"/>
  <c r="DB47" i="3"/>
  <c r="DC47" i="3"/>
  <c r="A48" i="3"/>
  <c r="Y48" i="3"/>
  <c r="CX48" i="3" s="1"/>
  <c r="CY48" i="3"/>
  <c r="CZ48" i="3"/>
  <c r="DB48" i="3" s="1"/>
  <c r="DA48" i="3"/>
  <c r="DC48" i="3"/>
  <c r="A49" i="3"/>
  <c r="Y49" i="3"/>
  <c r="CX49" i="3"/>
  <c r="CY49" i="3"/>
  <c r="CZ49" i="3"/>
  <c r="DB49" i="3" s="1"/>
  <c r="DA49" i="3"/>
  <c r="DC49" i="3"/>
  <c r="DI49" i="3"/>
  <c r="A50" i="3"/>
  <c r="Y50" i="3"/>
  <c r="CX50" i="3" s="1"/>
  <c r="CY50" i="3"/>
  <c r="CZ50" i="3"/>
  <c r="DA50" i="3"/>
  <c r="DB50" i="3"/>
  <c r="DC50" i="3"/>
  <c r="DH50" i="3"/>
  <c r="A51" i="3"/>
  <c r="Y51" i="3"/>
  <c r="CX51" i="3"/>
  <c r="CY51" i="3"/>
  <c r="CZ51" i="3"/>
  <c r="DA51" i="3"/>
  <c r="DB51" i="3"/>
  <c r="DC51" i="3"/>
  <c r="DF51" i="3"/>
  <c r="A52" i="3"/>
  <c r="Y52" i="3"/>
  <c r="CX52" i="3"/>
  <c r="DF52" i="3" s="1"/>
  <c r="DJ52" i="3" s="1"/>
  <c r="CY52" i="3"/>
  <c r="CZ52" i="3"/>
  <c r="DB52" i="3" s="1"/>
  <c r="DA52" i="3"/>
  <c r="DC52" i="3"/>
  <c r="DI52" i="3"/>
  <c r="A53" i="3"/>
  <c r="Y53" i="3"/>
  <c r="CX53" i="3" s="1"/>
  <c r="CY53" i="3"/>
  <c r="CZ53" i="3"/>
  <c r="DA53" i="3"/>
  <c r="DB53" i="3"/>
  <c r="DC53" i="3"/>
  <c r="DF53" i="3"/>
  <c r="DJ53" i="3" s="1"/>
  <c r="A54" i="3"/>
  <c r="Y54" i="3"/>
  <c r="CX54" i="3" s="1"/>
  <c r="CY54" i="3"/>
  <c r="CZ54" i="3"/>
  <c r="DA54" i="3"/>
  <c r="DB54" i="3"/>
  <c r="DC54" i="3"/>
  <c r="DH54" i="3"/>
  <c r="DI54" i="3"/>
  <c r="DJ54" i="3" s="1"/>
  <c r="A55" i="3"/>
  <c r="Y55" i="3"/>
  <c r="CX55" i="3"/>
  <c r="DF55" i="3" s="1"/>
  <c r="CY55" i="3"/>
  <c r="CZ55" i="3"/>
  <c r="DB55" i="3" s="1"/>
  <c r="DA55" i="3"/>
  <c r="DC55" i="3"/>
  <c r="DG55" i="3"/>
  <c r="DI55" i="3"/>
  <c r="DJ55" i="3" s="1"/>
  <c r="A56" i="3"/>
  <c r="Y56" i="3"/>
  <c r="CX56" i="3" s="1"/>
  <c r="CY56" i="3"/>
  <c r="CZ56" i="3"/>
  <c r="DA56" i="3"/>
  <c r="DB56" i="3"/>
  <c r="DC56" i="3"/>
  <c r="A57" i="3"/>
  <c r="Y57" i="3"/>
  <c r="CX57" i="3" s="1"/>
  <c r="CY57" i="3"/>
  <c r="CZ57" i="3"/>
  <c r="DB57" i="3" s="1"/>
  <c r="DA57" i="3"/>
  <c r="DC57" i="3"/>
  <c r="A58" i="3"/>
  <c r="Y58" i="3"/>
  <c r="CX58" i="3"/>
  <c r="CY58" i="3"/>
  <c r="CZ58" i="3"/>
  <c r="DA58" i="3"/>
  <c r="DB58" i="3"/>
  <c r="DC58" i="3"/>
  <c r="A59" i="3"/>
  <c r="Y59" i="3"/>
  <c r="CX59" i="3" s="1"/>
  <c r="CY59" i="3"/>
  <c r="CZ59" i="3"/>
  <c r="DA59" i="3"/>
  <c r="DB59" i="3"/>
  <c r="DC59" i="3"/>
  <c r="A60" i="3"/>
  <c r="Y60" i="3"/>
  <c r="CX60" i="3" s="1"/>
  <c r="CY60" i="3"/>
  <c r="CZ60" i="3"/>
  <c r="DB60" i="3" s="1"/>
  <c r="DA60" i="3"/>
  <c r="DC60" i="3"/>
  <c r="DF60" i="3"/>
  <c r="A61" i="3"/>
  <c r="Y61" i="3"/>
  <c r="CX61" i="3" s="1"/>
  <c r="CY61" i="3"/>
  <c r="CZ61" i="3"/>
  <c r="DA61" i="3"/>
  <c r="DB61" i="3"/>
  <c r="DC61" i="3"/>
  <c r="A62" i="3"/>
  <c r="Y62" i="3"/>
  <c r="CX62" i="3"/>
  <c r="DG62" i="3" s="1"/>
  <c r="CY62" i="3"/>
  <c r="CZ62" i="3"/>
  <c r="DB62" i="3" s="1"/>
  <c r="DA62" i="3"/>
  <c r="DC62" i="3"/>
  <c r="A63" i="3"/>
  <c r="Y63" i="3"/>
  <c r="CX63" i="3" s="1"/>
  <c r="CY63" i="3"/>
  <c r="CZ63" i="3"/>
  <c r="DA63" i="3"/>
  <c r="DB63" i="3"/>
  <c r="DC63" i="3"/>
  <c r="A64" i="3"/>
  <c r="Y64" i="3"/>
  <c r="CX64" i="3" s="1"/>
  <c r="CY64" i="3"/>
  <c r="CZ64" i="3"/>
  <c r="DB64" i="3" s="1"/>
  <c r="DA64" i="3"/>
  <c r="DC64" i="3"/>
  <c r="DF64" i="3"/>
  <c r="DG64" i="3"/>
  <c r="A65" i="3"/>
  <c r="Y65" i="3"/>
  <c r="CX65" i="3"/>
  <c r="CY65" i="3"/>
  <c r="CZ65" i="3"/>
  <c r="DB65" i="3" s="1"/>
  <c r="DA65" i="3"/>
  <c r="DC65" i="3"/>
  <c r="A66" i="3"/>
  <c r="Y66" i="3"/>
  <c r="CX66" i="3" s="1"/>
  <c r="CY66" i="3"/>
  <c r="CZ66" i="3"/>
  <c r="DA66" i="3"/>
  <c r="DB66" i="3"/>
  <c r="DC66" i="3"/>
  <c r="DH66" i="3"/>
  <c r="A67" i="3"/>
  <c r="Y67" i="3"/>
  <c r="CX67" i="3"/>
  <c r="CY67" i="3"/>
  <c r="CZ67" i="3"/>
  <c r="DA67" i="3"/>
  <c r="DB67" i="3"/>
  <c r="DC67" i="3"/>
  <c r="A68" i="3"/>
  <c r="Y68" i="3"/>
  <c r="CX68" i="3"/>
  <c r="DF68" i="3" s="1"/>
  <c r="CY68" i="3"/>
  <c r="CZ68" i="3"/>
  <c r="DB68" i="3" s="1"/>
  <c r="DA68" i="3"/>
  <c r="DC68" i="3"/>
  <c r="DI68" i="3"/>
  <c r="DJ68" i="3" s="1"/>
  <c r="A69" i="3"/>
  <c r="Y69" i="3"/>
  <c r="CX69" i="3" s="1"/>
  <c r="CY69" i="3"/>
  <c r="CZ69" i="3"/>
  <c r="DA69" i="3"/>
  <c r="DB69" i="3"/>
  <c r="DC69" i="3"/>
  <c r="A70" i="3"/>
  <c r="Y70" i="3"/>
  <c r="CX70" i="3" s="1"/>
  <c r="CY70" i="3"/>
  <c r="CZ70" i="3"/>
  <c r="DA70" i="3"/>
  <c r="DB70" i="3"/>
  <c r="DC70" i="3"/>
  <c r="DH70" i="3"/>
  <c r="DI70" i="3"/>
  <c r="A71" i="3"/>
  <c r="Y71" i="3"/>
  <c r="CX71" i="3"/>
  <c r="DF71" i="3" s="1"/>
  <c r="CY71" i="3"/>
  <c r="CZ71" i="3"/>
  <c r="DB71" i="3" s="1"/>
  <c r="DA71" i="3"/>
  <c r="DC71" i="3"/>
  <c r="DG71" i="3"/>
  <c r="DJ71" i="3" s="1"/>
  <c r="DI71" i="3"/>
  <c r="A72" i="3"/>
  <c r="Y72" i="3"/>
  <c r="CX72" i="3" s="1"/>
  <c r="CY72" i="3"/>
  <c r="CZ72" i="3"/>
  <c r="DA72" i="3"/>
  <c r="DB72" i="3"/>
  <c r="DC72" i="3"/>
  <c r="A73" i="3"/>
  <c r="Y73" i="3"/>
  <c r="CX73" i="3" s="1"/>
  <c r="CY73" i="3"/>
  <c r="CZ73" i="3"/>
  <c r="DB73" i="3" s="1"/>
  <c r="DA73" i="3"/>
  <c r="DC73" i="3"/>
  <c r="A74" i="3"/>
  <c r="Y74" i="3"/>
  <c r="CX74" i="3"/>
  <c r="CY74" i="3"/>
  <c r="CZ74" i="3"/>
  <c r="DA74" i="3"/>
  <c r="DB74" i="3"/>
  <c r="DC74" i="3"/>
  <c r="A75" i="3"/>
  <c r="Y75" i="3"/>
  <c r="CX75" i="3" s="1"/>
  <c r="CY75" i="3"/>
  <c r="CZ75" i="3"/>
  <c r="DA75" i="3"/>
  <c r="DB75" i="3"/>
  <c r="DC75" i="3"/>
  <c r="A76" i="3"/>
  <c r="Y76" i="3"/>
  <c r="CX76" i="3" s="1"/>
  <c r="CY76" i="3"/>
  <c r="CZ76" i="3"/>
  <c r="DB76" i="3" s="1"/>
  <c r="DA76" i="3"/>
  <c r="DC76" i="3"/>
  <c r="DF76" i="3"/>
  <c r="DH76" i="3"/>
  <c r="A77" i="3"/>
  <c r="Y77" i="3"/>
  <c r="CX77" i="3" s="1"/>
  <c r="CY77" i="3"/>
  <c r="CZ77" i="3"/>
  <c r="DA77" i="3"/>
  <c r="DB77" i="3"/>
  <c r="DC77" i="3"/>
  <c r="DI77" i="3"/>
  <c r="DJ77" i="3" s="1"/>
  <c r="A78" i="3"/>
  <c r="Y78" i="3"/>
  <c r="CX78" i="3"/>
  <c r="CY78" i="3"/>
  <c r="CZ78" i="3"/>
  <c r="DB78" i="3" s="1"/>
  <c r="DA78" i="3"/>
  <c r="DC78" i="3"/>
  <c r="DG78" i="3"/>
  <c r="A79" i="3"/>
  <c r="Y79" i="3"/>
  <c r="CX79" i="3" s="1"/>
  <c r="CY79" i="3"/>
  <c r="CZ79" i="3"/>
  <c r="DA79" i="3"/>
  <c r="DB79" i="3"/>
  <c r="DC79" i="3"/>
  <c r="A80" i="3"/>
  <c r="Y80" i="3"/>
  <c r="CX80" i="3" s="1"/>
  <c r="CY80" i="3"/>
  <c r="CZ80" i="3"/>
  <c r="DA80" i="3"/>
  <c r="DB80" i="3"/>
  <c r="DC80" i="3"/>
  <c r="DF80" i="3"/>
  <c r="DG80" i="3"/>
  <c r="DJ80" i="3" s="1"/>
  <c r="A81" i="3"/>
  <c r="Y81" i="3"/>
  <c r="CX81" i="3"/>
  <c r="CY81" i="3"/>
  <c r="CZ81" i="3"/>
  <c r="DB81" i="3" s="1"/>
  <c r="DA81" i="3"/>
  <c r="DC81" i="3"/>
  <c r="DG81" i="3"/>
  <c r="DI81" i="3"/>
  <c r="DJ81" i="3"/>
  <c r="A82" i="3"/>
  <c r="Y82" i="3"/>
  <c r="CX82" i="3" s="1"/>
  <c r="CY82" i="3"/>
  <c r="CZ82" i="3"/>
  <c r="DA82" i="3"/>
  <c r="DB82" i="3"/>
  <c r="DC82" i="3"/>
  <c r="A83" i="3"/>
  <c r="Y83" i="3"/>
  <c r="CX83" i="3" s="1"/>
  <c r="CY83" i="3"/>
  <c r="CZ83" i="3"/>
  <c r="DA83" i="3"/>
  <c r="DB83" i="3"/>
  <c r="DC83" i="3"/>
  <c r="A84" i="3"/>
  <c r="Y84" i="3"/>
  <c r="CX84" i="3"/>
  <c r="CY84" i="3"/>
  <c r="CZ84" i="3"/>
  <c r="DB84" i="3" s="1"/>
  <c r="DA84" i="3"/>
  <c r="DC84" i="3"/>
  <c r="A85" i="3"/>
  <c r="Y85" i="3"/>
  <c r="CX85" i="3" s="1"/>
  <c r="CY85" i="3"/>
  <c r="CZ85" i="3"/>
  <c r="DA85" i="3"/>
  <c r="DB85" i="3"/>
  <c r="DC85" i="3"/>
  <c r="DF85" i="3"/>
  <c r="A86" i="3"/>
  <c r="Y86" i="3"/>
  <c r="CX86" i="3"/>
  <c r="DG86" i="3" s="1"/>
  <c r="DJ86" i="3" s="1"/>
  <c r="CY86" i="3"/>
  <c r="CZ86" i="3"/>
  <c r="DA86" i="3"/>
  <c r="DB86" i="3"/>
  <c r="DC86" i="3"/>
  <c r="DF86" i="3"/>
  <c r="DH86" i="3"/>
  <c r="DI86" i="3"/>
  <c r="A87" i="3"/>
  <c r="Y87" i="3"/>
  <c r="CX87" i="3"/>
  <c r="CY87" i="3"/>
  <c r="CZ87" i="3"/>
  <c r="DB87" i="3" s="1"/>
  <c r="DA87" i="3"/>
  <c r="DC87" i="3"/>
  <c r="A88" i="3"/>
  <c r="Y88" i="3"/>
  <c r="CX88" i="3" s="1"/>
  <c r="CY88" i="3"/>
  <c r="CZ88" i="3"/>
  <c r="DA88" i="3"/>
  <c r="DB88" i="3"/>
  <c r="DC88" i="3"/>
  <c r="DF88" i="3"/>
  <c r="A89" i="3"/>
  <c r="Y89" i="3"/>
  <c r="CX89" i="3" s="1"/>
  <c r="DG89" i="3" s="1"/>
  <c r="DJ89" i="3" s="1"/>
  <c r="CY89" i="3"/>
  <c r="CZ89" i="3"/>
  <c r="DB89" i="3" s="1"/>
  <c r="DA89" i="3"/>
  <c r="DC89" i="3"/>
  <c r="A90" i="3"/>
  <c r="Y90" i="3"/>
  <c r="CX90" i="3"/>
  <c r="CY90" i="3"/>
  <c r="CZ90" i="3"/>
  <c r="DA90" i="3"/>
  <c r="DB90" i="3"/>
  <c r="DC90" i="3"/>
  <c r="DI90" i="3"/>
  <c r="A91" i="3"/>
  <c r="Y91" i="3"/>
  <c r="CX91" i="3" s="1"/>
  <c r="CY91" i="3"/>
  <c r="CZ91" i="3"/>
  <c r="DA91" i="3"/>
  <c r="DB91" i="3"/>
  <c r="DC91" i="3"/>
  <c r="DG91" i="3"/>
  <c r="DJ91" i="3" s="1"/>
  <c r="DH91" i="3"/>
  <c r="A92" i="3"/>
  <c r="Y92" i="3"/>
  <c r="CX92" i="3" s="1"/>
  <c r="DG92" i="3" s="1"/>
  <c r="CY92" i="3"/>
  <c r="CZ92" i="3"/>
  <c r="DB92" i="3" s="1"/>
  <c r="DA92" i="3"/>
  <c r="DC92" i="3"/>
  <c r="DF92" i="3"/>
  <c r="DH92" i="3"/>
  <c r="A93" i="3"/>
  <c r="Y93" i="3"/>
  <c r="CX93" i="3" s="1"/>
  <c r="CY93" i="3"/>
  <c r="CZ93" i="3"/>
  <c r="DA93" i="3"/>
  <c r="DB93" i="3"/>
  <c r="DC93" i="3"/>
  <c r="DI93" i="3"/>
  <c r="DJ93" i="3" s="1"/>
  <c r="A94" i="3"/>
  <c r="Y94" i="3"/>
  <c r="CX94" i="3"/>
  <c r="CY94" i="3"/>
  <c r="CZ94" i="3"/>
  <c r="DB94" i="3" s="1"/>
  <c r="DA94" i="3"/>
  <c r="DC94" i="3"/>
  <c r="A95" i="3"/>
  <c r="Y95" i="3"/>
  <c r="CX95" i="3" s="1"/>
  <c r="DH95" i="3" s="1"/>
  <c r="CY95" i="3"/>
  <c r="CZ95" i="3"/>
  <c r="DB95" i="3" s="1"/>
  <c r="DA95" i="3"/>
  <c r="DC95" i="3"/>
  <c r="A96" i="3"/>
  <c r="Y96" i="3"/>
  <c r="CX96" i="3" s="1"/>
  <c r="CY96" i="3"/>
  <c r="CZ96" i="3"/>
  <c r="DB96" i="3" s="1"/>
  <c r="DA96" i="3"/>
  <c r="DC96" i="3"/>
  <c r="A97" i="3"/>
  <c r="Y97" i="3"/>
  <c r="CX97" i="3"/>
  <c r="DF97" i="3" s="1"/>
  <c r="CY97" i="3"/>
  <c r="CZ97" i="3"/>
  <c r="DB97" i="3" s="1"/>
  <c r="DA97" i="3"/>
  <c r="DC97" i="3"/>
  <c r="DG97" i="3"/>
  <c r="DJ97" i="3" s="1"/>
  <c r="DH97" i="3"/>
  <c r="DI97" i="3"/>
  <c r="A98" i="3"/>
  <c r="Y98" i="3"/>
  <c r="CX98" i="3" s="1"/>
  <c r="CY98" i="3"/>
  <c r="CZ98" i="3"/>
  <c r="DA98" i="3"/>
  <c r="DB98" i="3"/>
  <c r="DC98" i="3"/>
  <c r="DH98" i="3"/>
  <c r="A99" i="3"/>
  <c r="Y99" i="3"/>
  <c r="CX99" i="3"/>
  <c r="CY99" i="3"/>
  <c r="CZ99" i="3"/>
  <c r="DA99" i="3"/>
  <c r="DB99" i="3"/>
  <c r="DC99" i="3"/>
  <c r="A100" i="3"/>
  <c r="Y100" i="3"/>
  <c r="CX100" i="3"/>
  <c r="CY100" i="3"/>
  <c r="CZ100" i="3"/>
  <c r="DB100" i="3" s="1"/>
  <c r="DA100" i="3"/>
  <c r="DC100" i="3"/>
  <c r="DG100" i="3"/>
  <c r="DI100" i="3"/>
  <c r="DJ100" i="3"/>
  <c r="A101" i="3"/>
  <c r="Y101" i="3"/>
  <c r="CX101" i="3" s="1"/>
  <c r="CY101" i="3"/>
  <c r="CZ101" i="3"/>
  <c r="DA101" i="3"/>
  <c r="DB101" i="3"/>
  <c r="DC101" i="3"/>
  <c r="A102" i="3"/>
  <c r="Y102" i="3"/>
  <c r="CX102" i="3" s="1"/>
  <c r="CY102" i="3"/>
  <c r="CZ102" i="3"/>
  <c r="DA102" i="3"/>
  <c r="DB102" i="3"/>
  <c r="DC102" i="3"/>
  <c r="A103" i="3"/>
  <c r="Y103" i="3"/>
  <c r="CX103" i="3"/>
  <c r="DF103" i="3" s="1"/>
  <c r="CY103" i="3"/>
  <c r="CZ103" i="3"/>
  <c r="DB103" i="3" s="1"/>
  <c r="DA103" i="3"/>
  <c r="DC103" i="3"/>
  <c r="A104" i="3"/>
  <c r="Y104" i="3"/>
  <c r="CX104" i="3" s="1"/>
  <c r="CY104" i="3"/>
  <c r="CZ104" i="3"/>
  <c r="DA104" i="3"/>
  <c r="DB104" i="3"/>
  <c r="DC104" i="3"/>
  <c r="A105" i="3"/>
  <c r="Y105" i="3"/>
  <c r="CX105" i="3" s="1"/>
  <c r="CY105" i="3"/>
  <c r="CZ105" i="3"/>
  <c r="DB105" i="3" s="1"/>
  <c r="DA105" i="3"/>
  <c r="DC105" i="3"/>
  <c r="A106" i="3"/>
  <c r="Y106" i="3"/>
  <c r="CX106" i="3"/>
  <c r="CY106" i="3"/>
  <c r="CZ106" i="3"/>
  <c r="DB106" i="3" s="1"/>
  <c r="DA106" i="3"/>
  <c r="DC106" i="3"/>
  <c r="DI106" i="3"/>
  <c r="A107" i="3"/>
  <c r="Y107" i="3"/>
  <c r="CX107" i="3" s="1"/>
  <c r="DI107" i="3" s="1"/>
  <c r="CY107" i="3"/>
  <c r="CZ107" i="3"/>
  <c r="DA107" i="3"/>
  <c r="DB107" i="3"/>
  <c r="DC107" i="3"/>
  <c r="A108" i="3"/>
  <c r="Y108" i="3"/>
  <c r="CX108" i="3" s="1"/>
  <c r="DF108" i="3" s="1"/>
  <c r="CY108" i="3"/>
  <c r="CZ108" i="3"/>
  <c r="DB108" i="3" s="1"/>
  <c r="DA108" i="3"/>
  <c r="DC108" i="3"/>
  <c r="DI108" i="3"/>
  <c r="DJ108" i="3"/>
  <c r="A109" i="3"/>
  <c r="Y109" i="3"/>
  <c r="CX109" i="3" s="1"/>
  <c r="CY109" i="3"/>
  <c r="CZ109" i="3"/>
  <c r="DA109" i="3"/>
  <c r="DB109" i="3"/>
  <c r="DC109" i="3"/>
  <c r="A110" i="3"/>
  <c r="Y110" i="3"/>
  <c r="CX110" i="3"/>
  <c r="CY110" i="3"/>
  <c r="CZ110" i="3"/>
  <c r="DB110" i="3" s="1"/>
  <c r="DA110" i="3"/>
  <c r="DC110" i="3"/>
  <c r="DG110" i="3"/>
  <c r="DJ110" i="3" s="1"/>
  <c r="DH110" i="3"/>
  <c r="A111" i="3"/>
  <c r="Y111" i="3"/>
  <c r="CX111" i="3"/>
  <c r="CY111" i="3"/>
  <c r="CZ111" i="3"/>
  <c r="DB111" i="3" s="1"/>
  <c r="DA111" i="3"/>
  <c r="DC111" i="3"/>
  <c r="DH111" i="3"/>
  <c r="A112" i="3"/>
  <c r="Y112" i="3"/>
  <c r="CX112" i="3" s="1"/>
  <c r="CY112" i="3"/>
  <c r="CZ112" i="3"/>
  <c r="DB112" i="3" s="1"/>
  <c r="DA112" i="3"/>
  <c r="DC112" i="3"/>
  <c r="A113" i="3"/>
  <c r="Y113" i="3"/>
  <c r="CX113" i="3"/>
  <c r="CY113" i="3"/>
  <c r="CZ113" i="3"/>
  <c r="DB113" i="3" s="1"/>
  <c r="DA113" i="3"/>
  <c r="DC113" i="3"/>
  <c r="DF113" i="3"/>
  <c r="DG113" i="3"/>
  <c r="DH113" i="3"/>
  <c r="DI113" i="3"/>
  <c r="DJ113" i="3"/>
  <c r="A114" i="3"/>
  <c r="Y114" i="3"/>
  <c r="CX114" i="3" s="1"/>
  <c r="CY114" i="3"/>
  <c r="CZ114" i="3"/>
  <c r="DA114" i="3"/>
  <c r="DB114" i="3"/>
  <c r="DC114" i="3"/>
  <c r="DH114" i="3"/>
  <c r="DI114" i="3"/>
  <c r="DJ114" i="3" s="1"/>
  <c r="A115" i="3"/>
  <c r="Y115" i="3"/>
  <c r="CX115" i="3"/>
  <c r="DI115" i="3" s="1"/>
  <c r="CY115" i="3"/>
  <c r="CZ115" i="3"/>
  <c r="DA115" i="3"/>
  <c r="DB115" i="3"/>
  <c r="DC115" i="3"/>
  <c r="A116" i="3"/>
  <c r="Y116" i="3"/>
  <c r="CX116" i="3"/>
  <c r="CY116" i="3"/>
  <c r="CZ116" i="3"/>
  <c r="DB116" i="3" s="1"/>
  <c r="DA116" i="3"/>
  <c r="DC116" i="3"/>
  <c r="DG116" i="3"/>
  <c r="DI116" i="3"/>
  <c r="DJ116" i="3"/>
  <c r="A117" i="3"/>
  <c r="Y117" i="3"/>
  <c r="CX117" i="3" s="1"/>
  <c r="CY117" i="3"/>
  <c r="CZ117" i="3"/>
  <c r="DA117" i="3"/>
  <c r="DB117" i="3"/>
  <c r="DC117" i="3"/>
  <c r="A118" i="3"/>
  <c r="Y118" i="3"/>
  <c r="CX118" i="3"/>
  <c r="DG118" i="3" s="1"/>
  <c r="DJ118" i="3" s="1"/>
  <c r="CY118" i="3"/>
  <c r="CZ118" i="3"/>
  <c r="DA118" i="3"/>
  <c r="DB118" i="3"/>
  <c r="DC118" i="3"/>
  <c r="DF118" i="3"/>
  <c r="A119" i="3"/>
  <c r="Y119" i="3"/>
  <c r="CX119" i="3"/>
  <c r="DF119" i="3" s="1"/>
  <c r="CY119" i="3"/>
  <c r="CZ119" i="3"/>
  <c r="DA119" i="3"/>
  <c r="DB119" i="3"/>
  <c r="DC119" i="3"/>
  <c r="DG119" i="3"/>
  <c r="DH119" i="3"/>
  <c r="DI119" i="3"/>
  <c r="DJ119" i="3"/>
  <c r="A120" i="3"/>
  <c r="Y120" i="3"/>
  <c r="CX120" i="3" s="1"/>
  <c r="CY120" i="3"/>
  <c r="CZ120" i="3"/>
  <c r="DA120" i="3"/>
  <c r="DB120" i="3"/>
  <c r="DC120" i="3"/>
  <c r="DF120" i="3"/>
  <c r="DG120" i="3"/>
  <c r="DJ120" i="3" s="1"/>
  <c r="A121" i="3"/>
  <c r="Y121" i="3"/>
  <c r="CX121" i="3"/>
  <c r="DG121" i="3" s="1"/>
  <c r="DJ121" i="3" s="1"/>
  <c r="CY121" i="3"/>
  <c r="CZ121" i="3"/>
  <c r="DB121" i="3" s="1"/>
  <c r="DA121" i="3"/>
  <c r="DC121" i="3"/>
  <c r="A122" i="3"/>
  <c r="Y122" i="3"/>
  <c r="CX122" i="3"/>
  <c r="CY122" i="3"/>
  <c r="CZ122" i="3"/>
  <c r="DA122" i="3"/>
  <c r="DB122" i="3"/>
  <c r="DC122" i="3"/>
  <c r="DI122" i="3"/>
  <c r="A123" i="3"/>
  <c r="Y123" i="3"/>
  <c r="CX123" i="3" s="1"/>
  <c r="CY123" i="3"/>
  <c r="CZ123" i="3"/>
  <c r="DA123" i="3"/>
  <c r="DB123" i="3"/>
  <c r="DC123" i="3"/>
  <c r="A124" i="3"/>
  <c r="Y124" i="3"/>
  <c r="CX124" i="3" s="1"/>
  <c r="DH124" i="3" s="1"/>
  <c r="CY124" i="3"/>
  <c r="CZ124" i="3"/>
  <c r="DB124" i="3" s="1"/>
  <c r="DA124" i="3"/>
  <c r="DC124" i="3"/>
  <c r="DF124" i="3"/>
  <c r="DJ124" i="3" s="1"/>
  <c r="DG124" i="3"/>
  <c r="A125" i="3"/>
  <c r="Y125" i="3"/>
  <c r="CX125" i="3" s="1"/>
  <c r="DF125" i="3" s="1"/>
  <c r="DJ125" i="3" s="1"/>
  <c r="CY125" i="3"/>
  <c r="CZ125" i="3"/>
  <c r="DB125" i="3" s="1"/>
  <c r="DA125" i="3"/>
  <c r="DC125" i="3"/>
  <c r="DI125" i="3"/>
  <c r="A126" i="3"/>
  <c r="Y126" i="3"/>
  <c r="CX126" i="3" s="1"/>
  <c r="CY126" i="3"/>
  <c r="CZ126" i="3"/>
  <c r="DB126" i="3" s="1"/>
  <c r="DA126" i="3"/>
  <c r="DC126" i="3"/>
  <c r="A127" i="3"/>
  <c r="Y127" i="3"/>
  <c r="CX127" i="3"/>
  <c r="CY127" i="3"/>
  <c r="CZ127" i="3"/>
  <c r="DA127" i="3"/>
  <c r="DB127" i="3"/>
  <c r="DC127" i="3"/>
  <c r="DH127" i="3"/>
  <c r="A128" i="3"/>
  <c r="Y128" i="3"/>
  <c r="CX128" i="3" s="1"/>
  <c r="CY128" i="3"/>
  <c r="CZ128" i="3"/>
  <c r="DB128" i="3" s="1"/>
  <c r="DA128" i="3"/>
  <c r="DC128" i="3"/>
  <c r="DF128" i="3"/>
  <c r="DJ128" i="3" s="1"/>
  <c r="DG128" i="3"/>
  <c r="A129" i="3"/>
  <c r="Y129" i="3"/>
  <c r="CX129" i="3"/>
  <c r="DF129" i="3" s="1"/>
  <c r="DJ129" i="3" s="1"/>
  <c r="CY129" i="3"/>
  <c r="CZ129" i="3"/>
  <c r="DB129" i="3" s="1"/>
  <c r="DA129" i="3"/>
  <c r="DC129" i="3"/>
  <c r="A130" i="3"/>
  <c r="Y130" i="3"/>
  <c r="CX130" i="3" s="1"/>
  <c r="CY130" i="3"/>
  <c r="CZ130" i="3"/>
  <c r="DA130" i="3"/>
  <c r="DB130" i="3"/>
  <c r="DC130" i="3"/>
  <c r="DH130" i="3"/>
  <c r="DI130" i="3"/>
  <c r="A131" i="3"/>
  <c r="Y131" i="3"/>
  <c r="CX131" i="3"/>
  <c r="DI131" i="3" s="1"/>
  <c r="CY131" i="3"/>
  <c r="CZ131" i="3"/>
  <c r="DA131" i="3"/>
  <c r="DB131" i="3"/>
  <c r="DC131" i="3"/>
  <c r="DF131" i="3"/>
  <c r="DJ131" i="3" s="1"/>
  <c r="DG131" i="3"/>
  <c r="DH131" i="3"/>
  <c r="A132" i="3"/>
  <c r="Y132" i="3"/>
  <c r="CX132" i="3"/>
  <c r="CY132" i="3"/>
  <c r="CZ132" i="3"/>
  <c r="DB132" i="3" s="1"/>
  <c r="DA132" i="3"/>
  <c r="DC132" i="3"/>
  <c r="A133" i="3"/>
  <c r="Y133" i="3"/>
  <c r="CX133" i="3" s="1"/>
  <c r="CY133" i="3"/>
  <c r="CZ133" i="3"/>
  <c r="DA133" i="3"/>
  <c r="DB133" i="3"/>
  <c r="DC133" i="3"/>
  <c r="DF133" i="3"/>
  <c r="DJ133" i="3"/>
  <c r="A134" i="3"/>
  <c r="Y134" i="3"/>
  <c r="CX134" i="3" s="1"/>
  <c r="CY134" i="3"/>
  <c r="CZ134" i="3"/>
  <c r="DA134" i="3"/>
  <c r="DB134" i="3"/>
  <c r="DC134" i="3"/>
  <c r="A135" i="3"/>
  <c r="Y135" i="3"/>
  <c r="CX135" i="3"/>
  <c r="DF135" i="3" s="1"/>
  <c r="DJ135" i="3" s="1"/>
  <c r="CY135" i="3"/>
  <c r="CZ135" i="3"/>
  <c r="DB135" i="3" s="1"/>
  <c r="DA135" i="3"/>
  <c r="DC135" i="3"/>
  <c r="A136" i="3"/>
  <c r="Y136" i="3"/>
  <c r="CX136" i="3" s="1"/>
  <c r="CY136" i="3"/>
  <c r="CZ136" i="3"/>
  <c r="DA136" i="3"/>
  <c r="DB136" i="3"/>
  <c r="DC136" i="3"/>
  <c r="DF136" i="3"/>
  <c r="DJ136" i="3" s="1"/>
  <c r="DG136" i="3"/>
  <c r="A137" i="3"/>
  <c r="Y137" i="3"/>
  <c r="CX137" i="3"/>
  <c r="DG137" i="3" s="1"/>
  <c r="CY137" i="3"/>
  <c r="CZ137" i="3"/>
  <c r="DB137" i="3" s="1"/>
  <c r="DA137" i="3"/>
  <c r="DC137" i="3"/>
  <c r="DF137" i="3"/>
  <c r="DI137" i="3"/>
  <c r="DJ137" i="3" s="1"/>
  <c r="A138" i="3"/>
  <c r="Y138" i="3"/>
  <c r="CX138" i="3"/>
  <c r="CY138" i="3"/>
  <c r="CZ138" i="3"/>
  <c r="DB138" i="3" s="1"/>
  <c r="DA138" i="3"/>
  <c r="DC138" i="3"/>
  <c r="A139" i="3"/>
  <c r="Y139" i="3"/>
  <c r="CX139" i="3"/>
  <c r="DI139" i="3" s="1"/>
  <c r="CY139" i="3"/>
  <c r="CZ139" i="3"/>
  <c r="DA139" i="3"/>
  <c r="DB139" i="3"/>
  <c r="DC139" i="3"/>
  <c r="DF139" i="3"/>
  <c r="DG139" i="3"/>
  <c r="DJ139" i="3" s="1"/>
  <c r="DH139" i="3"/>
  <c r="A140" i="3"/>
  <c r="Y140" i="3"/>
  <c r="CX140" i="3" s="1"/>
  <c r="CY140" i="3"/>
  <c r="CZ140" i="3"/>
  <c r="DB140" i="3" s="1"/>
  <c r="DA140" i="3"/>
  <c r="DC140" i="3"/>
  <c r="DF140" i="3"/>
  <c r="DG140" i="3"/>
  <c r="DJ140" i="3" s="1"/>
  <c r="DH140" i="3"/>
  <c r="DI140" i="3"/>
  <c r="A141" i="3"/>
  <c r="Y141" i="3"/>
  <c r="CX141" i="3" s="1"/>
  <c r="CY141" i="3"/>
  <c r="CZ141" i="3"/>
  <c r="DB141" i="3" s="1"/>
  <c r="DA141" i="3"/>
  <c r="DC141" i="3"/>
  <c r="A142" i="3"/>
  <c r="Y142" i="3"/>
  <c r="CX142" i="3"/>
  <c r="DF142" i="3" s="1"/>
  <c r="CY142" i="3"/>
  <c r="CZ142" i="3"/>
  <c r="DB142" i="3" s="1"/>
  <c r="DA142" i="3"/>
  <c r="DC142" i="3"/>
  <c r="DG142" i="3"/>
  <c r="DJ142" i="3" s="1"/>
  <c r="DH142" i="3"/>
  <c r="DI142" i="3"/>
  <c r="A143" i="3"/>
  <c r="Y143" i="3"/>
  <c r="CX143" i="3" s="1"/>
  <c r="CY143" i="3"/>
  <c r="CZ143" i="3"/>
  <c r="DA143" i="3"/>
  <c r="DB143" i="3"/>
  <c r="DC143" i="3"/>
  <c r="A144" i="3"/>
  <c r="Y144" i="3"/>
  <c r="CX144" i="3" s="1"/>
  <c r="CY144" i="3"/>
  <c r="CZ144" i="3"/>
  <c r="DA144" i="3"/>
  <c r="DB144" i="3"/>
  <c r="DC144" i="3"/>
  <c r="DF144" i="3"/>
  <c r="A145" i="3"/>
  <c r="Y145" i="3"/>
  <c r="CX145" i="3"/>
  <c r="CY145" i="3"/>
  <c r="CZ145" i="3"/>
  <c r="DB145" i="3" s="1"/>
  <c r="DA145" i="3"/>
  <c r="DC145" i="3"/>
  <c r="DF145" i="3"/>
  <c r="DG145" i="3"/>
  <c r="DH145" i="3"/>
  <c r="DI145" i="3"/>
  <c r="DJ145" i="3"/>
  <c r="A146" i="3"/>
  <c r="Y146" i="3"/>
  <c r="CX146" i="3" s="1"/>
  <c r="CY146" i="3"/>
  <c r="CZ146" i="3"/>
  <c r="DA146" i="3"/>
  <c r="DB146" i="3"/>
  <c r="DC146" i="3"/>
  <c r="A147" i="3"/>
  <c r="Y147" i="3"/>
  <c r="CX147" i="3"/>
  <c r="DI147" i="3" s="1"/>
  <c r="CY147" i="3"/>
  <c r="CZ147" i="3"/>
  <c r="DA147" i="3"/>
  <c r="DB147" i="3"/>
  <c r="DC147" i="3"/>
  <c r="DF147" i="3"/>
  <c r="A148" i="3"/>
  <c r="Y148" i="3"/>
  <c r="CX148" i="3"/>
  <c r="DG148" i="3" s="1"/>
  <c r="CY148" i="3"/>
  <c r="CZ148" i="3"/>
  <c r="DB148" i="3" s="1"/>
  <c r="DA148" i="3"/>
  <c r="DC148" i="3"/>
  <c r="A149" i="3"/>
  <c r="Y149" i="3"/>
  <c r="CX149" i="3" s="1"/>
  <c r="CY149" i="3"/>
  <c r="CZ149" i="3"/>
  <c r="DB149" i="3" s="1"/>
  <c r="DA149" i="3"/>
  <c r="DC149" i="3"/>
  <c r="A150" i="3"/>
  <c r="Y150" i="3"/>
  <c r="CX150" i="3" s="1"/>
  <c r="CY150" i="3"/>
  <c r="CZ150" i="3"/>
  <c r="DA150" i="3"/>
  <c r="DB150" i="3"/>
  <c r="DC150" i="3"/>
  <c r="DG150" i="3"/>
  <c r="A151" i="3"/>
  <c r="Y151" i="3"/>
  <c r="CX151" i="3"/>
  <c r="DF151" i="3" s="1"/>
  <c r="CY151" i="3"/>
  <c r="CZ151" i="3"/>
  <c r="DA151" i="3"/>
  <c r="DB151" i="3"/>
  <c r="DC151" i="3"/>
  <c r="DG151" i="3"/>
  <c r="DH151" i="3"/>
  <c r="DI151" i="3"/>
  <c r="DJ151" i="3"/>
  <c r="A152" i="3"/>
  <c r="Y152" i="3"/>
  <c r="CX152" i="3" s="1"/>
  <c r="CY152" i="3"/>
  <c r="CZ152" i="3"/>
  <c r="DA152" i="3"/>
  <c r="DB152" i="3"/>
  <c r="DC152" i="3"/>
  <c r="A153" i="3"/>
  <c r="Y153" i="3"/>
  <c r="CX153" i="3"/>
  <c r="DH153" i="3" s="1"/>
  <c r="CY153" i="3"/>
  <c r="CZ153" i="3"/>
  <c r="DB153" i="3" s="1"/>
  <c r="DA153" i="3"/>
  <c r="DC153" i="3"/>
  <c r="DF153" i="3"/>
  <c r="DJ153" i="3" s="1"/>
  <c r="DG153" i="3"/>
  <c r="A154" i="3"/>
  <c r="Y154" i="3"/>
  <c r="CX154" i="3"/>
  <c r="CY154" i="3"/>
  <c r="CZ154" i="3"/>
  <c r="DA154" i="3"/>
  <c r="DB154" i="3"/>
  <c r="DC154" i="3"/>
  <c r="DI154" i="3"/>
  <c r="A155" i="3"/>
  <c r="Y155" i="3"/>
  <c r="CX155" i="3" s="1"/>
  <c r="CY155" i="3"/>
  <c r="CZ155" i="3"/>
  <c r="DA155" i="3"/>
  <c r="DB155" i="3"/>
  <c r="DC155" i="3"/>
  <c r="A156" i="3"/>
  <c r="Y156" i="3"/>
  <c r="CX156" i="3" s="1"/>
  <c r="CY156" i="3"/>
  <c r="CZ156" i="3"/>
  <c r="DB156" i="3" s="1"/>
  <c r="DA156" i="3"/>
  <c r="DC156" i="3"/>
  <c r="A157" i="3"/>
  <c r="Y157" i="3"/>
  <c r="CX157" i="3" s="1"/>
  <c r="CY157" i="3"/>
  <c r="CZ157" i="3"/>
  <c r="DA157" i="3"/>
  <c r="DB157" i="3"/>
  <c r="DC157" i="3"/>
  <c r="DF157" i="3"/>
  <c r="DI157" i="3"/>
  <c r="DJ157" i="3"/>
  <c r="A158" i="3"/>
  <c r="Y158" i="3"/>
  <c r="CX158" i="3" s="1"/>
  <c r="CY158" i="3"/>
  <c r="CZ158" i="3"/>
  <c r="DB158" i="3" s="1"/>
  <c r="DA158" i="3"/>
  <c r="DC158" i="3"/>
  <c r="A159" i="3"/>
  <c r="Y159" i="3"/>
  <c r="CX159" i="3"/>
  <c r="CY159" i="3"/>
  <c r="CZ159" i="3"/>
  <c r="DB159" i="3" s="1"/>
  <c r="DA159" i="3"/>
  <c r="DC159" i="3"/>
  <c r="A160" i="3"/>
  <c r="Y160" i="3"/>
  <c r="CX160" i="3" s="1"/>
  <c r="CY160" i="3"/>
  <c r="CZ160" i="3"/>
  <c r="DA160" i="3"/>
  <c r="DB160" i="3"/>
  <c r="DC160" i="3"/>
  <c r="DF160" i="3"/>
  <c r="DJ160" i="3" s="1"/>
  <c r="DG160" i="3"/>
  <c r="A161" i="3"/>
  <c r="Y161" i="3"/>
  <c r="CX161" i="3" s="1"/>
  <c r="CY161" i="3"/>
  <c r="CZ161" i="3"/>
  <c r="DB161" i="3" s="1"/>
  <c r="DA161" i="3"/>
  <c r="DC161" i="3"/>
  <c r="A162" i="3"/>
  <c r="Y162" i="3"/>
  <c r="CX162" i="3" s="1"/>
  <c r="CY162" i="3"/>
  <c r="CZ162" i="3"/>
  <c r="DA162" i="3"/>
  <c r="DB162" i="3"/>
  <c r="DC162" i="3"/>
  <c r="A163" i="3"/>
  <c r="Y163" i="3"/>
  <c r="CX163" i="3" s="1"/>
  <c r="CY163" i="3"/>
  <c r="CZ163" i="3"/>
  <c r="DA163" i="3"/>
  <c r="DB163" i="3"/>
  <c r="DC163" i="3"/>
  <c r="A164" i="3"/>
  <c r="Y164" i="3"/>
  <c r="CX164" i="3" s="1"/>
  <c r="CY164" i="3"/>
  <c r="CZ164" i="3"/>
  <c r="DB164" i="3" s="1"/>
  <c r="DA164" i="3"/>
  <c r="DC164" i="3"/>
  <c r="A165" i="3"/>
  <c r="Y165" i="3"/>
  <c r="CX165" i="3" s="1"/>
  <c r="CY165" i="3"/>
  <c r="CZ165" i="3"/>
  <c r="DA165" i="3"/>
  <c r="DB165" i="3"/>
  <c r="DC165" i="3"/>
  <c r="A166" i="3"/>
  <c r="Y166" i="3"/>
  <c r="CX166" i="3"/>
  <c r="DF166" i="3" s="1"/>
  <c r="CY166" i="3"/>
  <c r="CZ166" i="3"/>
  <c r="DA166" i="3"/>
  <c r="DB166" i="3"/>
  <c r="DC166" i="3"/>
  <c r="DG166" i="3"/>
  <c r="DJ166" i="3" s="1"/>
  <c r="DH166" i="3"/>
  <c r="DI166" i="3"/>
  <c r="A167" i="3"/>
  <c r="Y167" i="3"/>
  <c r="CX167" i="3"/>
  <c r="DF167" i="3" s="1"/>
  <c r="CY167" i="3"/>
  <c r="CZ167" i="3"/>
  <c r="DA167" i="3"/>
  <c r="DB167" i="3"/>
  <c r="DC167" i="3"/>
  <c r="DG167" i="3"/>
  <c r="DH167" i="3"/>
  <c r="DI167" i="3"/>
  <c r="DJ167" i="3"/>
  <c r="A168" i="3"/>
  <c r="Y168" i="3"/>
  <c r="CX168" i="3" s="1"/>
  <c r="CY168" i="3"/>
  <c r="CZ168" i="3"/>
  <c r="DA168" i="3"/>
  <c r="DB168" i="3"/>
  <c r="DC168" i="3"/>
  <c r="A169" i="3"/>
  <c r="Y169" i="3"/>
  <c r="CX169" i="3"/>
  <c r="CY169" i="3"/>
  <c r="CZ169" i="3"/>
  <c r="DB169" i="3" s="1"/>
  <c r="DA169" i="3"/>
  <c r="DC169" i="3"/>
  <c r="DF169" i="3"/>
  <c r="DG169" i="3"/>
  <c r="DJ169" i="3" s="1"/>
  <c r="DH169" i="3"/>
  <c r="DI169" i="3"/>
  <c r="A170" i="3"/>
  <c r="Y170" i="3"/>
  <c r="CX170" i="3"/>
  <c r="DI170" i="3" s="1"/>
  <c r="CY170" i="3"/>
  <c r="CZ170" i="3"/>
  <c r="DB170" i="3" s="1"/>
  <c r="DA170" i="3"/>
  <c r="DC170" i="3"/>
  <c r="A171" i="3"/>
  <c r="Y171" i="3"/>
  <c r="CX171" i="3"/>
  <c r="DF171" i="3" s="1"/>
  <c r="CY171" i="3"/>
  <c r="CZ171" i="3"/>
  <c r="DA171" i="3"/>
  <c r="DB171" i="3"/>
  <c r="DC171" i="3"/>
  <c r="A172" i="3"/>
  <c r="Y172" i="3"/>
  <c r="CX172" i="3" s="1"/>
  <c r="CY172" i="3"/>
  <c r="CZ172" i="3"/>
  <c r="DB172" i="3" s="1"/>
  <c r="DA172" i="3"/>
  <c r="DC172" i="3"/>
  <c r="DG172" i="3"/>
  <c r="A173" i="3"/>
  <c r="Y173" i="3"/>
  <c r="CX173" i="3" s="1"/>
  <c r="CY173" i="3"/>
  <c r="CZ173" i="3"/>
  <c r="DB173" i="3" s="1"/>
  <c r="DA173" i="3"/>
  <c r="DC173" i="3"/>
  <c r="DF173" i="3"/>
  <c r="DI173" i="3"/>
  <c r="DJ173" i="3"/>
  <c r="A174" i="3"/>
  <c r="Y174" i="3"/>
  <c r="CX174" i="3"/>
  <c r="CY174" i="3"/>
  <c r="CZ174" i="3"/>
  <c r="DB174" i="3" s="1"/>
  <c r="DA174" i="3"/>
  <c r="DC174" i="3"/>
  <c r="A175" i="3"/>
  <c r="Y175" i="3"/>
  <c r="CX175" i="3"/>
  <c r="DH175" i="3" s="1"/>
  <c r="CY175" i="3"/>
  <c r="CZ175" i="3"/>
  <c r="DA175" i="3"/>
  <c r="DB175" i="3"/>
  <c r="DC175" i="3"/>
  <c r="A176" i="3"/>
  <c r="Y176" i="3"/>
  <c r="CX176" i="3" s="1"/>
  <c r="DI176" i="3" s="1"/>
  <c r="CY176" i="3"/>
  <c r="CZ176" i="3"/>
  <c r="DB176" i="3" s="1"/>
  <c r="DA176" i="3"/>
  <c r="DC176" i="3"/>
  <c r="DF176" i="3"/>
  <c r="DJ176" i="3" s="1"/>
  <c r="DG176" i="3"/>
  <c r="DH176" i="3"/>
  <c r="A177" i="3"/>
  <c r="Y177" i="3"/>
  <c r="CX177" i="3"/>
  <c r="CY177" i="3"/>
  <c r="CZ177" i="3"/>
  <c r="DB177" i="3" s="1"/>
  <c r="DA177" i="3"/>
  <c r="DC177" i="3"/>
  <c r="A178" i="3"/>
  <c r="Y178" i="3"/>
  <c r="CX178" i="3" s="1"/>
  <c r="DH178" i="3" s="1"/>
  <c r="CY178" i="3"/>
  <c r="CZ178" i="3"/>
  <c r="DA178" i="3"/>
  <c r="DB178" i="3"/>
  <c r="DC178" i="3"/>
  <c r="A179" i="3"/>
  <c r="Y179" i="3"/>
  <c r="CX179" i="3"/>
  <c r="DF179" i="3" s="1"/>
  <c r="DJ179" i="3" s="1"/>
  <c r="CY179" i="3"/>
  <c r="CZ179" i="3"/>
  <c r="DA179" i="3"/>
  <c r="DB179" i="3"/>
  <c r="DC179" i="3"/>
  <c r="DG179" i="3"/>
  <c r="DH179" i="3"/>
  <c r="DI179" i="3"/>
  <c r="A180" i="3"/>
  <c r="Y180" i="3"/>
  <c r="CX180" i="3" s="1"/>
  <c r="CY180" i="3"/>
  <c r="CZ180" i="3"/>
  <c r="DA180" i="3"/>
  <c r="DB180" i="3"/>
  <c r="DC180" i="3"/>
  <c r="A181" i="3"/>
  <c r="Y181" i="3"/>
  <c r="CX181" i="3" s="1"/>
  <c r="CY181" i="3"/>
  <c r="CZ181" i="3"/>
  <c r="DB181" i="3" s="1"/>
  <c r="DA181" i="3"/>
  <c r="DC181" i="3"/>
  <c r="A182" i="3"/>
  <c r="Y182" i="3"/>
  <c r="CX182" i="3"/>
  <c r="DI182" i="3" s="1"/>
  <c r="CY182" i="3"/>
  <c r="CZ182" i="3"/>
  <c r="DA182" i="3"/>
  <c r="DB182" i="3"/>
  <c r="DC182" i="3"/>
  <c r="DF182" i="3"/>
  <c r="DJ182" i="3" s="1"/>
  <c r="DG182" i="3"/>
  <c r="DH182" i="3"/>
  <c r="A183" i="3"/>
  <c r="Y183" i="3"/>
  <c r="CX183" i="3"/>
  <c r="DF183" i="3" s="1"/>
  <c r="CY183" i="3"/>
  <c r="CZ183" i="3"/>
  <c r="DB183" i="3" s="1"/>
  <c r="DA183" i="3"/>
  <c r="DC183" i="3"/>
  <c r="DG183" i="3"/>
  <c r="DH183" i="3"/>
  <c r="DI183" i="3"/>
  <c r="DJ183" i="3"/>
  <c r="A184" i="3"/>
  <c r="Y184" i="3"/>
  <c r="CX184" i="3" s="1"/>
  <c r="CY184" i="3"/>
  <c r="CZ184" i="3"/>
  <c r="DA184" i="3"/>
  <c r="DB184" i="3"/>
  <c r="DC184" i="3"/>
  <c r="A185" i="3"/>
  <c r="Y185" i="3"/>
  <c r="CX185" i="3"/>
  <c r="DF185" i="3" s="1"/>
  <c r="CY185" i="3"/>
  <c r="CZ185" i="3"/>
  <c r="DB185" i="3" s="1"/>
  <c r="DA185" i="3"/>
  <c r="DC185" i="3"/>
  <c r="A186" i="3"/>
  <c r="Y186" i="3"/>
  <c r="CX186" i="3"/>
  <c r="DH186" i="3" s="1"/>
  <c r="CY186" i="3"/>
  <c r="CZ186" i="3"/>
  <c r="DA186" i="3"/>
  <c r="DB186" i="3"/>
  <c r="DC186" i="3"/>
  <c r="DF186" i="3"/>
  <c r="DG186" i="3"/>
  <c r="A187" i="3"/>
  <c r="Y187" i="3"/>
  <c r="CX187" i="3"/>
  <c r="DF187" i="3" s="1"/>
  <c r="CY187" i="3"/>
  <c r="CZ187" i="3"/>
  <c r="DA187" i="3"/>
  <c r="DB187" i="3"/>
  <c r="DC187" i="3"/>
  <c r="DG187" i="3"/>
  <c r="DH187" i="3"/>
  <c r="DI187" i="3"/>
  <c r="DJ187" i="3"/>
  <c r="A188" i="3"/>
  <c r="Y188" i="3"/>
  <c r="CX188" i="3" s="1"/>
  <c r="CY188" i="3"/>
  <c r="CZ188" i="3"/>
  <c r="DA188" i="3"/>
  <c r="DB188" i="3"/>
  <c r="DC188" i="3"/>
  <c r="A189" i="3"/>
  <c r="Y189" i="3"/>
  <c r="CX189" i="3" s="1"/>
  <c r="CY189" i="3"/>
  <c r="CZ189" i="3"/>
  <c r="DA189" i="3"/>
  <c r="DB189" i="3"/>
  <c r="DC189" i="3"/>
  <c r="A190" i="3"/>
  <c r="Y190" i="3"/>
  <c r="CX190" i="3"/>
  <c r="DF190" i="3" s="1"/>
  <c r="CY190" i="3"/>
  <c r="CZ190" i="3"/>
  <c r="DB190" i="3" s="1"/>
  <c r="DA190" i="3"/>
  <c r="DC190" i="3"/>
  <c r="A191" i="3"/>
  <c r="Y191" i="3"/>
  <c r="CX191" i="3" s="1"/>
  <c r="CY191" i="3"/>
  <c r="CZ191" i="3"/>
  <c r="DA191" i="3"/>
  <c r="DB191" i="3"/>
  <c r="DC191" i="3"/>
  <c r="DF191" i="3"/>
  <c r="DH191" i="3"/>
  <c r="A192" i="3"/>
  <c r="Y192" i="3"/>
  <c r="CX192" i="3" s="1"/>
  <c r="CY192" i="3"/>
  <c r="CZ192" i="3"/>
  <c r="DB192" i="3" s="1"/>
  <c r="DA192" i="3"/>
  <c r="DC192" i="3"/>
  <c r="DI192" i="3"/>
  <c r="A193" i="3"/>
  <c r="Y193" i="3"/>
  <c r="CX193" i="3" s="1"/>
  <c r="CY193" i="3"/>
  <c r="CZ193" i="3"/>
  <c r="DA193" i="3"/>
  <c r="DB193" i="3"/>
  <c r="DC193" i="3"/>
  <c r="A194" i="3"/>
  <c r="Y194" i="3"/>
  <c r="CX194" i="3" s="1"/>
  <c r="DF194" i="3" s="1"/>
  <c r="CY194" i="3"/>
  <c r="CZ194" i="3"/>
  <c r="DB194" i="3" s="1"/>
  <c r="DA194" i="3"/>
  <c r="DC194" i="3"/>
  <c r="A195" i="3"/>
  <c r="Y195" i="3"/>
  <c r="CX195" i="3" s="1"/>
  <c r="CY195" i="3"/>
  <c r="CZ195" i="3"/>
  <c r="DA195" i="3"/>
  <c r="DB195" i="3"/>
  <c r="DC195" i="3"/>
  <c r="A196" i="3"/>
  <c r="Y196" i="3"/>
  <c r="CX196" i="3" s="1"/>
  <c r="CY196" i="3"/>
  <c r="CZ196" i="3"/>
  <c r="DA196" i="3"/>
  <c r="DB196" i="3"/>
  <c r="DC196" i="3"/>
  <c r="DF196" i="3"/>
  <c r="DJ196" i="3" s="1"/>
  <c r="DG196" i="3"/>
  <c r="DH196" i="3"/>
  <c r="DI196" i="3"/>
  <c r="A197" i="3"/>
  <c r="Y197" i="3"/>
  <c r="CX197" i="3"/>
  <c r="DF197" i="3" s="1"/>
  <c r="DJ197" i="3" s="1"/>
  <c r="CY197" i="3"/>
  <c r="CZ197" i="3"/>
  <c r="DB197" i="3" s="1"/>
  <c r="DA197" i="3"/>
  <c r="DC197" i="3"/>
  <c r="DG197" i="3"/>
  <c r="DI197" i="3"/>
  <c r="A198" i="3"/>
  <c r="Y198" i="3"/>
  <c r="CX198" i="3" s="1"/>
  <c r="CY198" i="3"/>
  <c r="CZ198" i="3"/>
  <c r="DA198" i="3"/>
  <c r="DB198" i="3"/>
  <c r="DC198" i="3"/>
  <c r="A199" i="3"/>
  <c r="Y199" i="3"/>
  <c r="CX199" i="3" s="1"/>
  <c r="CY199" i="3"/>
  <c r="CZ199" i="3"/>
  <c r="DB199" i="3" s="1"/>
  <c r="DA199" i="3"/>
  <c r="DC199" i="3"/>
  <c r="A200" i="3"/>
  <c r="Y200" i="3"/>
  <c r="CX200" i="3"/>
  <c r="DG200" i="3" s="1"/>
  <c r="CY200" i="3"/>
  <c r="CZ200" i="3"/>
  <c r="DB200" i="3" s="1"/>
  <c r="DA200" i="3"/>
  <c r="DC200" i="3"/>
  <c r="A201" i="3"/>
  <c r="Y201" i="3"/>
  <c r="CX201" i="3"/>
  <c r="DI201" i="3" s="1"/>
  <c r="CY201" i="3"/>
  <c r="CZ201" i="3"/>
  <c r="DA201" i="3"/>
  <c r="DB201" i="3"/>
  <c r="DC201" i="3"/>
  <c r="DF201" i="3"/>
  <c r="DJ201" i="3" s="1"/>
  <c r="DG201" i="3"/>
  <c r="DH201" i="3"/>
  <c r="A202" i="3"/>
  <c r="Y202" i="3"/>
  <c r="CX202" i="3" s="1"/>
  <c r="CY202" i="3"/>
  <c r="CZ202" i="3"/>
  <c r="DB202" i="3" s="1"/>
  <c r="DA202" i="3"/>
  <c r="DC202" i="3"/>
  <c r="A203" i="3"/>
  <c r="Y203" i="3"/>
  <c r="CX203" i="3" s="1"/>
  <c r="CY203" i="3"/>
  <c r="CZ203" i="3"/>
  <c r="DA203" i="3"/>
  <c r="DB203" i="3"/>
  <c r="DC203" i="3"/>
  <c r="A204" i="3"/>
  <c r="Y204" i="3"/>
  <c r="CX204" i="3" s="1"/>
  <c r="CY204" i="3"/>
  <c r="CZ204" i="3"/>
  <c r="DB204" i="3" s="1"/>
  <c r="DA204" i="3"/>
  <c r="DC204" i="3"/>
  <c r="A205" i="3"/>
  <c r="Y205" i="3"/>
  <c r="CX205" i="3" s="1"/>
  <c r="CY205" i="3"/>
  <c r="CZ205" i="3"/>
  <c r="DB205" i="3" s="1"/>
  <c r="DA205" i="3"/>
  <c r="DC205" i="3"/>
  <c r="A206" i="3"/>
  <c r="Y206" i="3"/>
  <c r="CX206" i="3" s="1"/>
  <c r="CY206" i="3"/>
  <c r="CZ206" i="3"/>
  <c r="DA206" i="3"/>
  <c r="DB206" i="3"/>
  <c r="DC206" i="3"/>
  <c r="A207" i="3"/>
  <c r="Y207" i="3"/>
  <c r="CX207" i="3"/>
  <c r="DF207" i="3" s="1"/>
  <c r="CY207" i="3"/>
  <c r="CZ207" i="3"/>
  <c r="DB207" i="3" s="1"/>
  <c r="DA207" i="3"/>
  <c r="DC207" i="3"/>
  <c r="DG207" i="3"/>
  <c r="DH207" i="3"/>
  <c r="DI207" i="3"/>
  <c r="DJ207" i="3"/>
  <c r="A208" i="3"/>
  <c r="Y208" i="3"/>
  <c r="CX208" i="3" s="1"/>
  <c r="CY208" i="3"/>
  <c r="CZ208" i="3"/>
  <c r="DA208" i="3"/>
  <c r="DB208" i="3"/>
  <c r="DC208" i="3"/>
  <c r="A209" i="3"/>
  <c r="Y209" i="3"/>
  <c r="CX209" i="3" s="1"/>
  <c r="CY209" i="3"/>
  <c r="CZ209" i="3"/>
  <c r="DA209" i="3"/>
  <c r="DB209" i="3"/>
  <c r="DC209" i="3"/>
  <c r="A210" i="3"/>
  <c r="Y210" i="3"/>
  <c r="CX210" i="3"/>
  <c r="DG210" i="3" s="1"/>
  <c r="CY210" i="3"/>
  <c r="CZ210" i="3"/>
  <c r="DB210" i="3" s="1"/>
  <c r="DA210" i="3"/>
  <c r="DC210" i="3"/>
  <c r="A211" i="3"/>
  <c r="Y211" i="3"/>
  <c r="CX211" i="3" s="1"/>
  <c r="CY211" i="3"/>
  <c r="CZ211" i="3"/>
  <c r="DA211" i="3"/>
  <c r="DB211" i="3"/>
  <c r="DC211" i="3"/>
  <c r="A212" i="3"/>
  <c r="Y212" i="3"/>
  <c r="CX212" i="3" s="1"/>
  <c r="CY212" i="3"/>
  <c r="CZ212" i="3"/>
  <c r="DA212" i="3"/>
  <c r="DB212" i="3"/>
  <c r="DC212" i="3"/>
  <c r="DF212" i="3"/>
  <c r="DG212" i="3"/>
  <c r="DJ212" i="3" s="1"/>
  <c r="DH212" i="3"/>
  <c r="DI212" i="3"/>
  <c r="A213" i="3"/>
  <c r="Y213" i="3"/>
  <c r="CX213" i="3"/>
  <c r="CY213" i="3"/>
  <c r="CZ213" i="3"/>
  <c r="DA213" i="3"/>
  <c r="DB213" i="3"/>
  <c r="DC213" i="3"/>
  <c r="A214" i="3"/>
  <c r="Y214" i="3"/>
  <c r="CX214" i="3" s="1"/>
  <c r="CY214" i="3"/>
  <c r="CZ214" i="3"/>
  <c r="DA214" i="3"/>
  <c r="DB214" i="3"/>
  <c r="DC214" i="3"/>
  <c r="DF214" i="3"/>
  <c r="A215" i="3"/>
  <c r="Y215" i="3"/>
  <c r="CX215" i="3"/>
  <c r="DG215" i="3" s="1"/>
  <c r="CY215" i="3"/>
  <c r="CZ215" i="3"/>
  <c r="DB215" i="3" s="1"/>
  <c r="DA215" i="3"/>
  <c r="DC215" i="3"/>
  <c r="DI215" i="3"/>
  <c r="DJ215" i="3"/>
  <c r="A216" i="3"/>
  <c r="Y216" i="3"/>
  <c r="CX216" i="3"/>
  <c r="CY216" i="3"/>
  <c r="CZ216" i="3"/>
  <c r="DA216" i="3"/>
  <c r="DB216" i="3"/>
  <c r="DC216" i="3"/>
  <c r="A217" i="3"/>
  <c r="Y217" i="3"/>
  <c r="CX217" i="3"/>
  <c r="DH217" i="3" s="1"/>
  <c r="CY217" i="3"/>
  <c r="CZ217" i="3"/>
  <c r="DA217" i="3"/>
  <c r="DB217" i="3"/>
  <c r="DC217" i="3"/>
  <c r="DF217" i="3"/>
  <c r="DG217" i="3"/>
  <c r="DJ217" i="3" s="1"/>
  <c r="A218" i="3"/>
  <c r="Y218" i="3"/>
  <c r="CX218" i="3" s="1"/>
  <c r="DG218" i="3" s="1"/>
  <c r="DJ218" i="3" s="1"/>
  <c r="CY218" i="3"/>
  <c r="CZ218" i="3"/>
  <c r="DB218" i="3" s="1"/>
  <c r="DA218" i="3"/>
  <c r="DC218" i="3"/>
  <c r="DF218" i="3"/>
  <c r="DH218" i="3"/>
  <c r="DI218" i="3"/>
  <c r="A219" i="3"/>
  <c r="Y219" i="3"/>
  <c r="CX219" i="3" s="1"/>
  <c r="CY219" i="3"/>
  <c r="CZ219" i="3"/>
  <c r="DA219" i="3"/>
  <c r="DB219" i="3"/>
  <c r="DC219" i="3"/>
  <c r="DF219" i="3"/>
  <c r="A220" i="3"/>
  <c r="Y220" i="3"/>
  <c r="CX220" i="3" s="1"/>
  <c r="CY220" i="3"/>
  <c r="CZ220" i="3"/>
  <c r="DB220" i="3" s="1"/>
  <c r="DA220" i="3"/>
  <c r="DC220" i="3"/>
  <c r="A221" i="3"/>
  <c r="Y221" i="3"/>
  <c r="CX221" i="3" s="1"/>
  <c r="CY221" i="3"/>
  <c r="CZ221" i="3"/>
  <c r="DB221" i="3" s="1"/>
  <c r="DA221" i="3"/>
  <c r="DC221" i="3"/>
  <c r="A222" i="3"/>
  <c r="Y222" i="3"/>
  <c r="CX222" i="3" s="1"/>
  <c r="DI222" i="3" s="1"/>
  <c r="CY222" i="3"/>
  <c r="CZ222" i="3"/>
  <c r="DB222" i="3" s="1"/>
  <c r="DA222" i="3"/>
  <c r="DC222" i="3"/>
  <c r="A223" i="3"/>
  <c r="Y223" i="3"/>
  <c r="CX223" i="3"/>
  <c r="CY223" i="3"/>
  <c r="CZ223" i="3"/>
  <c r="DB223" i="3" s="1"/>
  <c r="DA223" i="3"/>
  <c r="DC223" i="3"/>
  <c r="DF223" i="3"/>
  <c r="DJ223" i="3" s="1"/>
  <c r="DG223" i="3"/>
  <c r="DH223" i="3"/>
  <c r="DI223" i="3"/>
  <c r="A224" i="3"/>
  <c r="Y224" i="3"/>
  <c r="CX224" i="3" s="1"/>
  <c r="DH224" i="3" s="1"/>
  <c r="CY224" i="3"/>
  <c r="CZ224" i="3"/>
  <c r="DA224" i="3"/>
  <c r="DB224" i="3"/>
  <c r="DC224" i="3"/>
  <c r="A225" i="3"/>
  <c r="Y225" i="3"/>
  <c r="CX225" i="3" s="1"/>
  <c r="CY225" i="3"/>
  <c r="CZ225" i="3"/>
  <c r="DA225" i="3"/>
  <c r="DB225" i="3"/>
  <c r="DC225" i="3"/>
  <c r="A226" i="3"/>
  <c r="Y226" i="3"/>
  <c r="CX226" i="3"/>
  <c r="CY226" i="3"/>
  <c r="CZ226" i="3"/>
  <c r="DA226" i="3"/>
  <c r="DB226" i="3"/>
  <c r="DC226" i="3"/>
  <c r="DG226" i="3"/>
  <c r="DI226" i="3"/>
  <c r="A227" i="3"/>
  <c r="Y227" i="3"/>
  <c r="CX227" i="3" s="1"/>
  <c r="DF227" i="3" s="1"/>
  <c r="DJ227" i="3" s="1"/>
  <c r="CY227" i="3"/>
  <c r="CZ227" i="3"/>
  <c r="DB227" i="3" s="1"/>
  <c r="DA227" i="3"/>
  <c r="DC227" i="3"/>
  <c r="A228" i="3"/>
  <c r="Y228" i="3"/>
  <c r="CX228" i="3" s="1"/>
  <c r="CY228" i="3"/>
  <c r="CZ228" i="3"/>
  <c r="DA228" i="3"/>
  <c r="DB228" i="3"/>
  <c r="DC228" i="3"/>
  <c r="A229" i="3"/>
  <c r="Y229" i="3"/>
  <c r="CX229" i="3"/>
  <c r="DF229" i="3" s="1"/>
  <c r="DJ229" i="3" s="1"/>
  <c r="CY229" i="3"/>
  <c r="CZ229" i="3"/>
  <c r="DB229" i="3" s="1"/>
  <c r="DA229" i="3"/>
  <c r="DC229" i="3"/>
  <c r="A230" i="3"/>
  <c r="Y230" i="3"/>
  <c r="CX230" i="3"/>
  <c r="CY230" i="3"/>
  <c r="CZ230" i="3"/>
  <c r="DA230" i="3"/>
  <c r="DB230" i="3"/>
  <c r="DC230" i="3"/>
  <c r="DF230" i="3"/>
  <c r="DJ230" i="3" s="1"/>
  <c r="DG230" i="3"/>
  <c r="A231" i="3"/>
  <c r="Y231" i="3"/>
  <c r="CX231" i="3"/>
  <c r="DG231" i="3" s="1"/>
  <c r="CY231" i="3"/>
  <c r="CZ231" i="3"/>
  <c r="DB231" i="3" s="1"/>
  <c r="DA231" i="3"/>
  <c r="DC231" i="3"/>
  <c r="DF231" i="3"/>
  <c r="DJ231" i="3" s="1"/>
  <c r="DH231" i="3"/>
  <c r="DI231" i="3"/>
  <c r="A232" i="3"/>
  <c r="Y232" i="3"/>
  <c r="CX232" i="3"/>
  <c r="CY232" i="3"/>
  <c r="CZ232" i="3"/>
  <c r="DB232" i="3" s="1"/>
  <c r="DA232" i="3"/>
  <c r="DC232" i="3"/>
  <c r="A233" i="3"/>
  <c r="Y233" i="3"/>
  <c r="CX233" i="3"/>
  <c r="CY233" i="3"/>
  <c r="CZ233" i="3"/>
  <c r="DA233" i="3"/>
  <c r="DB233" i="3"/>
  <c r="DC233" i="3"/>
  <c r="DF233" i="3"/>
  <c r="DJ233" i="3" s="1"/>
  <c r="DG233" i="3"/>
  <c r="DH233" i="3"/>
  <c r="DI233" i="3"/>
  <c r="A234" i="3"/>
  <c r="Y234" i="3"/>
  <c r="CX234" i="3" s="1"/>
  <c r="CY234" i="3"/>
  <c r="CZ234" i="3"/>
  <c r="DB234" i="3" s="1"/>
  <c r="DA234" i="3"/>
  <c r="DC234" i="3"/>
  <c r="DF234" i="3"/>
  <c r="DJ234" i="3" s="1"/>
  <c r="DG234" i="3"/>
  <c r="DH234" i="3"/>
  <c r="DI234" i="3"/>
  <c r="A235" i="3"/>
  <c r="Y235" i="3"/>
  <c r="CX235" i="3" s="1"/>
  <c r="CY235" i="3"/>
  <c r="CZ235" i="3"/>
  <c r="DB235" i="3" s="1"/>
  <c r="DA235" i="3"/>
  <c r="DC235" i="3"/>
  <c r="A236" i="3"/>
  <c r="Y236" i="3"/>
  <c r="CX236" i="3" s="1"/>
  <c r="CY236" i="3"/>
  <c r="CZ236" i="3"/>
  <c r="DB236" i="3" s="1"/>
  <c r="DA236" i="3"/>
  <c r="DC236" i="3"/>
  <c r="A237" i="3"/>
  <c r="Y237" i="3"/>
  <c r="CX237" i="3"/>
  <c r="CY237" i="3"/>
  <c r="CZ237" i="3"/>
  <c r="DA237" i="3"/>
  <c r="DB237" i="3"/>
  <c r="DC237" i="3"/>
  <c r="DH237" i="3"/>
  <c r="A238" i="3"/>
  <c r="Y238" i="3"/>
  <c r="CX238" i="3" s="1"/>
  <c r="DI238" i="3" s="1"/>
  <c r="CY238" i="3"/>
  <c r="CZ238" i="3"/>
  <c r="DB238" i="3" s="1"/>
  <c r="DA238" i="3"/>
  <c r="DC238" i="3"/>
  <c r="A239" i="3"/>
  <c r="Y239" i="3"/>
  <c r="CX239" i="3"/>
  <c r="CY239" i="3"/>
  <c r="CZ239" i="3"/>
  <c r="DB239" i="3" s="1"/>
  <c r="DA239" i="3"/>
  <c r="DC239" i="3"/>
  <c r="DF239" i="3"/>
  <c r="DG239" i="3"/>
  <c r="DJ239" i="3" s="1"/>
  <c r="DH239" i="3"/>
  <c r="DI239" i="3"/>
  <c r="A240" i="3"/>
  <c r="Y240" i="3"/>
  <c r="CX240" i="3" s="1"/>
  <c r="CY240" i="3"/>
  <c r="CZ240" i="3"/>
  <c r="DA240" i="3"/>
  <c r="DB240" i="3"/>
  <c r="DC240" i="3"/>
  <c r="DH240" i="3"/>
  <c r="DI240" i="3"/>
  <c r="A241" i="3"/>
  <c r="Y241" i="3"/>
  <c r="CX241" i="3"/>
  <c r="DI241" i="3" s="1"/>
  <c r="CY241" i="3"/>
  <c r="CZ241" i="3"/>
  <c r="DA241" i="3"/>
  <c r="DB241" i="3"/>
  <c r="DC241" i="3"/>
  <c r="A242" i="3"/>
  <c r="Y242" i="3"/>
  <c r="CX242" i="3"/>
  <c r="CY242" i="3"/>
  <c r="CZ242" i="3"/>
  <c r="DA242" i="3"/>
  <c r="DB242" i="3"/>
  <c r="DC242" i="3"/>
  <c r="DG242" i="3"/>
  <c r="DJ242" i="3" s="1"/>
  <c r="DI242" i="3"/>
  <c r="A243" i="3"/>
  <c r="Y243" i="3"/>
  <c r="CX243" i="3" s="1"/>
  <c r="CY243" i="3"/>
  <c r="CZ243" i="3"/>
  <c r="DA243" i="3"/>
  <c r="DB243" i="3"/>
  <c r="DC243" i="3"/>
  <c r="DF243" i="3"/>
  <c r="DG243" i="3"/>
  <c r="DJ243" i="3"/>
  <c r="A244" i="3"/>
  <c r="Y244" i="3"/>
  <c r="CX244" i="3"/>
  <c r="DF244" i="3" s="1"/>
  <c r="CY244" i="3"/>
  <c r="CZ244" i="3"/>
  <c r="DA244" i="3"/>
  <c r="DB244" i="3"/>
  <c r="DC244" i="3"/>
  <c r="DI244" i="3"/>
  <c r="A245" i="3"/>
  <c r="Y245" i="3"/>
  <c r="CX245" i="3"/>
  <c r="DF245" i="3" s="1"/>
  <c r="CY245" i="3"/>
  <c r="CZ245" i="3"/>
  <c r="DA245" i="3"/>
  <c r="DB245" i="3"/>
  <c r="DC245" i="3"/>
  <c r="DG245" i="3"/>
  <c r="DJ245" i="3" s="1"/>
  <c r="DH245" i="3"/>
  <c r="A246" i="3"/>
  <c r="Y246" i="3"/>
  <c r="CX246" i="3"/>
  <c r="DF246" i="3" s="1"/>
  <c r="CY246" i="3"/>
  <c r="CZ246" i="3"/>
  <c r="DA246" i="3"/>
  <c r="DB246" i="3"/>
  <c r="DC246" i="3"/>
  <c r="A247" i="3"/>
  <c r="Y247" i="3"/>
  <c r="CX247" i="3"/>
  <c r="DG247" i="3" s="1"/>
  <c r="CY247" i="3"/>
  <c r="CZ247" i="3"/>
  <c r="DB247" i="3" s="1"/>
  <c r="DA247" i="3"/>
  <c r="DC247" i="3"/>
  <c r="DF247" i="3"/>
  <c r="DJ247" i="3" s="1"/>
  <c r="A248" i="3"/>
  <c r="Y248" i="3"/>
  <c r="CX248" i="3"/>
  <c r="CY248" i="3"/>
  <c r="CZ248" i="3"/>
  <c r="DB248" i="3" s="1"/>
  <c r="DA248" i="3"/>
  <c r="DC248" i="3"/>
  <c r="A249" i="3"/>
  <c r="Y249" i="3"/>
  <c r="CX249" i="3"/>
  <c r="DF249" i="3" s="1"/>
  <c r="DJ249" i="3" s="1"/>
  <c r="CY249" i="3"/>
  <c r="CZ249" i="3"/>
  <c r="DA249" i="3"/>
  <c r="DB249" i="3"/>
  <c r="DC249" i="3"/>
  <c r="DH249" i="3"/>
  <c r="A250" i="3"/>
  <c r="Y250" i="3"/>
  <c r="CX250" i="3" s="1"/>
  <c r="DG250" i="3" s="1"/>
  <c r="CY250" i="3"/>
  <c r="CZ250" i="3"/>
  <c r="DB250" i="3" s="1"/>
  <c r="DA250" i="3"/>
  <c r="DC250" i="3"/>
  <c r="DF250" i="3"/>
  <c r="DJ250" i="3" s="1"/>
  <c r="A251" i="3"/>
  <c r="Y251" i="3"/>
  <c r="CX251" i="3" s="1"/>
  <c r="CY251" i="3"/>
  <c r="CZ251" i="3"/>
  <c r="DB251" i="3" s="1"/>
  <c r="DA251" i="3"/>
  <c r="DC251" i="3"/>
  <c r="A252" i="3"/>
  <c r="Y252" i="3"/>
  <c r="CX252" i="3" s="1"/>
  <c r="CY252" i="3"/>
  <c r="CZ252" i="3"/>
  <c r="DB252" i="3" s="1"/>
  <c r="DA252" i="3"/>
  <c r="DC252" i="3"/>
  <c r="A253" i="3"/>
  <c r="Y253" i="3"/>
  <c r="CX253" i="3"/>
  <c r="CY253" i="3"/>
  <c r="CZ253" i="3"/>
  <c r="DA253" i="3"/>
  <c r="DB253" i="3"/>
  <c r="DC253" i="3"/>
  <c r="A254" i="3"/>
  <c r="Y254" i="3"/>
  <c r="CX254" i="3" s="1"/>
  <c r="DI254" i="3" s="1"/>
  <c r="CY254" i="3"/>
  <c r="CZ254" i="3"/>
  <c r="DB254" i="3" s="1"/>
  <c r="DA254" i="3"/>
  <c r="DC254" i="3"/>
  <c r="DF254" i="3"/>
  <c r="DJ254" i="3" s="1"/>
  <c r="A255" i="3"/>
  <c r="Y255" i="3"/>
  <c r="CX255" i="3"/>
  <c r="DF255" i="3" s="1"/>
  <c r="DJ255" i="3" s="1"/>
  <c r="CY255" i="3"/>
  <c r="CZ255" i="3"/>
  <c r="DB255" i="3" s="1"/>
  <c r="DA255" i="3"/>
  <c r="DC255" i="3"/>
  <c r="DI255" i="3"/>
  <c r="A256" i="3"/>
  <c r="Y256" i="3"/>
  <c r="CX256" i="3"/>
  <c r="CY256" i="3"/>
  <c r="CZ256" i="3"/>
  <c r="DA256" i="3"/>
  <c r="DB256" i="3"/>
  <c r="DC256" i="3"/>
  <c r="DF256" i="3"/>
  <c r="DG256" i="3"/>
  <c r="DH256" i="3"/>
  <c r="DI256" i="3"/>
  <c r="DJ256" i="3"/>
  <c r="A257" i="3"/>
  <c r="Y257" i="3"/>
  <c r="CX257" i="3" s="1"/>
  <c r="CY257" i="3"/>
  <c r="CZ257" i="3"/>
  <c r="DA257" i="3"/>
  <c r="DB257" i="3"/>
  <c r="DC257" i="3"/>
  <c r="A258" i="3"/>
  <c r="Y258" i="3"/>
  <c r="CX258" i="3" s="1"/>
  <c r="CY258" i="3"/>
  <c r="CZ258" i="3"/>
  <c r="DB258" i="3" s="1"/>
  <c r="DA258" i="3"/>
  <c r="DC258" i="3"/>
  <c r="A259" i="3"/>
  <c r="Y259" i="3"/>
  <c r="CX259" i="3" s="1"/>
  <c r="CY259" i="3"/>
  <c r="CZ259" i="3"/>
  <c r="DB259" i="3" s="1"/>
  <c r="DA259" i="3"/>
  <c r="DC259" i="3"/>
  <c r="A260" i="3"/>
  <c r="Y260" i="3"/>
  <c r="CX260" i="3" s="1"/>
  <c r="CY260" i="3"/>
  <c r="CZ260" i="3"/>
  <c r="DA260" i="3"/>
  <c r="DB260" i="3"/>
  <c r="DC260" i="3"/>
  <c r="A261" i="3"/>
  <c r="Y261" i="3"/>
  <c r="CX261" i="3"/>
  <c r="DF261" i="3" s="1"/>
  <c r="CY261" i="3"/>
  <c r="CZ261" i="3"/>
  <c r="DB261" i="3" s="1"/>
  <c r="DA261" i="3"/>
  <c r="DC261" i="3"/>
  <c r="DG261" i="3"/>
  <c r="A262" i="3"/>
  <c r="Y262" i="3"/>
  <c r="CX262" i="3"/>
  <c r="DF262" i="3" s="1"/>
  <c r="CY262" i="3"/>
  <c r="CZ262" i="3"/>
  <c r="DA262" i="3"/>
  <c r="DB262" i="3"/>
  <c r="DC262" i="3"/>
  <c r="A263" i="3"/>
  <c r="Y263" i="3"/>
  <c r="CX263" i="3" s="1"/>
  <c r="CY263" i="3"/>
  <c r="CZ263" i="3"/>
  <c r="DB263" i="3" s="1"/>
  <c r="DA263" i="3"/>
  <c r="DC263" i="3"/>
  <c r="A264" i="3"/>
  <c r="Y264" i="3"/>
  <c r="CX264" i="3" s="1"/>
  <c r="CY264" i="3"/>
  <c r="CZ264" i="3"/>
  <c r="DB264" i="3" s="1"/>
  <c r="DA264" i="3"/>
  <c r="DC264" i="3"/>
  <c r="A265" i="3"/>
  <c r="Y265" i="3"/>
  <c r="CX265" i="3"/>
  <c r="DG265" i="3" s="1"/>
  <c r="DJ265" i="3" s="1"/>
  <c r="CY265" i="3"/>
  <c r="CZ265" i="3"/>
  <c r="DA265" i="3"/>
  <c r="DB265" i="3"/>
  <c r="DC265" i="3"/>
  <c r="DF265" i="3"/>
  <c r="A266" i="3"/>
  <c r="Y266" i="3"/>
  <c r="CX266" i="3"/>
  <c r="DF266" i="3" s="1"/>
  <c r="CY266" i="3"/>
  <c r="CZ266" i="3"/>
  <c r="DB266" i="3" s="1"/>
  <c r="DA266" i="3"/>
  <c r="DC266" i="3"/>
  <c r="A267" i="3"/>
  <c r="Y267" i="3"/>
  <c r="CX267" i="3" s="1"/>
  <c r="CY267" i="3"/>
  <c r="CZ267" i="3"/>
  <c r="DA267" i="3"/>
  <c r="DB267" i="3"/>
  <c r="DC267" i="3"/>
  <c r="DF267" i="3"/>
  <c r="DG267" i="3"/>
  <c r="DJ267" i="3" s="1"/>
  <c r="DH267" i="3"/>
  <c r="DI267" i="3"/>
  <c r="A268" i="3"/>
  <c r="Y268" i="3"/>
  <c r="CX268" i="3" s="1"/>
  <c r="CY268" i="3"/>
  <c r="CZ268" i="3"/>
  <c r="DB268" i="3" s="1"/>
  <c r="DA268" i="3"/>
  <c r="DC268" i="3"/>
  <c r="A269" i="3"/>
  <c r="Y269" i="3"/>
  <c r="CX269" i="3"/>
  <c r="CY269" i="3"/>
  <c r="CZ269" i="3"/>
  <c r="DA269" i="3"/>
  <c r="DB269" i="3"/>
  <c r="DC269" i="3"/>
  <c r="A270" i="3"/>
  <c r="Y270" i="3"/>
  <c r="CX270" i="3"/>
  <c r="DI270" i="3" s="1"/>
  <c r="CY270" i="3"/>
  <c r="CZ270" i="3"/>
  <c r="DB270" i="3" s="1"/>
  <c r="DA270" i="3"/>
  <c r="DC270" i="3"/>
  <c r="A271" i="3"/>
  <c r="Y271" i="3"/>
  <c r="CX271" i="3" s="1"/>
  <c r="CY271" i="3"/>
  <c r="CZ271" i="3"/>
  <c r="DA271" i="3"/>
  <c r="DB271" i="3"/>
  <c r="DC271" i="3"/>
  <c r="A272" i="3"/>
  <c r="Y272" i="3"/>
  <c r="CX272" i="3"/>
  <c r="CY272" i="3"/>
  <c r="CZ272" i="3"/>
  <c r="DB272" i="3" s="1"/>
  <c r="DA272" i="3"/>
  <c r="DC272" i="3"/>
  <c r="DF272" i="3"/>
  <c r="DG272" i="3"/>
  <c r="DH272" i="3"/>
  <c r="DI272" i="3"/>
  <c r="DJ272" i="3"/>
  <c r="A273" i="3"/>
  <c r="Y273" i="3"/>
  <c r="CX273" i="3"/>
  <c r="DF273" i="3" s="1"/>
  <c r="DJ273" i="3" s="1"/>
  <c r="CY273" i="3"/>
  <c r="CZ273" i="3"/>
  <c r="DA273" i="3"/>
  <c r="DB273" i="3"/>
  <c r="DC273" i="3"/>
  <c r="A274" i="3"/>
  <c r="Y274" i="3"/>
  <c r="CX274" i="3"/>
  <c r="DF274" i="3" s="1"/>
  <c r="DJ274" i="3" s="1"/>
  <c r="CY274" i="3"/>
  <c r="CZ274" i="3"/>
  <c r="DB274" i="3" s="1"/>
  <c r="DA274" i="3"/>
  <c r="DC274" i="3"/>
  <c r="A275" i="3"/>
  <c r="Y275" i="3"/>
  <c r="CX275" i="3"/>
  <c r="CY275" i="3"/>
  <c r="CZ275" i="3"/>
  <c r="DA275" i="3"/>
  <c r="DB275" i="3"/>
  <c r="DC275" i="3"/>
  <c r="DF275" i="3"/>
  <c r="DJ275" i="3" s="1"/>
  <c r="DG275" i="3"/>
  <c r="A276" i="3"/>
  <c r="Y276" i="3"/>
  <c r="CX276" i="3" s="1"/>
  <c r="CY276" i="3"/>
  <c r="CZ276" i="3"/>
  <c r="DB276" i="3" s="1"/>
  <c r="DA276" i="3"/>
  <c r="DC276" i="3"/>
  <c r="A277" i="3"/>
  <c r="Y277" i="3"/>
  <c r="CX277" i="3"/>
  <c r="CY277" i="3"/>
  <c r="CZ277" i="3"/>
  <c r="DA277" i="3"/>
  <c r="DB277" i="3"/>
  <c r="DC277" i="3"/>
  <c r="DF277" i="3"/>
  <c r="DG277" i="3"/>
  <c r="DH277" i="3"/>
  <c r="DI277" i="3"/>
  <c r="DJ277" i="3"/>
  <c r="A278" i="3"/>
  <c r="Y278" i="3"/>
  <c r="CX278" i="3" s="1"/>
  <c r="CY278" i="3"/>
  <c r="CZ278" i="3"/>
  <c r="DA278" i="3"/>
  <c r="DB278" i="3"/>
  <c r="DC278" i="3"/>
  <c r="A279" i="3"/>
  <c r="Y279" i="3"/>
  <c r="CX279" i="3"/>
  <c r="DG279" i="3" s="1"/>
  <c r="CY279" i="3"/>
  <c r="CZ279" i="3"/>
  <c r="DB279" i="3" s="1"/>
  <c r="DA279" i="3"/>
  <c r="DC279" i="3"/>
  <c r="DF279" i="3"/>
  <c r="DJ279" i="3" s="1"/>
  <c r="A280" i="3"/>
  <c r="Y280" i="3"/>
  <c r="CX280" i="3"/>
  <c r="CY280" i="3"/>
  <c r="CZ280" i="3"/>
  <c r="DA280" i="3"/>
  <c r="DB280" i="3"/>
  <c r="DC280" i="3"/>
  <c r="DF280" i="3"/>
  <c r="DJ280" i="3" s="1"/>
  <c r="DI280" i="3"/>
  <c r="A281" i="3"/>
  <c r="Y281" i="3"/>
  <c r="CX281" i="3"/>
  <c r="CY281" i="3"/>
  <c r="CZ281" i="3"/>
  <c r="DA281" i="3"/>
  <c r="DB281" i="3"/>
  <c r="DC281" i="3"/>
  <c r="DF281" i="3"/>
  <c r="DJ281" i="3" s="1"/>
  <c r="DG281" i="3"/>
  <c r="DH281" i="3"/>
  <c r="DI281" i="3"/>
  <c r="A282" i="3"/>
  <c r="Y282" i="3"/>
  <c r="CX282" i="3" s="1"/>
  <c r="CY282" i="3"/>
  <c r="CZ282" i="3"/>
  <c r="DB282" i="3" s="1"/>
  <c r="DA282" i="3"/>
  <c r="DC282" i="3"/>
  <c r="A283" i="3"/>
  <c r="Y283" i="3"/>
  <c r="CX283" i="3" s="1"/>
  <c r="DG283" i="3" s="1"/>
  <c r="CY283" i="3"/>
  <c r="CZ283" i="3"/>
  <c r="DA283" i="3"/>
  <c r="DB283" i="3"/>
  <c r="DC283" i="3"/>
  <c r="DF283" i="3"/>
  <c r="DJ283" i="3" s="1"/>
  <c r="DI283" i="3"/>
  <c r="A284" i="3"/>
  <c r="Y284" i="3"/>
  <c r="CX284" i="3"/>
  <c r="DF284" i="3" s="1"/>
  <c r="DJ284" i="3" s="1"/>
  <c r="CY284" i="3"/>
  <c r="CZ284" i="3"/>
  <c r="DB284" i="3" s="1"/>
  <c r="DA284" i="3"/>
  <c r="DC284" i="3"/>
  <c r="DG284" i="3"/>
  <c r="DH284" i="3"/>
  <c r="DI284" i="3"/>
  <c r="A285" i="3"/>
  <c r="Y285" i="3"/>
  <c r="CX285" i="3"/>
  <c r="DH285" i="3" s="1"/>
  <c r="CY285" i="3"/>
  <c r="CZ285" i="3"/>
  <c r="DB285" i="3" s="1"/>
  <c r="DA285" i="3"/>
  <c r="DC285" i="3"/>
  <c r="A286" i="3"/>
  <c r="Y286" i="3"/>
  <c r="CX286" i="3" s="1"/>
  <c r="CY286" i="3"/>
  <c r="CZ286" i="3"/>
  <c r="DB286" i="3" s="1"/>
  <c r="DA286" i="3"/>
  <c r="DC286" i="3"/>
  <c r="A287" i="3"/>
  <c r="Y287" i="3"/>
  <c r="CX287" i="3"/>
  <c r="DH287" i="3" s="1"/>
  <c r="CY287" i="3"/>
  <c r="CZ287" i="3"/>
  <c r="DA287" i="3"/>
  <c r="DB287" i="3"/>
  <c r="DC287" i="3"/>
  <c r="DF287" i="3"/>
  <c r="DG287" i="3"/>
  <c r="DJ287" i="3" s="1"/>
  <c r="A288" i="3"/>
  <c r="Y288" i="3"/>
  <c r="CX288" i="3"/>
  <c r="CY288" i="3"/>
  <c r="CZ288" i="3"/>
  <c r="DA288" i="3"/>
  <c r="DB288" i="3"/>
  <c r="DC288" i="3"/>
  <c r="DF288" i="3"/>
  <c r="DG288" i="3"/>
  <c r="DJ288" i="3" s="1"/>
  <c r="DH288" i="3"/>
  <c r="DI288" i="3"/>
  <c r="A289" i="3"/>
  <c r="Y289" i="3"/>
  <c r="CX289" i="3"/>
  <c r="DF289" i="3" s="1"/>
  <c r="CY289" i="3"/>
  <c r="CZ289" i="3"/>
  <c r="DA289" i="3"/>
  <c r="DB289" i="3"/>
  <c r="DC289" i="3"/>
  <c r="DH289" i="3"/>
  <c r="DI289" i="3"/>
  <c r="A290" i="3"/>
  <c r="Y290" i="3"/>
  <c r="CX290" i="3"/>
  <c r="DF290" i="3" s="1"/>
  <c r="CY290" i="3"/>
  <c r="CZ290" i="3"/>
  <c r="DA290" i="3"/>
  <c r="DB290" i="3"/>
  <c r="DC290" i="3"/>
  <c r="A291" i="3"/>
  <c r="Y291" i="3"/>
  <c r="CX291" i="3" s="1"/>
  <c r="CY291" i="3"/>
  <c r="CZ291" i="3"/>
  <c r="DA291" i="3"/>
  <c r="DB291" i="3"/>
  <c r="DC291" i="3"/>
  <c r="A292" i="3"/>
  <c r="Y292" i="3"/>
  <c r="CX292" i="3"/>
  <c r="DH292" i="3" s="1"/>
  <c r="CY292" i="3"/>
  <c r="CZ292" i="3"/>
  <c r="DA292" i="3"/>
  <c r="DB292" i="3"/>
  <c r="DC292" i="3"/>
  <c r="DF292" i="3"/>
  <c r="DG292" i="3"/>
  <c r="DJ292" i="3" s="1"/>
  <c r="DI292" i="3"/>
  <c r="A293" i="3"/>
  <c r="Y293" i="3"/>
  <c r="CX293" i="3"/>
  <c r="DF293" i="3" s="1"/>
  <c r="CY293" i="3"/>
  <c r="CZ293" i="3"/>
  <c r="DB293" i="3" s="1"/>
  <c r="DA293" i="3"/>
  <c r="DC293" i="3"/>
  <c r="DG293" i="3"/>
  <c r="DH293" i="3"/>
  <c r="DI293" i="3"/>
  <c r="DJ293" i="3"/>
  <c r="A294" i="3"/>
  <c r="Y294" i="3"/>
  <c r="CX294" i="3" s="1"/>
  <c r="CY294" i="3"/>
  <c r="CZ294" i="3"/>
  <c r="DA294" i="3"/>
  <c r="DB294" i="3"/>
  <c r="DC294" i="3"/>
  <c r="A295" i="3"/>
  <c r="Y295" i="3"/>
  <c r="CX295" i="3" s="1"/>
  <c r="CY295" i="3"/>
  <c r="CZ295" i="3"/>
  <c r="DB295" i="3" s="1"/>
  <c r="DA295" i="3"/>
  <c r="DC295" i="3"/>
  <c r="A296" i="3"/>
  <c r="Y296" i="3"/>
  <c r="CX296" i="3" s="1"/>
  <c r="CY296" i="3"/>
  <c r="CZ296" i="3"/>
  <c r="DA296" i="3"/>
  <c r="DB296" i="3"/>
  <c r="DC296" i="3"/>
  <c r="A297" i="3"/>
  <c r="Y297" i="3"/>
  <c r="CX297" i="3"/>
  <c r="DF297" i="3" s="1"/>
  <c r="DJ297" i="3" s="1"/>
  <c r="CY297" i="3"/>
  <c r="CZ297" i="3"/>
  <c r="DB297" i="3" s="1"/>
  <c r="DA297" i="3"/>
  <c r="DC297" i="3"/>
  <c r="DH297" i="3"/>
  <c r="A298" i="3"/>
  <c r="Y298" i="3"/>
  <c r="CX298" i="3" s="1"/>
  <c r="CY298" i="3"/>
  <c r="CZ298" i="3"/>
  <c r="DA298" i="3"/>
  <c r="DB298" i="3"/>
  <c r="DC298" i="3"/>
  <c r="A299" i="3"/>
  <c r="Y299" i="3"/>
  <c r="CX299" i="3" s="1"/>
  <c r="DF299" i="3" s="1"/>
  <c r="DJ299" i="3" s="1"/>
  <c r="CY299" i="3"/>
  <c r="CZ299" i="3"/>
  <c r="DB299" i="3" s="1"/>
  <c r="DA299" i="3"/>
  <c r="DC299" i="3"/>
  <c r="A300" i="3"/>
  <c r="Y300" i="3"/>
  <c r="CX300" i="3" s="1"/>
  <c r="CY300" i="3"/>
  <c r="CZ300" i="3"/>
  <c r="DB300" i="3" s="1"/>
  <c r="DA300" i="3"/>
  <c r="DC300" i="3"/>
  <c r="A301" i="3"/>
  <c r="Y301" i="3"/>
  <c r="CX301" i="3" s="1"/>
  <c r="CY301" i="3"/>
  <c r="CZ301" i="3"/>
  <c r="DA301" i="3"/>
  <c r="DB301" i="3"/>
  <c r="DC301" i="3"/>
  <c r="A302" i="3"/>
  <c r="Y302" i="3"/>
  <c r="CX302" i="3" s="1"/>
  <c r="CY302" i="3"/>
  <c r="CZ302" i="3"/>
  <c r="DA302" i="3"/>
  <c r="DB302" i="3"/>
  <c r="DC302" i="3"/>
  <c r="A303" i="3"/>
  <c r="Y303" i="3"/>
  <c r="CX303" i="3" s="1"/>
  <c r="CY303" i="3"/>
  <c r="CZ303" i="3"/>
  <c r="DA303" i="3"/>
  <c r="DB303" i="3"/>
  <c r="DC303" i="3"/>
  <c r="A304" i="3"/>
  <c r="Y304" i="3"/>
  <c r="CX304" i="3"/>
  <c r="CY304" i="3"/>
  <c r="CZ304" i="3"/>
  <c r="DA304" i="3"/>
  <c r="DB304" i="3"/>
  <c r="DC304" i="3"/>
  <c r="DF304" i="3"/>
  <c r="DJ304" i="3" s="1"/>
  <c r="DG304" i="3"/>
  <c r="DH304" i="3"/>
  <c r="DI304" i="3"/>
  <c r="A305" i="3"/>
  <c r="Y305" i="3"/>
  <c r="CX305" i="3" s="1"/>
  <c r="CY305" i="3"/>
  <c r="CZ305" i="3"/>
  <c r="DA305" i="3"/>
  <c r="DB305" i="3"/>
  <c r="DC305" i="3"/>
  <c r="A306" i="3"/>
  <c r="Y306" i="3"/>
  <c r="CX306" i="3"/>
  <c r="DF306" i="3" s="1"/>
  <c r="DJ306" i="3" s="1"/>
  <c r="CY306" i="3"/>
  <c r="CZ306" i="3"/>
  <c r="DB306" i="3" s="1"/>
  <c r="DA306" i="3"/>
  <c r="DC306" i="3"/>
  <c r="DH306" i="3"/>
  <c r="DI306" i="3"/>
  <c r="A307" i="3"/>
  <c r="Y307" i="3"/>
  <c r="CX307" i="3"/>
  <c r="DH307" i="3" s="1"/>
  <c r="CY307" i="3"/>
  <c r="CZ307" i="3"/>
  <c r="DA307" i="3"/>
  <c r="DB307" i="3"/>
  <c r="DC307" i="3"/>
  <c r="A308" i="3"/>
  <c r="Y308" i="3"/>
  <c r="CX308" i="3" s="1"/>
  <c r="CY308" i="3"/>
  <c r="CZ308" i="3"/>
  <c r="DA308" i="3"/>
  <c r="DB308" i="3"/>
  <c r="DC308" i="3"/>
  <c r="A309" i="3"/>
  <c r="Y309" i="3"/>
  <c r="CX309" i="3"/>
  <c r="DH309" i="3" s="1"/>
  <c r="CY309" i="3"/>
  <c r="CZ309" i="3"/>
  <c r="DA309" i="3"/>
  <c r="DB309" i="3"/>
  <c r="DC309" i="3"/>
  <c r="DF309" i="3"/>
  <c r="DG309" i="3"/>
  <c r="A310" i="3"/>
  <c r="Y310" i="3"/>
  <c r="CX310" i="3" s="1"/>
  <c r="CY310" i="3"/>
  <c r="CZ310" i="3"/>
  <c r="DA310" i="3"/>
  <c r="DB310" i="3"/>
  <c r="DC310" i="3"/>
  <c r="A311" i="3"/>
  <c r="Y311" i="3"/>
  <c r="CX311" i="3"/>
  <c r="DF311" i="3" s="1"/>
  <c r="CY311" i="3"/>
  <c r="CZ311" i="3"/>
  <c r="DB311" i="3" s="1"/>
  <c r="DA311" i="3"/>
  <c r="DC311" i="3"/>
  <c r="DI311" i="3"/>
  <c r="A312" i="3"/>
  <c r="Y312" i="3"/>
  <c r="CX312" i="3" s="1"/>
  <c r="CY312" i="3"/>
  <c r="CZ312" i="3"/>
  <c r="DA312" i="3"/>
  <c r="DB312" i="3"/>
  <c r="DC312" i="3"/>
  <c r="A313" i="3"/>
  <c r="Y313" i="3"/>
  <c r="CX313" i="3" s="1"/>
  <c r="CY313" i="3"/>
  <c r="CZ313" i="3"/>
  <c r="DA313" i="3"/>
  <c r="DB313" i="3"/>
  <c r="DC313" i="3"/>
  <c r="A314" i="3"/>
  <c r="Y314" i="3"/>
  <c r="CX314" i="3"/>
  <c r="DH314" i="3" s="1"/>
  <c r="CY314" i="3"/>
  <c r="CZ314" i="3"/>
  <c r="DA314" i="3"/>
  <c r="DB314" i="3"/>
  <c r="DC314" i="3"/>
  <c r="DF314" i="3"/>
  <c r="DG314" i="3"/>
  <c r="DJ314" i="3"/>
  <c r="A315" i="3"/>
  <c r="Y315" i="3"/>
  <c r="CX315" i="3" s="1"/>
  <c r="CY315" i="3"/>
  <c r="CZ315" i="3"/>
  <c r="DA315" i="3"/>
  <c r="DB315" i="3"/>
  <c r="DC315" i="3"/>
  <c r="A316" i="3"/>
  <c r="Y316" i="3"/>
  <c r="CX316" i="3"/>
  <c r="DF316" i="3" s="1"/>
  <c r="DJ316" i="3" s="1"/>
  <c r="CY316" i="3"/>
  <c r="CZ316" i="3"/>
  <c r="DB316" i="3" s="1"/>
  <c r="DA316" i="3"/>
  <c r="DC316" i="3"/>
  <c r="DH316" i="3"/>
  <c r="A317" i="3"/>
  <c r="Y317" i="3"/>
  <c r="CX317" i="3"/>
  <c r="DF317" i="3" s="1"/>
  <c r="DJ317" i="3" s="1"/>
  <c r="CY317" i="3"/>
  <c r="CZ317" i="3"/>
  <c r="DA317" i="3"/>
  <c r="DB317" i="3"/>
  <c r="DC317" i="3"/>
  <c r="A318" i="3"/>
  <c r="Y318" i="3"/>
  <c r="CX318" i="3"/>
  <c r="DF318" i="3" s="1"/>
  <c r="DJ318" i="3" s="1"/>
  <c r="CY318" i="3"/>
  <c r="CZ318" i="3"/>
  <c r="DB318" i="3" s="1"/>
  <c r="DA318" i="3"/>
  <c r="DC318" i="3"/>
  <c r="A319" i="3"/>
  <c r="Y319" i="3"/>
  <c r="CX319" i="3"/>
  <c r="DG319" i="3" s="1"/>
  <c r="CY319" i="3"/>
  <c r="CZ319" i="3"/>
  <c r="DA319" i="3"/>
  <c r="DB319" i="3"/>
  <c r="DC319" i="3"/>
  <c r="DF319" i="3"/>
  <c r="DJ319" i="3" s="1"/>
  <c r="DI319" i="3"/>
  <c r="A320" i="3"/>
  <c r="Y320" i="3"/>
  <c r="CX320" i="3"/>
  <c r="DH320" i="3" s="1"/>
  <c r="CY320" i="3"/>
  <c r="CZ320" i="3"/>
  <c r="DA320" i="3"/>
  <c r="DB320" i="3"/>
  <c r="DC320" i="3"/>
  <c r="DF320" i="3"/>
  <c r="DJ320" i="3" s="1"/>
  <c r="DG320" i="3"/>
  <c r="DI320" i="3"/>
  <c r="A321" i="3"/>
  <c r="Y321" i="3"/>
  <c r="CX321" i="3" s="1"/>
  <c r="CY321" i="3"/>
  <c r="CZ321" i="3"/>
  <c r="DB321" i="3" s="1"/>
  <c r="DA321" i="3"/>
  <c r="DC321" i="3"/>
  <c r="A322" i="3"/>
  <c r="Y322" i="3"/>
  <c r="CX322" i="3" s="1"/>
  <c r="CY322" i="3"/>
  <c r="CZ322" i="3"/>
  <c r="DA322" i="3"/>
  <c r="DB322" i="3"/>
  <c r="DC322" i="3"/>
  <c r="A323" i="3"/>
  <c r="Y323" i="3"/>
  <c r="CX323" i="3" s="1"/>
  <c r="CY323" i="3"/>
  <c r="CZ323" i="3"/>
  <c r="DB323" i="3" s="1"/>
  <c r="DA323" i="3"/>
  <c r="DC323" i="3"/>
  <c r="A324" i="3"/>
  <c r="Y324" i="3"/>
  <c r="CX324" i="3"/>
  <c r="DF324" i="3" s="1"/>
  <c r="DJ324" i="3" s="1"/>
  <c r="CY324" i="3"/>
  <c r="CZ324" i="3"/>
  <c r="DB324" i="3" s="1"/>
  <c r="DA324" i="3"/>
  <c r="DC324" i="3"/>
  <c r="A325" i="3"/>
  <c r="Y325" i="3"/>
  <c r="CX325" i="3" s="1"/>
  <c r="CY325" i="3"/>
  <c r="CZ325" i="3"/>
  <c r="DA325" i="3"/>
  <c r="DB325" i="3"/>
  <c r="DC325" i="3"/>
  <c r="A326" i="3"/>
  <c r="Y326" i="3"/>
  <c r="CX326" i="3"/>
  <c r="DF326" i="3" s="1"/>
  <c r="CY326" i="3"/>
  <c r="CZ326" i="3"/>
  <c r="DB326" i="3" s="1"/>
  <c r="DA326" i="3"/>
  <c r="DC326" i="3"/>
  <c r="DH326" i="3"/>
  <c r="A327" i="3"/>
  <c r="Y327" i="3"/>
  <c r="CX327" i="3"/>
  <c r="CY327" i="3"/>
  <c r="CZ327" i="3"/>
  <c r="DA327" i="3"/>
  <c r="DB327" i="3"/>
  <c r="DC327" i="3"/>
  <c r="DF327" i="3"/>
  <c r="DG327" i="3"/>
  <c r="DH327" i="3"/>
  <c r="DI327" i="3"/>
  <c r="DJ327" i="3"/>
  <c r="A328" i="3"/>
  <c r="Y328" i="3"/>
  <c r="CX328" i="3" s="1"/>
  <c r="CY328" i="3"/>
  <c r="CZ328" i="3"/>
  <c r="DA328" i="3"/>
  <c r="DB328" i="3"/>
  <c r="DC328" i="3"/>
  <c r="A329" i="3"/>
  <c r="Y329" i="3"/>
  <c r="CX329" i="3" s="1"/>
  <c r="CY329" i="3"/>
  <c r="CZ329" i="3"/>
  <c r="DA329" i="3"/>
  <c r="DB329" i="3"/>
  <c r="DC329" i="3"/>
  <c r="A330" i="3"/>
  <c r="Y330" i="3"/>
  <c r="CX330" i="3"/>
  <c r="DH330" i="3" s="1"/>
  <c r="CY330" i="3"/>
  <c r="CZ330" i="3"/>
  <c r="DA330" i="3"/>
  <c r="DB330" i="3"/>
  <c r="DC330" i="3"/>
  <c r="DF330" i="3"/>
  <c r="DG330" i="3"/>
  <c r="DJ330" i="3"/>
  <c r="A331" i="3"/>
  <c r="Y331" i="3"/>
  <c r="CX331" i="3" s="1"/>
  <c r="CY331" i="3"/>
  <c r="CZ331" i="3"/>
  <c r="DA331" i="3"/>
  <c r="DB331" i="3"/>
  <c r="DC331" i="3"/>
  <c r="A332" i="3"/>
  <c r="Y332" i="3"/>
  <c r="CX332" i="3"/>
  <c r="DF332" i="3" s="1"/>
  <c r="DJ332" i="3" s="1"/>
  <c r="CY332" i="3"/>
  <c r="CZ332" i="3"/>
  <c r="DB332" i="3" s="1"/>
  <c r="DA332" i="3"/>
  <c r="DC332" i="3"/>
  <c r="A333" i="3"/>
  <c r="Y333" i="3"/>
  <c r="CX333" i="3"/>
  <c r="DF333" i="3" s="1"/>
  <c r="DJ333" i="3" s="1"/>
  <c r="CY333" i="3"/>
  <c r="CZ333" i="3"/>
  <c r="DA333" i="3"/>
  <c r="DB333" i="3"/>
  <c r="DC333" i="3"/>
  <c r="A334" i="3"/>
  <c r="Y334" i="3"/>
  <c r="CX334" i="3"/>
  <c r="DF334" i="3" s="1"/>
  <c r="DJ334" i="3" s="1"/>
  <c r="CY334" i="3"/>
  <c r="CZ334" i="3"/>
  <c r="DB334" i="3" s="1"/>
  <c r="DA334" i="3"/>
  <c r="DC334" i="3"/>
  <c r="A335" i="3"/>
  <c r="Y335" i="3"/>
  <c r="CX335" i="3"/>
  <c r="DG335" i="3" s="1"/>
  <c r="CY335" i="3"/>
  <c r="CZ335" i="3"/>
  <c r="DA335" i="3"/>
  <c r="DB335" i="3"/>
  <c r="DC335" i="3"/>
  <c r="DF335" i="3"/>
  <c r="DJ335" i="3" s="1"/>
  <c r="DI335" i="3"/>
  <c r="A336" i="3"/>
  <c r="Y336" i="3"/>
  <c r="CX336" i="3"/>
  <c r="DH336" i="3" s="1"/>
  <c r="CY336" i="3"/>
  <c r="CZ336" i="3"/>
  <c r="DA336" i="3"/>
  <c r="DB336" i="3"/>
  <c r="DC336" i="3"/>
  <c r="DF336" i="3"/>
  <c r="DJ336" i="3" s="1"/>
  <c r="DG336" i="3"/>
  <c r="DI336" i="3"/>
  <c r="A337" i="3"/>
  <c r="Y337" i="3"/>
  <c r="CX337" i="3" s="1"/>
  <c r="CY337" i="3"/>
  <c r="CZ337" i="3"/>
  <c r="DB337" i="3" s="1"/>
  <c r="DA337" i="3"/>
  <c r="DC337" i="3"/>
  <c r="A338" i="3"/>
  <c r="Y338" i="3"/>
  <c r="CX338" i="3" s="1"/>
  <c r="CY338" i="3"/>
  <c r="CZ338" i="3"/>
  <c r="DA338" i="3"/>
  <c r="DB338" i="3"/>
  <c r="DC338" i="3"/>
  <c r="A339" i="3"/>
  <c r="Y339" i="3"/>
  <c r="CX339" i="3" s="1"/>
  <c r="CY339" i="3"/>
  <c r="CZ339" i="3"/>
  <c r="DB339" i="3" s="1"/>
  <c r="DA339" i="3"/>
  <c r="DC339" i="3"/>
  <c r="A340" i="3"/>
  <c r="Y340" i="3"/>
  <c r="CX340" i="3"/>
  <c r="DF340" i="3" s="1"/>
  <c r="DJ340" i="3" s="1"/>
  <c r="CY340" i="3"/>
  <c r="CZ340" i="3"/>
  <c r="DB340" i="3" s="1"/>
  <c r="DA340" i="3"/>
  <c r="DC340" i="3"/>
  <c r="A341" i="3"/>
  <c r="Y341" i="3"/>
  <c r="CX341" i="3" s="1"/>
  <c r="CY341" i="3"/>
  <c r="CZ341" i="3"/>
  <c r="DA341" i="3"/>
  <c r="DB341" i="3"/>
  <c r="DC341" i="3"/>
  <c r="A342" i="3"/>
  <c r="Y342" i="3"/>
  <c r="CX342" i="3"/>
  <c r="DF342" i="3" s="1"/>
  <c r="CY342" i="3"/>
  <c r="CZ342" i="3"/>
  <c r="DB342" i="3" s="1"/>
  <c r="DA342" i="3"/>
  <c r="DC342" i="3"/>
  <c r="DH342" i="3"/>
  <c r="A343" i="3"/>
  <c r="Y343" i="3"/>
  <c r="CX343" i="3"/>
  <c r="CY343" i="3"/>
  <c r="CZ343" i="3"/>
  <c r="DA343" i="3"/>
  <c r="DB343" i="3"/>
  <c r="DC343" i="3"/>
  <c r="DF343" i="3"/>
  <c r="DG343" i="3"/>
  <c r="DH343" i="3"/>
  <c r="DI343" i="3"/>
  <c r="DJ343" i="3"/>
  <c r="A344" i="3"/>
  <c r="Y344" i="3"/>
  <c r="CX344" i="3" s="1"/>
  <c r="CY344" i="3"/>
  <c r="CZ344" i="3"/>
  <c r="DA344" i="3"/>
  <c r="DB344" i="3"/>
  <c r="DC344" i="3"/>
  <c r="A345" i="3"/>
  <c r="Y345" i="3"/>
  <c r="CX345" i="3" s="1"/>
  <c r="CY345" i="3"/>
  <c r="CZ345" i="3"/>
  <c r="DA345" i="3"/>
  <c r="DB345" i="3"/>
  <c r="DC345" i="3"/>
  <c r="A346" i="3"/>
  <c r="Y346" i="3"/>
  <c r="CX346" i="3"/>
  <c r="DH346" i="3" s="1"/>
  <c r="CY346" i="3"/>
  <c r="CZ346" i="3"/>
  <c r="DA346" i="3"/>
  <c r="DB346" i="3"/>
  <c r="DC346" i="3"/>
  <c r="DF346" i="3"/>
  <c r="DG346" i="3"/>
  <c r="DJ346" i="3" s="1"/>
  <c r="A347" i="3"/>
  <c r="Y347" i="3"/>
  <c r="CX347" i="3" s="1"/>
  <c r="CY347" i="3"/>
  <c r="CZ347" i="3"/>
  <c r="DA347" i="3"/>
  <c r="DB347" i="3"/>
  <c r="DC347" i="3"/>
  <c r="A348" i="3"/>
  <c r="Y348" i="3"/>
  <c r="CX348" i="3"/>
  <c r="DF348" i="3" s="1"/>
  <c r="CY348" i="3"/>
  <c r="CZ348" i="3"/>
  <c r="DB348" i="3" s="1"/>
  <c r="DA348" i="3"/>
  <c r="DC348" i="3"/>
  <c r="A349" i="3"/>
  <c r="Y349" i="3"/>
  <c r="CX349" i="3"/>
  <c r="DF349" i="3" s="1"/>
  <c r="CY349" i="3"/>
  <c r="CZ349" i="3"/>
  <c r="DA349" i="3"/>
  <c r="DB349" i="3"/>
  <c r="DC349" i="3"/>
  <c r="A350" i="3"/>
  <c r="Y350" i="3"/>
  <c r="CX350" i="3"/>
  <c r="DF350" i="3" s="1"/>
  <c r="CY350" i="3"/>
  <c r="CZ350" i="3"/>
  <c r="DB350" i="3" s="1"/>
  <c r="DA350" i="3"/>
  <c r="DC350" i="3"/>
  <c r="A351" i="3"/>
  <c r="Y351" i="3"/>
  <c r="CX351" i="3"/>
  <c r="DG351" i="3" s="1"/>
  <c r="DJ351" i="3" s="1"/>
  <c r="CY351" i="3"/>
  <c r="CZ351" i="3"/>
  <c r="DA351" i="3"/>
  <c r="DB351" i="3"/>
  <c r="DC351" i="3"/>
  <c r="DF351" i="3"/>
  <c r="DI351" i="3"/>
  <c r="A352" i="3"/>
  <c r="Y352" i="3"/>
  <c r="CX352" i="3" s="1"/>
  <c r="CY352" i="3"/>
  <c r="CZ352" i="3"/>
  <c r="DA352" i="3"/>
  <c r="DB352" i="3"/>
  <c r="DC352" i="3"/>
  <c r="A353" i="3"/>
  <c r="Y353" i="3"/>
  <c r="CX353" i="3" s="1"/>
  <c r="DI353" i="3" s="1"/>
  <c r="CY353" i="3"/>
  <c r="CZ353" i="3"/>
  <c r="DB353" i="3" s="1"/>
  <c r="DA353" i="3"/>
  <c r="DC353" i="3"/>
  <c r="A354" i="3"/>
  <c r="Y354" i="3"/>
  <c r="CX354" i="3" s="1"/>
  <c r="CY354" i="3"/>
  <c r="CZ354" i="3"/>
  <c r="DA354" i="3"/>
  <c r="DB354" i="3"/>
  <c r="DC354" i="3"/>
  <c r="A355" i="3"/>
  <c r="Y355" i="3"/>
  <c r="CX355" i="3" s="1"/>
  <c r="CY355" i="3"/>
  <c r="CZ355" i="3"/>
  <c r="DB355" i="3" s="1"/>
  <c r="DA355" i="3"/>
  <c r="DC355" i="3"/>
  <c r="A356" i="3"/>
  <c r="Y356" i="3"/>
  <c r="CX356" i="3"/>
  <c r="DF356" i="3" s="1"/>
  <c r="DJ356" i="3" s="1"/>
  <c r="CY356" i="3"/>
  <c r="CZ356" i="3"/>
  <c r="DB356" i="3" s="1"/>
  <c r="DA356" i="3"/>
  <c r="DC356" i="3"/>
  <c r="A357" i="3"/>
  <c r="Y357" i="3"/>
  <c r="CX357" i="3" s="1"/>
  <c r="CY357" i="3"/>
  <c r="CZ357" i="3"/>
  <c r="DA357" i="3"/>
  <c r="DB357" i="3"/>
  <c r="DC357" i="3"/>
  <c r="DH357" i="3"/>
  <c r="A358" i="3"/>
  <c r="Y358" i="3"/>
  <c r="CX358" i="3"/>
  <c r="DF358" i="3" s="1"/>
  <c r="DJ358" i="3" s="1"/>
  <c r="CY358" i="3"/>
  <c r="CZ358" i="3"/>
  <c r="DB358" i="3" s="1"/>
  <c r="DA358" i="3"/>
  <c r="DC358" i="3"/>
  <c r="DH358" i="3"/>
  <c r="A359" i="3"/>
  <c r="Y359" i="3"/>
  <c r="CX359" i="3"/>
  <c r="CY359" i="3"/>
  <c r="CZ359" i="3"/>
  <c r="DA359" i="3"/>
  <c r="DB359" i="3"/>
  <c r="DC359" i="3"/>
  <c r="DF359" i="3"/>
  <c r="DG359" i="3"/>
  <c r="DH359" i="3"/>
  <c r="DI359" i="3"/>
  <c r="DJ359" i="3"/>
  <c r="A360" i="3"/>
  <c r="Y360" i="3"/>
  <c r="CX360" i="3" s="1"/>
  <c r="CY360" i="3"/>
  <c r="CZ360" i="3"/>
  <c r="DA360" i="3"/>
  <c r="DB360" i="3"/>
  <c r="DC360" i="3"/>
  <c r="A361" i="3"/>
  <c r="Y361" i="3"/>
  <c r="CX361" i="3" s="1"/>
  <c r="CY361" i="3"/>
  <c r="CZ361" i="3"/>
  <c r="DA361" i="3"/>
  <c r="DB361" i="3"/>
  <c r="DC361" i="3"/>
  <c r="A362" i="3"/>
  <c r="Y362" i="3"/>
  <c r="CX362" i="3"/>
  <c r="DH362" i="3" s="1"/>
  <c r="CY362" i="3"/>
  <c r="CZ362" i="3"/>
  <c r="DA362" i="3"/>
  <c r="DB362" i="3"/>
  <c r="DC362" i="3"/>
  <c r="DF362" i="3"/>
  <c r="DG362" i="3"/>
  <c r="DJ362" i="3"/>
  <c r="A363" i="3"/>
  <c r="Y363" i="3"/>
  <c r="CX363" i="3" s="1"/>
  <c r="CY363" i="3"/>
  <c r="CZ363" i="3"/>
  <c r="DA363" i="3"/>
  <c r="DB363" i="3"/>
  <c r="DC363" i="3"/>
  <c r="A364" i="3"/>
  <c r="Y364" i="3"/>
  <c r="CX364" i="3"/>
  <c r="DF364" i="3" s="1"/>
  <c r="CY364" i="3"/>
  <c r="CZ364" i="3"/>
  <c r="DB364" i="3" s="1"/>
  <c r="DA364" i="3"/>
  <c r="DC364" i="3"/>
  <c r="A365" i="3"/>
  <c r="Y365" i="3"/>
  <c r="CX365" i="3"/>
  <c r="CY365" i="3"/>
  <c r="CZ365" i="3"/>
  <c r="DA365" i="3"/>
  <c r="DB365" i="3"/>
  <c r="DC365" i="3"/>
  <c r="A366" i="3"/>
  <c r="Y366" i="3"/>
  <c r="CX366" i="3"/>
  <c r="CY366" i="3"/>
  <c r="CZ366" i="3"/>
  <c r="DB366" i="3" s="1"/>
  <c r="DA366" i="3"/>
  <c r="DC366" i="3"/>
  <c r="DH366" i="3"/>
  <c r="A367" i="3"/>
  <c r="Y367" i="3"/>
  <c r="CX367" i="3"/>
  <c r="DG367" i="3" s="1"/>
  <c r="DJ367" i="3" s="1"/>
  <c r="CY367" i="3"/>
  <c r="CZ367" i="3"/>
  <c r="DA367" i="3"/>
  <c r="DB367" i="3"/>
  <c r="DC367" i="3"/>
  <c r="DF367" i="3"/>
  <c r="DI367" i="3"/>
  <c r="A368" i="3"/>
  <c r="Y368" i="3"/>
  <c r="CX368" i="3" s="1"/>
  <c r="CY368" i="3"/>
  <c r="CZ368" i="3"/>
  <c r="DA368" i="3"/>
  <c r="DB368" i="3"/>
  <c r="DC368" i="3"/>
  <c r="DF368" i="3"/>
  <c r="DI368" i="3"/>
  <c r="A369" i="3"/>
  <c r="Y369" i="3"/>
  <c r="CX369" i="3" s="1"/>
  <c r="CY369" i="3"/>
  <c r="CZ369" i="3"/>
  <c r="DB369" i="3" s="1"/>
  <c r="DA369" i="3"/>
  <c r="DC369" i="3"/>
  <c r="DI369" i="3"/>
  <c r="A370" i="3"/>
  <c r="Y370" i="3"/>
  <c r="CX370" i="3" s="1"/>
  <c r="CY370" i="3"/>
  <c r="CZ370" i="3"/>
  <c r="DA370" i="3"/>
  <c r="DB370" i="3"/>
  <c r="DC370" i="3"/>
  <c r="A371" i="3"/>
  <c r="Y371" i="3"/>
  <c r="CX371" i="3" s="1"/>
  <c r="CY371" i="3"/>
  <c r="CZ371" i="3"/>
  <c r="DB371" i="3" s="1"/>
  <c r="DA371" i="3"/>
  <c r="DC371" i="3"/>
  <c r="A372" i="3"/>
  <c r="Y372" i="3"/>
  <c r="CX372" i="3"/>
  <c r="CY372" i="3"/>
  <c r="CZ372" i="3"/>
  <c r="DB372" i="3" s="1"/>
  <c r="DA372" i="3"/>
  <c r="DC372" i="3"/>
  <c r="DH372" i="3"/>
  <c r="A373" i="3"/>
  <c r="Y373" i="3"/>
  <c r="CX373" i="3" s="1"/>
  <c r="CY373" i="3"/>
  <c r="CZ373" i="3"/>
  <c r="DA373" i="3"/>
  <c r="DB373" i="3"/>
  <c r="DC373" i="3"/>
  <c r="DF373" i="3"/>
  <c r="DH373" i="3"/>
  <c r="A374" i="3"/>
  <c r="Y374" i="3"/>
  <c r="CX374" i="3"/>
  <c r="DG374" i="3" s="1"/>
  <c r="DJ374" i="3" s="1"/>
  <c r="CY374" i="3"/>
  <c r="CZ374" i="3"/>
  <c r="DB374" i="3" s="1"/>
  <c r="DA374" i="3"/>
  <c r="DC374" i="3"/>
  <c r="DF374" i="3"/>
  <c r="DH374" i="3"/>
  <c r="A375" i="3"/>
  <c r="Y375" i="3"/>
  <c r="CX375" i="3"/>
  <c r="CY375" i="3"/>
  <c r="CZ375" i="3"/>
  <c r="DA375" i="3"/>
  <c r="DB375" i="3"/>
  <c r="DC375" i="3"/>
  <c r="DF375" i="3"/>
  <c r="DG375" i="3"/>
  <c r="DH375" i="3"/>
  <c r="DI375" i="3"/>
  <c r="DJ375" i="3"/>
  <c r="A376" i="3"/>
  <c r="Y376" i="3"/>
  <c r="CX376" i="3" s="1"/>
  <c r="CY376" i="3"/>
  <c r="CZ376" i="3"/>
  <c r="DA376" i="3"/>
  <c r="DB376" i="3"/>
  <c r="DC376" i="3"/>
  <c r="DF376" i="3"/>
  <c r="DJ376" i="3" s="1"/>
  <c r="A377" i="3"/>
  <c r="Y377" i="3"/>
  <c r="CX377" i="3" s="1"/>
  <c r="CY377" i="3"/>
  <c r="CZ377" i="3"/>
  <c r="DA377" i="3"/>
  <c r="DB377" i="3"/>
  <c r="DC377" i="3"/>
  <c r="DG377" i="3"/>
  <c r="DI377" i="3"/>
  <c r="A378" i="3"/>
  <c r="Y378" i="3"/>
  <c r="CX378" i="3"/>
  <c r="DH378" i="3" s="1"/>
  <c r="CY378" i="3"/>
  <c r="CZ378" i="3"/>
  <c r="DB378" i="3" s="1"/>
  <c r="DA378" i="3"/>
  <c r="DC378" i="3"/>
  <c r="DF378" i="3"/>
  <c r="DG378" i="3"/>
  <c r="DJ378" i="3"/>
  <c r="A379" i="3"/>
  <c r="Y379" i="3"/>
  <c r="CX379" i="3" s="1"/>
  <c r="CY379" i="3"/>
  <c r="CZ379" i="3"/>
  <c r="DA379" i="3"/>
  <c r="DB379" i="3"/>
  <c r="DC379" i="3"/>
  <c r="A380" i="3"/>
  <c r="Y380" i="3"/>
  <c r="CX380" i="3"/>
  <c r="CY380" i="3"/>
  <c r="CZ380" i="3"/>
  <c r="DB380" i="3" s="1"/>
  <c r="DA380" i="3"/>
  <c r="DC380" i="3"/>
  <c r="A381" i="3"/>
  <c r="Y381" i="3"/>
  <c r="CX381" i="3" s="1"/>
  <c r="CY381" i="3"/>
  <c r="CZ381" i="3"/>
  <c r="DA381" i="3"/>
  <c r="DB381" i="3"/>
  <c r="DC381" i="3"/>
  <c r="A382" i="3"/>
  <c r="Y382" i="3"/>
  <c r="CX382" i="3" s="1"/>
  <c r="CY382" i="3"/>
  <c r="CZ382" i="3"/>
  <c r="DB382" i="3" s="1"/>
  <c r="DA382" i="3"/>
  <c r="DC382" i="3"/>
  <c r="A383" i="3"/>
  <c r="Y383" i="3"/>
  <c r="CX383" i="3"/>
  <c r="DG383" i="3" s="1"/>
  <c r="CY383" i="3"/>
  <c r="CZ383" i="3"/>
  <c r="DB383" i="3" s="1"/>
  <c r="DA383" i="3"/>
  <c r="DC383" i="3"/>
  <c r="DF383" i="3"/>
  <c r="DJ383" i="3" s="1"/>
  <c r="DI383" i="3"/>
  <c r="A384" i="3"/>
  <c r="Y384" i="3"/>
  <c r="CX384" i="3"/>
  <c r="CY384" i="3"/>
  <c r="CZ384" i="3"/>
  <c r="DA384" i="3"/>
  <c r="DB384" i="3"/>
  <c r="DC384" i="3"/>
  <c r="DF384" i="3"/>
  <c r="DJ384" i="3" s="1"/>
  <c r="DG384" i="3"/>
  <c r="DH384" i="3"/>
  <c r="DI384" i="3"/>
  <c r="A385" i="3"/>
  <c r="Y385" i="3"/>
  <c r="CX385" i="3" s="1"/>
  <c r="DF385" i="3" s="1"/>
  <c r="CY385" i="3"/>
  <c r="CZ385" i="3"/>
  <c r="DB385" i="3" s="1"/>
  <c r="DA385" i="3"/>
  <c r="DC385" i="3"/>
  <c r="DG385" i="3"/>
  <c r="DH385" i="3"/>
  <c r="DI385" i="3"/>
  <c r="DJ385" i="3" s="1"/>
  <c r="A386" i="3"/>
  <c r="Y386" i="3"/>
  <c r="CX386" i="3" s="1"/>
  <c r="CY386" i="3"/>
  <c r="CZ386" i="3"/>
  <c r="DA386" i="3"/>
  <c r="DB386" i="3"/>
  <c r="DC386" i="3"/>
  <c r="DF386" i="3"/>
  <c r="A387" i="3"/>
  <c r="Y387" i="3"/>
  <c r="CX387" i="3" s="1"/>
  <c r="CY387" i="3"/>
  <c r="CZ387" i="3"/>
  <c r="DB387" i="3" s="1"/>
  <c r="DA387" i="3"/>
  <c r="DC387" i="3"/>
  <c r="A388" i="3"/>
  <c r="Y388" i="3"/>
  <c r="CX388" i="3"/>
  <c r="CY388" i="3"/>
  <c r="CZ388" i="3"/>
  <c r="DB388" i="3" s="1"/>
  <c r="DA388" i="3"/>
  <c r="DC388" i="3"/>
  <c r="A389" i="3"/>
  <c r="Y389" i="3"/>
  <c r="CX389" i="3" s="1"/>
  <c r="DI389" i="3" s="1"/>
  <c r="CY389" i="3"/>
  <c r="CZ389" i="3"/>
  <c r="DA389" i="3"/>
  <c r="DB389" i="3"/>
  <c r="DC389" i="3"/>
  <c r="DF389" i="3"/>
  <c r="DG389" i="3"/>
  <c r="DJ389" i="3" s="1"/>
  <c r="DH389" i="3"/>
  <c r="A390" i="3"/>
  <c r="Y390" i="3"/>
  <c r="CX390" i="3"/>
  <c r="DG390" i="3" s="1"/>
  <c r="DJ390" i="3" s="1"/>
  <c r="CY390" i="3"/>
  <c r="CZ390" i="3"/>
  <c r="DB390" i="3" s="1"/>
  <c r="DA390" i="3"/>
  <c r="DC390" i="3"/>
  <c r="DF390" i="3"/>
  <c r="A391" i="3"/>
  <c r="Y391" i="3"/>
  <c r="CX391" i="3"/>
  <c r="CY391" i="3"/>
  <c r="CZ391" i="3"/>
  <c r="DA391" i="3"/>
  <c r="DB391" i="3"/>
  <c r="DC391" i="3"/>
  <c r="DF391" i="3"/>
  <c r="DG391" i="3"/>
  <c r="DH391" i="3"/>
  <c r="DI391" i="3"/>
  <c r="DJ391" i="3"/>
  <c r="A392" i="3"/>
  <c r="Y392" i="3"/>
  <c r="CX392" i="3"/>
  <c r="DI392" i="3" s="1"/>
  <c r="CY392" i="3"/>
  <c r="CZ392" i="3"/>
  <c r="DA392" i="3"/>
  <c r="DB392" i="3"/>
  <c r="DC392" i="3"/>
  <c r="A393" i="3"/>
  <c r="Y393" i="3"/>
  <c r="CX393" i="3"/>
  <c r="CY393" i="3"/>
  <c r="CZ393" i="3"/>
  <c r="DA393" i="3"/>
  <c r="DB393" i="3"/>
  <c r="DC393" i="3"/>
  <c r="DG393" i="3"/>
  <c r="DI393" i="3"/>
  <c r="A394" i="3"/>
  <c r="Y394" i="3"/>
  <c r="CX394" i="3"/>
  <c r="DH394" i="3" s="1"/>
  <c r="CY394" i="3"/>
  <c r="CZ394" i="3"/>
  <c r="DB394" i="3" s="1"/>
  <c r="DA394" i="3"/>
  <c r="DC394" i="3"/>
  <c r="DF394" i="3"/>
  <c r="DJ394" i="3" s="1"/>
  <c r="DG394" i="3"/>
  <c r="A395" i="3"/>
  <c r="Y395" i="3"/>
  <c r="CX395" i="3" s="1"/>
  <c r="CY395" i="3"/>
  <c r="CZ395" i="3"/>
  <c r="DA395" i="3"/>
  <c r="DB395" i="3"/>
  <c r="DC395" i="3"/>
  <c r="A396" i="3"/>
  <c r="Y396" i="3"/>
  <c r="CX396" i="3"/>
  <c r="CY396" i="3"/>
  <c r="CZ396" i="3"/>
  <c r="DA396" i="3"/>
  <c r="DB396" i="3"/>
  <c r="DC396" i="3"/>
  <c r="DH396" i="3"/>
  <c r="DI396" i="3"/>
  <c r="A397" i="3"/>
  <c r="Y397" i="3"/>
  <c r="CX397" i="3" s="1"/>
  <c r="CY397" i="3"/>
  <c r="CZ397" i="3"/>
  <c r="DA397" i="3"/>
  <c r="DB397" i="3"/>
  <c r="DC397" i="3"/>
  <c r="A398" i="3"/>
  <c r="Y398" i="3"/>
  <c r="CX398" i="3" s="1"/>
  <c r="CY398" i="3"/>
  <c r="CZ398" i="3"/>
  <c r="DB398" i="3" s="1"/>
  <c r="DA398" i="3"/>
  <c r="DC398" i="3"/>
  <c r="A399" i="3"/>
  <c r="Y399" i="3"/>
  <c r="CX399" i="3"/>
  <c r="DG399" i="3" s="1"/>
  <c r="CY399" i="3"/>
  <c r="CZ399" i="3"/>
  <c r="DA399" i="3"/>
  <c r="DB399" i="3"/>
  <c r="DC399" i="3"/>
  <c r="DF399" i="3"/>
  <c r="DJ399" i="3" s="1"/>
  <c r="DI399" i="3"/>
  <c r="A400" i="3"/>
  <c r="Y400" i="3"/>
  <c r="CX400" i="3"/>
  <c r="DF400" i="3" s="1"/>
  <c r="DJ400" i="3" s="1"/>
  <c r="CY400" i="3"/>
  <c r="CZ400" i="3"/>
  <c r="DA400" i="3"/>
  <c r="DB400" i="3"/>
  <c r="DC400" i="3"/>
  <c r="DH400" i="3"/>
  <c r="A401" i="3"/>
  <c r="Y401" i="3"/>
  <c r="CX401" i="3" s="1"/>
  <c r="DF401" i="3" s="1"/>
  <c r="DJ401" i="3" s="1"/>
  <c r="CY401" i="3"/>
  <c r="CZ401" i="3"/>
  <c r="DB401" i="3" s="1"/>
  <c r="DA401" i="3"/>
  <c r="DC401" i="3"/>
  <c r="A402" i="3"/>
  <c r="Y402" i="3"/>
  <c r="CX402" i="3" s="1"/>
  <c r="CY402" i="3"/>
  <c r="CZ402" i="3"/>
  <c r="DA402" i="3"/>
  <c r="DB402" i="3"/>
  <c r="DC402" i="3"/>
  <c r="DF402" i="3"/>
  <c r="DJ402" i="3" s="1"/>
  <c r="A403" i="3"/>
  <c r="Y403" i="3"/>
  <c r="CX403" i="3"/>
  <c r="DF403" i="3" s="1"/>
  <c r="DJ403" i="3" s="1"/>
  <c r="CY403" i="3"/>
  <c r="CZ403" i="3"/>
  <c r="DB403" i="3" s="1"/>
  <c r="DA403" i="3"/>
  <c r="DC403" i="3"/>
  <c r="DG403" i="3"/>
  <c r="A404" i="3"/>
  <c r="Y404" i="3"/>
  <c r="CX404" i="3"/>
  <c r="CY404" i="3"/>
  <c r="CZ404" i="3"/>
  <c r="DB404" i="3" s="1"/>
  <c r="DA404" i="3"/>
  <c r="DC404" i="3"/>
  <c r="A405" i="3"/>
  <c r="Y405" i="3"/>
  <c r="CX405" i="3" s="1"/>
  <c r="DI405" i="3" s="1"/>
  <c r="CY405" i="3"/>
  <c r="CZ405" i="3"/>
  <c r="DA405" i="3"/>
  <c r="DB405" i="3"/>
  <c r="DC405" i="3"/>
  <c r="DF405" i="3"/>
  <c r="DJ405" i="3" s="1"/>
  <c r="DG405" i="3"/>
  <c r="DH405" i="3"/>
  <c r="A406" i="3"/>
  <c r="Y406" i="3"/>
  <c r="CX406" i="3"/>
  <c r="DI406" i="3" s="1"/>
  <c r="DJ406" i="3" s="1"/>
  <c r="CY406" i="3"/>
  <c r="CZ406" i="3"/>
  <c r="DB406" i="3" s="1"/>
  <c r="DA406" i="3"/>
  <c r="DC406" i="3"/>
  <c r="DF406" i="3"/>
  <c r="DG406" i="3"/>
  <c r="DH406" i="3"/>
  <c r="A407" i="3"/>
  <c r="Y407" i="3"/>
  <c r="CX407" i="3"/>
  <c r="CY407" i="3"/>
  <c r="CZ407" i="3"/>
  <c r="DA407" i="3"/>
  <c r="DB407" i="3"/>
  <c r="DC407" i="3"/>
  <c r="DF407" i="3"/>
  <c r="DG407" i="3"/>
  <c r="DH407" i="3"/>
  <c r="DI407" i="3"/>
  <c r="DJ407" i="3" s="1"/>
  <c r="A408" i="3"/>
  <c r="Y408" i="3"/>
  <c r="CX408" i="3"/>
  <c r="DI408" i="3" s="1"/>
  <c r="CY408" i="3"/>
  <c r="CZ408" i="3"/>
  <c r="DA408" i="3"/>
  <c r="DB408" i="3"/>
  <c r="DC408" i="3"/>
  <c r="DF408" i="3"/>
  <c r="DG408" i="3"/>
  <c r="DJ408" i="3" s="1"/>
  <c r="A409" i="3"/>
  <c r="Y409" i="3"/>
  <c r="CX409" i="3" s="1"/>
  <c r="CY409" i="3"/>
  <c r="CZ409" i="3"/>
  <c r="DB409" i="3" s="1"/>
  <c r="DA409" i="3"/>
  <c r="DC409" i="3"/>
  <c r="A410" i="3"/>
  <c r="Y410" i="3"/>
  <c r="CX410" i="3"/>
  <c r="DH410" i="3" s="1"/>
  <c r="CY410" i="3"/>
  <c r="CZ410" i="3"/>
  <c r="DA410" i="3"/>
  <c r="DB410" i="3"/>
  <c r="DC410" i="3"/>
  <c r="DF410" i="3"/>
  <c r="DG410" i="3"/>
  <c r="DJ410" i="3"/>
  <c r="A411" i="3"/>
  <c r="Y411" i="3"/>
  <c r="CX411" i="3" s="1"/>
  <c r="CY411" i="3"/>
  <c r="CZ411" i="3"/>
  <c r="DA411" i="3"/>
  <c r="DB411" i="3"/>
  <c r="DC411" i="3"/>
  <c r="A412" i="3"/>
  <c r="Y412" i="3"/>
  <c r="CX412" i="3"/>
  <c r="CY412" i="3"/>
  <c r="CZ412" i="3"/>
  <c r="DA412" i="3"/>
  <c r="DB412" i="3"/>
  <c r="DC412" i="3"/>
  <c r="DH412" i="3"/>
  <c r="DI412" i="3"/>
  <c r="A413" i="3"/>
  <c r="Y413" i="3"/>
  <c r="CX413" i="3"/>
  <c r="DF413" i="3" s="1"/>
  <c r="DJ413" i="3" s="1"/>
  <c r="CY413" i="3"/>
  <c r="CZ413" i="3"/>
  <c r="DA413" i="3"/>
  <c r="DB413" i="3"/>
  <c r="DC413" i="3"/>
  <c r="A414" i="3"/>
  <c r="Y414" i="3"/>
  <c r="CX414" i="3" s="1"/>
  <c r="CY414" i="3"/>
  <c r="CZ414" i="3"/>
  <c r="DB414" i="3" s="1"/>
  <c r="DA414" i="3"/>
  <c r="DC414" i="3"/>
  <c r="A415" i="3"/>
  <c r="Y415" i="3"/>
  <c r="CX415" i="3"/>
  <c r="DG415" i="3" s="1"/>
  <c r="CY415" i="3"/>
  <c r="CZ415" i="3"/>
  <c r="DA415" i="3"/>
  <c r="DB415" i="3"/>
  <c r="DC415" i="3"/>
  <c r="DF415" i="3"/>
  <c r="DJ415" i="3" s="1"/>
  <c r="DI415" i="3"/>
  <c r="A416" i="3"/>
  <c r="Y416" i="3"/>
  <c r="CX416" i="3" s="1"/>
  <c r="CY416" i="3"/>
  <c r="CZ416" i="3"/>
  <c r="DA416" i="3"/>
  <c r="DB416" i="3"/>
  <c r="DC416" i="3"/>
  <c r="A417" i="3"/>
  <c r="Y417" i="3"/>
  <c r="CX417" i="3" s="1"/>
  <c r="DF417" i="3" s="1"/>
  <c r="DJ417" i="3" s="1"/>
  <c r="CY417" i="3"/>
  <c r="CZ417" i="3"/>
  <c r="DB417" i="3" s="1"/>
  <c r="DA417" i="3"/>
  <c r="DC417" i="3"/>
  <c r="A418" i="3"/>
  <c r="Y418" i="3"/>
  <c r="CX418" i="3" s="1"/>
  <c r="CY418" i="3"/>
  <c r="CZ418" i="3"/>
  <c r="DA418" i="3"/>
  <c r="DB418" i="3"/>
  <c r="DC418" i="3"/>
  <c r="DF418" i="3"/>
  <c r="DJ418" i="3"/>
  <c r="A419" i="3"/>
  <c r="Y419" i="3"/>
  <c r="CX419" i="3" s="1"/>
  <c r="CY419" i="3"/>
  <c r="CZ419" i="3"/>
  <c r="DB419" i="3" s="1"/>
  <c r="DA419" i="3"/>
  <c r="DC419" i="3"/>
  <c r="A420" i="3"/>
  <c r="Y420" i="3"/>
  <c r="CX420" i="3"/>
  <c r="CY420" i="3"/>
  <c r="CZ420" i="3"/>
  <c r="DA420" i="3"/>
  <c r="DB420" i="3"/>
  <c r="DC420" i="3"/>
  <c r="DH420" i="3"/>
  <c r="A421" i="3"/>
  <c r="Y421" i="3"/>
  <c r="CX421" i="3" s="1"/>
  <c r="DI421" i="3" s="1"/>
  <c r="CY421" i="3"/>
  <c r="CZ421" i="3"/>
  <c r="DA421" i="3"/>
  <c r="DB421" i="3"/>
  <c r="DC421" i="3"/>
  <c r="DH421" i="3"/>
  <c r="A422" i="3"/>
  <c r="Y422" i="3"/>
  <c r="CX422" i="3"/>
  <c r="DF422" i="3" s="1"/>
  <c r="DJ422" i="3" s="1"/>
  <c r="CY422" i="3"/>
  <c r="CZ422" i="3"/>
  <c r="DB422" i="3" s="1"/>
  <c r="DA422" i="3"/>
  <c r="DC422" i="3"/>
  <c r="A423" i="3"/>
  <c r="Y423" i="3"/>
  <c r="CX423" i="3"/>
  <c r="CY423" i="3"/>
  <c r="CZ423" i="3"/>
  <c r="DA423" i="3"/>
  <c r="DB423" i="3"/>
  <c r="DC423" i="3"/>
  <c r="DF423" i="3"/>
  <c r="DG423" i="3"/>
  <c r="DH423" i="3"/>
  <c r="DI423" i="3"/>
  <c r="DJ423" i="3"/>
  <c r="A424" i="3"/>
  <c r="Y424" i="3"/>
  <c r="CX424" i="3"/>
  <c r="DI424" i="3" s="1"/>
  <c r="CY424" i="3"/>
  <c r="CZ424" i="3"/>
  <c r="DA424" i="3"/>
  <c r="DB424" i="3"/>
  <c r="DC424" i="3"/>
  <c r="DF424" i="3"/>
  <c r="DJ424" i="3" s="1"/>
  <c r="DG424" i="3"/>
  <c r="DH424" i="3"/>
  <c r="A425" i="3"/>
  <c r="Y425" i="3"/>
  <c r="CX425" i="3"/>
  <c r="DG425" i="3" s="1"/>
  <c r="CY425" i="3"/>
  <c r="CZ425" i="3"/>
  <c r="DA425" i="3"/>
  <c r="DB425" i="3"/>
  <c r="DC425" i="3"/>
  <c r="A426" i="3"/>
  <c r="Y426" i="3"/>
  <c r="CX426" i="3"/>
  <c r="DH426" i="3" s="1"/>
  <c r="CY426" i="3"/>
  <c r="CZ426" i="3"/>
  <c r="DB426" i="3" s="1"/>
  <c r="DA426" i="3"/>
  <c r="DC426" i="3"/>
  <c r="DF426" i="3"/>
  <c r="DJ426" i="3" s="1"/>
  <c r="DG426" i="3"/>
  <c r="A427" i="3"/>
  <c r="Y427" i="3"/>
  <c r="CX427" i="3" s="1"/>
  <c r="CY427" i="3"/>
  <c r="CZ427" i="3"/>
  <c r="DA427" i="3"/>
  <c r="DB427" i="3"/>
  <c r="DC427" i="3"/>
  <c r="A428" i="3"/>
  <c r="Y428" i="3"/>
  <c r="CX428" i="3"/>
  <c r="DI428" i="3" s="1"/>
  <c r="DJ428" i="3" s="1"/>
  <c r="CY428" i="3"/>
  <c r="CZ428" i="3"/>
  <c r="DB428" i="3" s="1"/>
  <c r="DA428" i="3"/>
  <c r="DC428" i="3"/>
  <c r="DH428" i="3"/>
  <c r="A429" i="3"/>
  <c r="Y429" i="3"/>
  <c r="CX429" i="3" s="1"/>
  <c r="CY429" i="3"/>
  <c r="CZ429" i="3"/>
  <c r="DA429" i="3"/>
  <c r="DB429" i="3"/>
  <c r="DC429" i="3"/>
  <c r="A430" i="3"/>
  <c r="Y430" i="3"/>
  <c r="CX430" i="3"/>
  <c r="DG430" i="3" s="1"/>
  <c r="CY430" i="3"/>
  <c r="CZ430" i="3"/>
  <c r="DB430" i="3" s="1"/>
  <c r="DA430" i="3"/>
  <c r="DC430" i="3"/>
  <c r="DF430" i="3"/>
  <c r="DH430" i="3"/>
  <c r="DJ430" i="3"/>
  <c r="A431" i="3"/>
  <c r="Y431" i="3"/>
  <c r="CX431" i="3"/>
  <c r="DG431" i="3" s="1"/>
  <c r="DJ431" i="3" s="1"/>
  <c r="CY431" i="3"/>
  <c r="CZ431" i="3"/>
  <c r="DB431" i="3" s="1"/>
  <c r="DA431" i="3"/>
  <c r="DC431" i="3"/>
  <c r="DF431" i="3"/>
  <c r="DI431" i="3"/>
  <c r="A432" i="3"/>
  <c r="Y432" i="3"/>
  <c r="CX432" i="3" s="1"/>
  <c r="CY432" i="3"/>
  <c r="CZ432" i="3"/>
  <c r="DA432" i="3"/>
  <c r="DB432" i="3"/>
  <c r="DC432" i="3"/>
  <c r="A433" i="3"/>
  <c r="Y433" i="3"/>
  <c r="CX433" i="3" s="1"/>
  <c r="DF433" i="3" s="1"/>
  <c r="CY433" i="3"/>
  <c r="CZ433" i="3"/>
  <c r="DB433" i="3" s="1"/>
  <c r="DA433" i="3"/>
  <c r="DC433" i="3"/>
  <c r="DG433" i="3"/>
  <c r="DJ433" i="3" s="1"/>
  <c r="DH433" i="3"/>
  <c r="A434" i="3"/>
  <c r="Y434" i="3"/>
  <c r="CX434" i="3" s="1"/>
  <c r="CY434" i="3"/>
  <c r="CZ434" i="3"/>
  <c r="DB434" i="3" s="1"/>
  <c r="DA434" i="3"/>
  <c r="DC434" i="3"/>
  <c r="DF434" i="3"/>
  <c r="A435" i="3"/>
  <c r="Y435" i="3"/>
  <c r="CX435" i="3" s="1"/>
  <c r="CY435" i="3"/>
  <c r="CZ435" i="3"/>
  <c r="DB435" i="3" s="1"/>
  <c r="DA435" i="3"/>
  <c r="DC435" i="3"/>
  <c r="A436" i="3"/>
  <c r="Y436" i="3"/>
  <c r="CX436" i="3"/>
  <c r="CY436" i="3"/>
  <c r="CZ436" i="3"/>
  <c r="DA436" i="3"/>
  <c r="DB436" i="3"/>
  <c r="DC436" i="3"/>
  <c r="DH436" i="3"/>
  <c r="A437" i="3"/>
  <c r="Y437" i="3"/>
  <c r="CX437" i="3" s="1"/>
  <c r="DI437" i="3" s="1"/>
  <c r="CY437" i="3"/>
  <c r="CZ437" i="3"/>
  <c r="DA437" i="3"/>
  <c r="DB437" i="3"/>
  <c r="DC437" i="3"/>
  <c r="DF437" i="3"/>
  <c r="DG437" i="3"/>
  <c r="DJ437" i="3" s="1"/>
  <c r="DH437" i="3"/>
  <c r="A438" i="3"/>
  <c r="Y438" i="3"/>
  <c r="CX438" i="3"/>
  <c r="DF438" i="3" s="1"/>
  <c r="CY438" i="3"/>
  <c r="CZ438" i="3"/>
  <c r="DB438" i="3" s="1"/>
  <c r="DA438" i="3"/>
  <c r="DC438" i="3"/>
  <c r="A439" i="3"/>
  <c r="Y439" i="3"/>
  <c r="CX439" i="3"/>
  <c r="CY439" i="3"/>
  <c r="CZ439" i="3"/>
  <c r="DA439" i="3"/>
  <c r="DB439" i="3"/>
  <c r="DC439" i="3"/>
  <c r="DF439" i="3"/>
  <c r="DG439" i="3"/>
  <c r="DH439" i="3"/>
  <c r="DI439" i="3"/>
  <c r="DJ439" i="3"/>
  <c r="A440" i="3"/>
  <c r="Y440" i="3"/>
  <c r="CX440" i="3"/>
  <c r="DI440" i="3" s="1"/>
  <c r="DJ440" i="3" s="1"/>
  <c r="CY440" i="3"/>
  <c r="CZ440" i="3"/>
  <c r="DA440" i="3"/>
  <c r="DB440" i="3"/>
  <c r="DC440" i="3"/>
  <c r="DF440" i="3"/>
  <c r="DG440" i="3"/>
  <c r="DH440" i="3"/>
  <c r="A441" i="3"/>
  <c r="Y441" i="3"/>
  <c r="CX441" i="3" s="1"/>
  <c r="CY441" i="3"/>
  <c r="CZ441" i="3"/>
  <c r="DB441" i="3" s="1"/>
  <c r="DA441" i="3"/>
  <c r="DC441" i="3"/>
  <c r="A442" i="3"/>
  <c r="Y442" i="3"/>
  <c r="CX442" i="3"/>
  <c r="DH442" i="3" s="1"/>
  <c r="CY442" i="3"/>
  <c r="CZ442" i="3"/>
  <c r="DB442" i="3" s="1"/>
  <c r="DA442" i="3"/>
  <c r="DC442" i="3"/>
  <c r="DF442" i="3"/>
  <c r="DG442" i="3"/>
  <c r="DJ442" i="3"/>
  <c r="A443" i="3"/>
  <c r="Y443" i="3"/>
  <c r="CX443" i="3" s="1"/>
  <c r="CY443" i="3"/>
  <c r="CZ443" i="3"/>
  <c r="DA443" i="3"/>
  <c r="DB443" i="3"/>
  <c r="DC443" i="3"/>
  <c r="A444" i="3"/>
  <c r="Y444" i="3"/>
  <c r="CX444" i="3"/>
  <c r="DF444" i="3" s="1"/>
  <c r="CY444" i="3"/>
  <c r="CZ444" i="3"/>
  <c r="DB444" i="3" s="1"/>
  <c r="DA444" i="3"/>
  <c r="DC444" i="3"/>
  <c r="DI444" i="3"/>
  <c r="A445" i="3"/>
  <c r="Y445" i="3"/>
  <c r="CX445" i="3" s="1"/>
  <c r="CY445" i="3"/>
  <c r="CZ445" i="3"/>
  <c r="DA445" i="3"/>
  <c r="DB445" i="3"/>
  <c r="DC445" i="3"/>
  <c r="A446" i="3"/>
  <c r="Y446" i="3"/>
  <c r="CX446" i="3"/>
  <c r="DG446" i="3" s="1"/>
  <c r="DJ446" i="3" s="1"/>
  <c r="CY446" i="3"/>
  <c r="CZ446" i="3"/>
  <c r="DB446" i="3" s="1"/>
  <c r="DA446" i="3"/>
  <c r="DC446" i="3"/>
  <c r="DF446" i="3"/>
  <c r="DH446" i="3"/>
  <c r="A447" i="3"/>
  <c r="Y447" i="3"/>
  <c r="CX447" i="3"/>
  <c r="CY447" i="3"/>
  <c r="CZ447" i="3"/>
  <c r="DB447" i="3" s="1"/>
  <c r="DA447" i="3"/>
  <c r="DC447" i="3"/>
  <c r="DF447" i="3"/>
  <c r="DI447" i="3"/>
  <c r="A448" i="3"/>
  <c r="Y448" i="3"/>
  <c r="CX448" i="3" s="1"/>
  <c r="CY448" i="3"/>
  <c r="CZ448" i="3"/>
  <c r="DA448" i="3"/>
  <c r="DB448" i="3"/>
  <c r="DC448" i="3"/>
  <c r="A449" i="3"/>
  <c r="Y449" i="3"/>
  <c r="CX449" i="3" s="1"/>
  <c r="DH449" i="3" s="1"/>
  <c r="CY449" i="3"/>
  <c r="CZ449" i="3"/>
  <c r="DB449" i="3" s="1"/>
  <c r="DA449" i="3"/>
  <c r="DC449" i="3"/>
  <c r="DF449" i="3"/>
  <c r="DG449" i="3"/>
  <c r="DJ449" i="3" s="1"/>
  <c r="A450" i="3"/>
  <c r="Y450" i="3"/>
  <c r="CX450" i="3" s="1"/>
  <c r="CY450" i="3"/>
  <c r="CZ450" i="3"/>
  <c r="DB450" i="3" s="1"/>
  <c r="DA450" i="3"/>
  <c r="DC450" i="3"/>
  <c r="DF450" i="3"/>
  <c r="DI450" i="3"/>
  <c r="A451" i="3"/>
  <c r="Y451" i="3"/>
  <c r="CX451" i="3" s="1"/>
  <c r="CY451" i="3"/>
  <c r="CZ451" i="3"/>
  <c r="DB451" i="3" s="1"/>
  <c r="DA451" i="3"/>
  <c r="DC451" i="3"/>
  <c r="A452" i="3"/>
  <c r="Y452" i="3"/>
  <c r="CX452" i="3"/>
  <c r="CY452" i="3"/>
  <c r="CZ452" i="3"/>
  <c r="DB452" i="3" s="1"/>
  <c r="DA452" i="3"/>
  <c r="DC452" i="3"/>
  <c r="DH452" i="3"/>
  <c r="A453" i="3"/>
  <c r="Y453" i="3"/>
  <c r="CX453" i="3" s="1"/>
  <c r="DI453" i="3" s="1"/>
  <c r="CY453" i="3"/>
  <c r="CZ453" i="3"/>
  <c r="DB453" i="3" s="1"/>
  <c r="DA453" i="3"/>
  <c r="DC453" i="3"/>
  <c r="DF453" i="3"/>
  <c r="DG453" i="3"/>
  <c r="DJ453" i="3" s="1"/>
  <c r="DH453" i="3"/>
  <c r="A454" i="3"/>
  <c r="Y454" i="3"/>
  <c r="CX454" i="3"/>
  <c r="DF454" i="3" s="1"/>
  <c r="CY454" i="3"/>
  <c r="CZ454" i="3"/>
  <c r="DB454" i="3" s="1"/>
  <c r="DA454" i="3"/>
  <c r="DC454" i="3"/>
  <c r="A455" i="3"/>
  <c r="Y455" i="3"/>
  <c r="CX455" i="3"/>
  <c r="CY455" i="3"/>
  <c r="CZ455" i="3"/>
  <c r="DA455" i="3"/>
  <c r="DB455" i="3"/>
  <c r="DC455" i="3"/>
  <c r="DF455" i="3"/>
  <c r="DG455" i="3"/>
  <c r="DH455" i="3"/>
  <c r="DI455" i="3"/>
  <c r="DJ455" i="3"/>
  <c r="A456" i="3"/>
  <c r="Y456" i="3"/>
  <c r="CX456" i="3" s="1"/>
  <c r="CY456" i="3"/>
  <c r="CZ456" i="3"/>
  <c r="DA456" i="3"/>
  <c r="DB456" i="3"/>
  <c r="DC456" i="3"/>
  <c r="A457" i="3"/>
  <c r="Y457" i="3"/>
  <c r="CX457" i="3" s="1"/>
  <c r="CY457" i="3"/>
  <c r="CZ457" i="3"/>
  <c r="DB457" i="3" s="1"/>
  <c r="DA457" i="3"/>
  <c r="DC457" i="3"/>
  <c r="A458" i="3"/>
  <c r="Y458" i="3"/>
  <c r="CX458" i="3"/>
  <c r="CY458" i="3"/>
  <c r="CZ458" i="3"/>
  <c r="DB458" i="3" s="1"/>
  <c r="DA458" i="3"/>
  <c r="DC458" i="3"/>
  <c r="A459" i="3"/>
  <c r="Y459" i="3"/>
  <c r="CX459" i="3"/>
  <c r="DF459" i="3" s="1"/>
  <c r="DJ459" i="3" s="1"/>
  <c r="CY459" i="3"/>
  <c r="CZ459" i="3"/>
  <c r="DA459" i="3"/>
  <c r="DB459" i="3"/>
  <c r="DC459" i="3"/>
  <c r="A460" i="3"/>
  <c r="Y460" i="3"/>
  <c r="CX460" i="3"/>
  <c r="DI460" i="3" s="1"/>
  <c r="CY460" i="3"/>
  <c r="CZ460" i="3"/>
  <c r="DA460" i="3"/>
  <c r="DB460" i="3"/>
  <c r="DC460" i="3"/>
  <c r="DF460" i="3"/>
  <c r="DJ460" i="3" s="1"/>
  <c r="DG460" i="3"/>
  <c r="DH460" i="3"/>
  <c r="A461" i="3"/>
  <c r="Y461" i="3"/>
  <c r="CX461" i="3"/>
  <c r="DI461" i="3" s="1"/>
  <c r="CY461" i="3"/>
  <c r="CZ461" i="3"/>
  <c r="DA461" i="3"/>
  <c r="DB461" i="3"/>
  <c r="DC461" i="3"/>
  <c r="DF461" i="3"/>
  <c r="DG461" i="3"/>
  <c r="DH461" i="3"/>
  <c r="DJ461" i="3"/>
  <c r="A462" i="3"/>
  <c r="Y462" i="3"/>
  <c r="CX462" i="3"/>
  <c r="DG462" i="3" s="1"/>
  <c r="CY462" i="3"/>
  <c r="CZ462" i="3"/>
  <c r="DB462" i="3" s="1"/>
  <c r="DA462" i="3"/>
  <c r="DC462" i="3"/>
  <c r="DF462" i="3"/>
  <c r="DI462" i="3"/>
  <c r="DJ462" i="3"/>
  <c r="A463" i="3"/>
  <c r="Y463" i="3"/>
  <c r="CX463" i="3" s="1"/>
  <c r="CY463" i="3"/>
  <c r="CZ463" i="3"/>
  <c r="DB463" i="3" s="1"/>
  <c r="DA463" i="3"/>
  <c r="DC463" i="3"/>
  <c r="A464" i="3"/>
  <c r="Y464" i="3"/>
  <c r="CX464" i="3"/>
  <c r="DH464" i="3" s="1"/>
  <c r="CY464" i="3"/>
  <c r="CZ464" i="3"/>
  <c r="DB464" i="3" s="1"/>
  <c r="DA464" i="3"/>
  <c r="DC464" i="3"/>
  <c r="DF464" i="3"/>
  <c r="DJ464" i="3" s="1"/>
  <c r="DG464" i="3"/>
  <c r="DI464" i="3"/>
  <c r="A465" i="3"/>
  <c r="Y465" i="3"/>
  <c r="CX465" i="3"/>
  <c r="CY465" i="3"/>
  <c r="CZ465" i="3"/>
  <c r="DB465" i="3" s="1"/>
  <c r="DA465" i="3"/>
  <c r="DC465" i="3"/>
  <c r="DF465" i="3"/>
  <c r="DG465" i="3"/>
  <c r="DH465" i="3"/>
  <c r="DI465" i="3"/>
  <c r="DJ465" i="3"/>
  <c r="A466" i="3"/>
  <c r="Y466" i="3"/>
  <c r="CX466" i="3" s="1"/>
  <c r="CY466" i="3"/>
  <c r="CZ466" i="3"/>
  <c r="DA466" i="3"/>
  <c r="DB466" i="3"/>
  <c r="DC466" i="3"/>
  <c r="DF466" i="3"/>
  <c r="DG466" i="3"/>
  <c r="DH466" i="3"/>
  <c r="DI466" i="3"/>
  <c r="DJ466" i="3"/>
  <c r="A467" i="3"/>
  <c r="Y467" i="3"/>
  <c r="CX467" i="3" s="1"/>
  <c r="CY467" i="3"/>
  <c r="CZ467" i="3"/>
  <c r="DB467" i="3" s="1"/>
  <c r="DA467" i="3"/>
  <c r="DC467" i="3"/>
  <c r="A468" i="3"/>
  <c r="Y468" i="3"/>
  <c r="CX468" i="3"/>
  <c r="CY468" i="3"/>
  <c r="CZ468" i="3"/>
  <c r="DB468" i="3" s="1"/>
  <c r="DA468" i="3"/>
  <c r="DC468" i="3"/>
  <c r="DH468" i="3"/>
  <c r="A469" i="3"/>
  <c r="Y469" i="3"/>
  <c r="CX469" i="3"/>
  <c r="DI469" i="3" s="1"/>
  <c r="CY469" i="3"/>
  <c r="CZ469" i="3"/>
  <c r="DB469" i="3" s="1"/>
  <c r="DA469" i="3"/>
  <c r="DC469" i="3"/>
  <c r="DF469" i="3"/>
  <c r="DJ469" i="3" s="1"/>
  <c r="DG469" i="3"/>
  <c r="A470" i="3"/>
  <c r="Y470" i="3"/>
  <c r="CX470" i="3" s="1"/>
  <c r="CY470" i="3"/>
  <c r="CZ470" i="3"/>
  <c r="DB470" i="3" s="1"/>
  <c r="DA470" i="3"/>
  <c r="DC470" i="3"/>
  <c r="A471" i="3"/>
  <c r="Y471" i="3"/>
  <c r="CX471" i="3"/>
  <c r="CY471" i="3"/>
  <c r="CZ471" i="3"/>
  <c r="DB471" i="3" s="1"/>
  <c r="DA471" i="3"/>
  <c r="DC471" i="3"/>
  <c r="DF471" i="3"/>
  <c r="DG471" i="3"/>
  <c r="DH471" i="3"/>
  <c r="DI471" i="3"/>
  <c r="DJ471" i="3" s="1"/>
  <c r="A472" i="3"/>
  <c r="Y472" i="3"/>
  <c r="CX472" i="3"/>
  <c r="DG472" i="3" s="1"/>
  <c r="DJ472" i="3" s="1"/>
  <c r="CY472" i="3"/>
  <c r="CZ472" i="3"/>
  <c r="DA472" i="3"/>
  <c r="DB472" i="3"/>
  <c r="DC472" i="3"/>
  <c r="DF472" i="3"/>
  <c r="DI472" i="3"/>
  <c r="A473" i="3"/>
  <c r="Y473" i="3"/>
  <c r="CX473" i="3" s="1"/>
  <c r="CY473" i="3"/>
  <c r="CZ473" i="3"/>
  <c r="DA473" i="3"/>
  <c r="DB473" i="3"/>
  <c r="DC473" i="3"/>
  <c r="A474" i="3"/>
  <c r="Y474" i="3"/>
  <c r="CX474" i="3"/>
  <c r="DF474" i="3" s="1"/>
  <c r="CY474" i="3"/>
  <c r="CZ474" i="3"/>
  <c r="DB474" i="3" s="1"/>
  <c r="DA474" i="3"/>
  <c r="DC474" i="3"/>
  <c r="A475" i="3"/>
  <c r="Y475" i="3"/>
  <c r="CX475" i="3"/>
  <c r="DF475" i="3" s="1"/>
  <c r="CY475" i="3"/>
  <c r="CZ475" i="3"/>
  <c r="DB475" i="3" s="1"/>
  <c r="DA475" i="3"/>
  <c r="DC475" i="3"/>
  <c r="DG475" i="3"/>
  <c r="DJ475" i="3" s="1"/>
  <c r="A476" i="3"/>
  <c r="Y476" i="3"/>
  <c r="CX476" i="3"/>
  <c r="DF476" i="3" s="1"/>
  <c r="CY476" i="3"/>
  <c r="CZ476" i="3"/>
  <c r="DA476" i="3"/>
  <c r="DB476" i="3"/>
  <c r="DC476" i="3"/>
  <c r="A477" i="3"/>
  <c r="Y477" i="3"/>
  <c r="CX477" i="3" s="1"/>
  <c r="CY477" i="3"/>
  <c r="CZ477" i="3"/>
  <c r="DA477" i="3"/>
  <c r="DB477" i="3"/>
  <c r="DC477" i="3"/>
  <c r="A478" i="3"/>
  <c r="Y478" i="3"/>
  <c r="CX478" i="3"/>
  <c r="DF478" i="3" s="1"/>
  <c r="DJ478" i="3" s="1"/>
  <c r="CY478" i="3"/>
  <c r="CZ478" i="3"/>
  <c r="DB478" i="3" s="1"/>
  <c r="DA478" i="3"/>
  <c r="DC478" i="3"/>
  <c r="DG478" i="3"/>
  <c r="DH478" i="3"/>
  <c r="A479" i="3"/>
  <c r="Y479" i="3"/>
  <c r="CX479" i="3" s="1"/>
  <c r="CY479" i="3"/>
  <c r="CZ479" i="3"/>
  <c r="DA479" i="3"/>
  <c r="DB479" i="3"/>
  <c r="DC479" i="3"/>
  <c r="A480" i="3"/>
  <c r="Y480" i="3"/>
  <c r="CX480" i="3" s="1"/>
  <c r="CY480" i="3"/>
  <c r="CZ480" i="3"/>
  <c r="DB480" i="3" s="1"/>
  <c r="DA480" i="3"/>
  <c r="DC480" i="3"/>
  <c r="A481" i="3"/>
  <c r="Y481" i="3"/>
  <c r="CX481" i="3" s="1"/>
  <c r="CY481" i="3"/>
  <c r="CZ481" i="3"/>
  <c r="DA481" i="3"/>
  <c r="DB481" i="3"/>
  <c r="DC481" i="3"/>
  <c r="A482" i="3"/>
  <c r="Y482" i="3"/>
  <c r="CX482" i="3" s="1"/>
  <c r="CY482" i="3"/>
  <c r="CZ482" i="3"/>
  <c r="DB482" i="3" s="1"/>
  <c r="DA482" i="3"/>
  <c r="DC482" i="3"/>
  <c r="DF482" i="3"/>
  <c r="DG482" i="3"/>
  <c r="DH482" i="3"/>
  <c r="DI482" i="3"/>
  <c r="DJ482" i="3"/>
  <c r="A483" i="3"/>
  <c r="Y483" i="3"/>
  <c r="CX483" i="3" s="1"/>
  <c r="CY483" i="3"/>
  <c r="CZ483" i="3"/>
  <c r="DB483" i="3" s="1"/>
  <c r="DA483" i="3"/>
  <c r="DC483" i="3"/>
  <c r="A484" i="3"/>
  <c r="Y484" i="3"/>
  <c r="CX484" i="3" s="1"/>
  <c r="CY484" i="3"/>
  <c r="CZ484" i="3"/>
  <c r="DB484" i="3" s="1"/>
  <c r="DA484" i="3"/>
  <c r="DC484" i="3"/>
  <c r="A485" i="3"/>
  <c r="Y485" i="3"/>
  <c r="CX485" i="3" s="1"/>
  <c r="CY485" i="3"/>
  <c r="CZ485" i="3"/>
  <c r="DA485" i="3"/>
  <c r="DB485" i="3"/>
  <c r="DC485" i="3"/>
  <c r="A486" i="3"/>
  <c r="Y486" i="3"/>
  <c r="CX486" i="3"/>
  <c r="DF486" i="3" s="1"/>
  <c r="DJ486" i="3" s="1"/>
  <c r="CY486" i="3"/>
  <c r="CZ486" i="3"/>
  <c r="DB486" i="3" s="1"/>
  <c r="DA486" i="3"/>
  <c r="DC486" i="3"/>
  <c r="DH486" i="3"/>
  <c r="DI486" i="3"/>
  <c r="A487" i="3"/>
  <c r="Y487" i="3"/>
  <c r="CX487" i="3"/>
  <c r="DF487" i="3" s="1"/>
  <c r="DJ487" i="3" s="1"/>
  <c r="CY487" i="3"/>
  <c r="CZ487" i="3"/>
  <c r="DB487" i="3" s="1"/>
  <c r="DA487" i="3"/>
  <c r="DC487" i="3"/>
  <c r="A488" i="3"/>
  <c r="Y488" i="3"/>
  <c r="CX488" i="3" s="1"/>
  <c r="CY488" i="3"/>
  <c r="CZ488" i="3"/>
  <c r="DA488" i="3"/>
  <c r="DB488" i="3"/>
  <c r="DC488" i="3"/>
  <c r="A489" i="3"/>
  <c r="Y489" i="3"/>
  <c r="CX489" i="3"/>
  <c r="DG489" i="3" s="1"/>
  <c r="CY489" i="3"/>
  <c r="CZ489" i="3"/>
  <c r="DB489" i="3" s="1"/>
  <c r="DA489" i="3"/>
  <c r="DC489" i="3"/>
  <c r="DF489" i="3"/>
  <c r="DI489" i="3"/>
  <c r="DJ489" i="3" s="1"/>
  <c r="A490" i="3"/>
  <c r="Y490" i="3"/>
  <c r="CX490" i="3"/>
  <c r="DH490" i="3" s="1"/>
  <c r="CY490" i="3"/>
  <c r="CZ490" i="3"/>
  <c r="DA490" i="3"/>
  <c r="DB490" i="3"/>
  <c r="DC490" i="3"/>
  <c r="DF490" i="3"/>
  <c r="DG490" i="3"/>
  <c r="DI490" i="3"/>
  <c r="DJ490" i="3" s="1"/>
  <c r="A491" i="3"/>
  <c r="Y491" i="3"/>
  <c r="CX491" i="3"/>
  <c r="DF491" i="3" s="1"/>
  <c r="CY491" i="3"/>
  <c r="CZ491" i="3"/>
  <c r="DB491" i="3" s="1"/>
  <c r="DA491" i="3"/>
  <c r="DC491" i="3"/>
  <c r="DH491" i="3"/>
  <c r="DI491" i="3"/>
  <c r="A492" i="3"/>
  <c r="Y492" i="3"/>
  <c r="CX492" i="3" s="1"/>
  <c r="CY492" i="3"/>
  <c r="CZ492" i="3"/>
  <c r="DB492" i="3" s="1"/>
  <c r="DA492" i="3"/>
  <c r="DC492" i="3"/>
  <c r="A493" i="3"/>
  <c r="Y493" i="3"/>
  <c r="CX493" i="3" s="1"/>
  <c r="CY493" i="3"/>
  <c r="CZ493" i="3"/>
  <c r="DB493" i="3" s="1"/>
  <c r="DA493" i="3"/>
  <c r="DC493" i="3"/>
  <c r="A494" i="3"/>
  <c r="Y494" i="3"/>
  <c r="CX494" i="3"/>
  <c r="DH494" i="3" s="1"/>
  <c r="CY494" i="3"/>
  <c r="CZ494" i="3"/>
  <c r="DB494" i="3" s="1"/>
  <c r="DA494" i="3"/>
  <c r="DC494" i="3"/>
  <c r="DF494" i="3"/>
  <c r="DG494" i="3"/>
  <c r="DJ494" i="3" s="1"/>
  <c r="A495" i="3"/>
  <c r="Y495" i="3"/>
  <c r="CX495" i="3" s="1"/>
  <c r="CY495" i="3"/>
  <c r="CZ495" i="3"/>
  <c r="DA495" i="3"/>
  <c r="DB495" i="3"/>
  <c r="DC495" i="3"/>
  <c r="A496" i="3"/>
  <c r="Y496" i="3"/>
  <c r="CX496" i="3"/>
  <c r="DF496" i="3" s="1"/>
  <c r="CY496" i="3"/>
  <c r="CZ496" i="3"/>
  <c r="DA496" i="3"/>
  <c r="DB496" i="3"/>
  <c r="DC496" i="3"/>
  <c r="DH496" i="3"/>
  <c r="DI496" i="3"/>
  <c r="A497" i="3"/>
  <c r="Y497" i="3"/>
  <c r="CX497" i="3"/>
  <c r="DF497" i="3" s="1"/>
  <c r="CY497" i="3"/>
  <c r="CZ497" i="3"/>
  <c r="DB497" i="3" s="1"/>
  <c r="DA497" i="3"/>
  <c r="DC497" i="3"/>
  <c r="DG497" i="3"/>
  <c r="DJ497" i="3" s="1"/>
  <c r="A498" i="3"/>
  <c r="Y498" i="3"/>
  <c r="CX498" i="3" s="1"/>
  <c r="DG498" i="3" s="1"/>
  <c r="DJ498" i="3" s="1"/>
  <c r="CY498" i="3"/>
  <c r="CZ498" i="3"/>
  <c r="DB498" i="3" s="1"/>
  <c r="DA498" i="3"/>
  <c r="DC498" i="3"/>
  <c r="DF498" i="3"/>
  <c r="DI498" i="3"/>
  <c r="A499" i="3"/>
  <c r="Y499" i="3"/>
  <c r="CX499" i="3" s="1"/>
  <c r="CY499" i="3"/>
  <c r="CZ499" i="3"/>
  <c r="DA499" i="3"/>
  <c r="DB499" i="3"/>
  <c r="DC499" i="3"/>
  <c r="A500" i="3"/>
  <c r="Y500" i="3"/>
  <c r="CX500" i="3" s="1"/>
  <c r="CY500" i="3"/>
  <c r="CZ500" i="3"/>
  <c r="DB500" i="3" s="1"/>
  <c r="DA500" i="3"/>
  <c r="DC500" i="3"/>
  <c r="A501" i="3"/>
  <c r="Y501" i="3"/>
  <c r="CX501" i="3"/>
  <c r="DI501" i="3" s="1"/>
  <c r="DJ501" i="3" s="1"/>
  <c r="CY501" i="3"/>
  <c r="CZ501" i="3"/>
  <c r="DB501" i="3" s="1"/>
  <c r="DA501" i="3"/>
  <c r="DC501" i="3"/>
  <c r="A502" i="3"/>
  <c r="Y502" i="3"/>
  <c r="CX502" i="3" s="1"/>
  <c r="CY502" i="3"/>
  <c r="CZ502" i="3"/>
  <c r="DA502" i="3"/>
  <c r="DB502" i="3"/>
  <c r="DC502" i="3"/>
  <c r="A503" i="3"/>
  <c r="Y503" i="3"/>
  <c r="CX503" i="3"/>
  <c r="DH503" i="3" s="1"/>
  <c r="CY503" i="3"/>
  <c r="CZ503" i="3"/>
  <c r="DB503" i="3" s="1"/>
  <c r="DA503" i="3"/>
  <c r="DC503" i="3"/>
  <c r="DF503" i="3"/>
  <c r="DG503" i="3"/>
  <c r="DJ503" i="3" s="1"/>
  <c r="DI503" i="3"/>
  <c r="A504" i="3"/>
  <c r="Y504" i="3"/>
  <c r="CX504" i="3" s="1"/>
  <c r="CY504" i="3"/>
  <c r="CZ504" i="3"/>
  <c r="DA504" i="3"/>
  <c r="DB504" i="3"/>
  <c r="DC504" i="3"/>
  <c r="A505" i="3"/>
  <c r="Y505" i="3"/>
  <c r="CX505" i="3"/>
  <c r="DF505" i="3" s="1"/>
  <c r="CY505" i="3"/>
  <c r="CZ505" i="3"/>
  <c r="DB505" i="3" s="1"/>
  <c r="DA505" i="3"/>
  <c r="DC505" i="3"/>
  <c r="DH505" i="3"/>
  <c r="DI505" i="3"/>
  <c r="A506" i="3"/>
  <c r="Y506" i="3"/>
  <c r="CX506" i="3"/>
  <c r="DF506" i="3" s="1"/>
  <c r="CY506" i="3"/>
  <c r="CZ506" i="3"/>
  <c r="DB506" i="3" s="1"/>
  <c r="DA506" i="3"/>
  <c r="DC506" i="3"/>
  <c r="A507" i="3"/>
  <c r="Y507" i="3"/>
  <c r="CX507" i="3" s="1"/>
  <c r="CY507" i="3"/>
  <c r="CZ507" i="3"/>
  <c r="DB507" i="3" s="1"/>
  <c r="DA507" i="3"/>
  <c r="DC507" i="3"/>
  <c r="A508" i="3"/>
  <c r="Y508" i="3"/>
  <c r="CX508" i="3"/>
  <c r="DG508" i="3" s="1"/>
  <c r="DJ508" i="3" s="1"/>
  <c r="CY508" i="3"/>
  <c r="CZ508" i="3"/>
  <c r="DB508" i="3" s="1"/>
  <c r="DA508" i="3"/>
  <c r="DC508" i="3"/>
  <c r="DF508" i="3"/>
  <c r="DI508" i="3"/>
  <c r="A509" i="3"/>
  <c r="Y509" i="3"/>
  <c r="CX509" i="3" s="1"/>
  <c r="CY509" i="3"/>
  <c r="CZ509" i="3"/>
  <c r="DA509" i="3"/>
  <c r="DB509" i="3"/>
  <c r="DC509" i="3"/>
  <c r="DI509" i="3"/>
  <c r="A510" i="3"/>
  <c r="Y510" i="3"/>
  <c r="CX510" i="3" s="1"/>
  <c r="CY510" i="3"/>
  <c r="CZ510" i="3"/>
  <c r="DB510" i="3" s="1"/>
  <c r="DA510" i="3"/>
  <c r="DC510" i="3"/>
  <c r="A511" i="3"/>
  <c r="Y511" i="3"/>
  <c r="CX511" i="3" s="1"/>
  <c r="CY511" i="3"/>
  <c r="CZ511" i="3"/>
  <c r="DA511" i="3"/>
  <c r="DB511" i="3"/>
  <c r="DC511" i="3"/>
  <c r="A512" i="3"/>
  <c r="Y512" i="3"/>
  <c r="CX512" i="3"/>
  <c r="DF512" i="3" s="1"/>
  <c r="CY512" i="3"/>
  <c r="CZ512" i="3"/>
  <c r="DB512" i="3" s="1"/>
  <c r="DA512" i="3"/>
  <c r="DC512" i="3"/>
  <c r="DG512" i="3"/>
  <c r="DJ512" i="3" s="1"/>
  <c r="A513" i="3"/>
  <c r="Y513" i="3"/>
  <c r="CX513" i="3"/>
  <c r="CY513" i="3"/>
  <c r="CZ513" i="3"/>
  <c r="DA513" i="3"/>
  <c r="DB513" i="3"/>
  <c r="DC513" i="3"/>
  <c r="A514" i="3"/>
  <c r="Y514" i="3"/>
  <c r="CX514" i="3" s="1"/>
  <c r="CY514" i="3"/>
  <c r="CZ514" i="3"/>
  <c r="DA514" i="3"/>
  <c r="DB514" i="3"/>
  <c r="DC514" i="3"/>
  <c r="A515" i="3"/>
  <c r="Y515" i="3"/>
  <c r="CX515" i="3"/>
  <c r="CY515" i="3"/>
  <c r="CZ515" i="3"/>
  <c r="DB515" i="3" s="1"/>
  <c r="DA515" i="3"/>
  <c r="DC515" i="3"/>
  <c r="DF515" i="3"/>
  <c r="DG515" i="3"/>
  <c r="DJ515" i="3" s="1"/>
  <c r="A516" i="3"/>
  <c r="Y516" i="3"/>
  <c r="CX516" i="3"/>
  <c r="DF516" i="3" s="1"/>
  <c r="CY516" i="3"/>
  <c r="CZ516" i="3"/>
  <c r="DA516" i="3"/>
  <c r="DB516" i="3"/>
  <c r="DC516" i="3"/>
  <c r="DH516" i="3"/>
  <c r="DI516" i="3"/>
  <c r="A517" i="3"/>
  <c r="Y517" i="3"/>
  <c r="CX517" i="3"/>
  <c r="CY517" i="3"/>
  <c r="CZ517" i="3"/>
  <c r="DA517" i="3"/>
  <c r="DB517" i="3"/>
  <c r="DC517" i="3"/>
  <c r="A518" i="3"/>
  <c r="Y518" i="3"/>
  <c r="CX518" i="3" s="1"/>
  <c r="CY518" i="3"/>
  <c r="CZ518" i="3"/>
  <c r="DA518" i="3"/>
  <c r="DB518" i="3"/>
  <c r="DC518" i="3"/>
  <c r="A519" i="3"/>
  <c r="Y519" i="3"/>
  <c r="CX519" i="3"/>
  <c r="DH519" i="3" s="1"/>
  <c r="CY519" i="3"/>
  <c r="CZ519" i="3"/>
  <c r="DB519" i="3" s="1"/>
  <c r="DA519" i="3"/>
  <c r="DC519" i="3"/>
  <c r="DF519" i="3"/>
  <c r="DG519" i="3"/>
  <c r="DI519" i="3"/>
  <c r="DJ519" i="3"/>
  <c r="A520" i="3"/>
  <c r="Y520" i="3"/>
  <c r="CX520" i="3" s="1"/>
  <c r="DG520" i="3" s="1"/>
  <c r="DJ520" i="3" s="1"/>
  <c r="CY520" i="3"/>
  <c r="CZ520" i="3"/>
  <c r="DA520" i="3"/>
  <c r="DB520" i="3"/>
  <c r="DC520" i="3"/>
  <c r="A521" i="3"/>
  <c r="Y521" i="3"/>
  <c r="CX521" i="3"/>
  <c r="CY521" i="3"/>
  <c r="CZ521" i="3"/>
  <c r="DB521" i="3" s="1"/>
  <c r="DA521" i="3"/>
  <c r="DC521" i="3"/>
  <c r="DH521" i="3"/>
  <c r="DI521" i="3"/>
  <c r="A522" i="3"/>
  <c r="Y522" i="3"/>
  <c r="CX522" i="3" s="1"/>
  <c r="CY522" i="3"/>
  <c r="CZ522" i="3"/>
  <c r="DB522" i="3" s="1"/>
  <c r="DA522" i="3"/>
  <c r="DC522" i="3"/>
  <c r="A523" i="3"/>
  <c r="Y523" i="3"/>
  <c r="CX523" i="3" s="1"/>
  <c r="CY523" i="3"/>
  <c r="CZ523" i="3"/>
  <c r="DB523" i="3" s="1"/>
  <c r="DA523" i="3"/>
  <c r="DC523" i="3"/>
  <c r="A524" i="3"/>
  <c r="Y524" i="3"/>
  <c r="CX524" i="3"/>
  <c r="DG524" i="3" s="1"/>
  <c r="CY524" i="3"/>
  <c r="CZ524" i="3"/>
  <c r="DB524" i="3" s="1"/>
  <c r="DA524" i="3"/>
  <c r="DC524" i="3"/>
  <c r="DF524" i="3"/>
  <c r="DJ524" i="3" s="1"/>
  <c r="DI524" i="3"/>
  <c r="A525" i="3"/>
  <c r="Y525" i="3"/>
  <c r="CX525" i="3" s="1"/>
  <c r="DH525" i="3" s="1"/>
  <c r="CY525" i="3"/>
  <c r="CZ525" i="3"/>
  <c r="DA525" i="3"/>
  <c r="DB525" i="3"/>
  <c r="DC525" i="3"/>
  <c r="DF525" i="3"/>
  <c r="DJ525" i="3" s="1"/>
  <c r="DG525" i="3"/>
  <c r="A526" i="3"/>
  <c r="Y526" i="3"/>
  <c r="CX526" i="3" s="1"/>
  <c r="DF526" i="3" s="1"/>
  <c r="CY526" i="3"/>
  <c r="CZ526" i="3"/>
  <c r="DB526" i="3" s="1"/>
  <c r="DA526" i="3"/>
  <c r="DC526" i="3"/>
  <c r="DG526" i="3"/>
  <c r="DH526" i="3"/>
  <c r="DI526" i="3"/>
  <c r="DJ526" i="3"/>
  <c r="A527" i="3"/>
  <c r="Y527" i="3"/>
  <c r="CX527" i="3" s="1"/>
  <c r="CY527" i="3"/>
  <c r="CZ527" i="3"/>
  <c r="DB527" i="3" s="1"/>
  <c r="DA527" i="3"/>
  <c r="DC527" i="3"/>
  <c r="A528" i="3"/>
  <c r="Y528" i="3"/>
  <c r="CX528" i="3" s="1"/>
  <c r="CY528" i="3"/>
  <c r="CZ528" i="3"/>
  <c r="DB528" i="3" s="1"/>
  <c r="DA528" i="3"/>
  <c r="DC528" i="3"/>
  <c r="A529" i="3"/>
  <c r="Y529" i="3"/>
  <c r="CX529" i="3"/>
  <c r="CY529" i="3"/>
  <c r="CZ529" i="3"/>
  <c r="DA529" i="3"/>
  <c r="DB529" i="3"/>
  <c r="DC529" i="3"/>
  <c r="DH529" i="3"/>
  <c r="A530" i="3"/>
  <c r="Y530" i="3"/>
  <c r="CX530" i="3" s="1"/>
  <c r="DI530" i="3" s="1"/>
  <c r="CY530" i="3"/>
  <c r="CZ530" i="3"/>
  <c r="DA530" i="3"/>
  <c r="DB530" i="3"/>
  <c r="DC530" i="3"/>
  <c r="A531" i="3"/>
  <c r="Y531" i="3"/>
  <c r="CX531" i="3"/>
  <c r="DH531" i="3" s="1"/>
  <c r="CY531" i="3"/>
  <c r="CZ531" i="3"/>
  <c r="DB531" i="3" s="1"/>
  <c r="DA531" i="3"/>
  <c r="DC531" i="3"/>
  <c r="DF531" i="3"/>
  <c r="DG531" i="3"/>
  <c r="DI531" i="3"/>
  <c r="DJ531" i="3"/>
  <c r="A532" i="3"/>
  <c r="Y532" i="3"/>
  <c r="CX532" i="3"/>
  <c r="DF532" i="3" s="1"/>
  <c r="CY532" i="3"/>
  <c r="CZ532" i="3"/>
  <c r="DA532" i="3"/>
  <c r="DB532" i="3"/>
  <c r="DC532" i="3"/>
  <c r="DH532" i="3"/>
  <c r="DI532" i="3"/>
  <c r="DJ532" i="3" s="1"/>
  <c r="A533" i="3"/>
  <c r="Y533" i="3"/>
  <c r="CX533" i="3" s="1"/>
  <c r="CY533" i="3"/>
  <c r="CZ533" i="3"/>
  <c r="DA533" i="3"/>
  <c r="DB533" i="3"/>
  <c r="DC533" i="3"/>
  <c r="A534" i="3"/>
  <c r="Y534" i="3"/>
  <c r="CX534" i="3" s="1"/>
  <c r="CY534" i="3"/>
  <c r="CZ534" i="3"/>
  <c r="DA534" i="3"/>
  <c r="DB534" i="3"/>
  <c r="DC534" i="3"/>
  <c r="A535" i="3"/>
  <c r="Y535" i="3"/>
  <c r="CX535" i="3" s="1"/>
  <c r="CY535" i="3"/>
  <c r="CZ535" i="3"/>
  <c r="DA535" i="3"/>
  <c r="DB535" i="3"/>
  <c r="DC535" i="3"/>
  <c r="DF535" i="3"/>
  <c r="DG535" i="3"/>
  <c r="DJ535" i="3" s="1"/>
  <c r="A536" i="3"/>
  <c r="Y536" i="3"/>
  <c r="CX536" i="3" s="1"/>
  <c r="CY536" i="3"/>
  <c r="CZ536" i="3"/>
  <c r="DA536" i="3"/>
  <c r="DB536" i="3"/>
  <c r="DC536" i="3"/>
  <c r="A537" i="3"/>
  <c r="Y537" i="3"/>
  <c r="CX537" i="3"/>
  <c r="CY537" i="3"/>
  <c r="CZ537" i="3"/>
  <c r="DA537" i="3"/>
  <c r="DB537" i="3"/>
  <c r="DC537" i="3"/>
  <c r="DH537" i="3"/>
  <c r="A538" i="3"/>
  <c r="Y538" i="3"/>
  <c r="CX538" i="3"/>
  <c r="CY538" i="3"/>
  <c r="CZ538" i="3"/>
  <c r="DB538" i="3" s="1"/>
  <c r="DA538" i="3"/>
  <c r="DC538" i="3"/>
  <c r="DF538" i="3"/>
  <c r="DG538" i="3"/>
  <c r="DJ538" i="3" s="1"/>
  <c r="A539" i="3"/>
  <c r="Y539" i="3"/>
  <c r="CX539" i="3"/>
  <c r="DG539" i="3" s="1"/>
  <c r="DJ539" i="3" s="1"/>
  <c r="CY539" i="3"/>
  <c r="CZ539" i="3"/>
  <c r="DB539" i="3" s="1"/>
  <c r="DA539" i="3"/>
  <c r="DC539" i="3"/>
  <c r="A540" i="3"/>
  <c r="Y540" i="3"/>
  <c r="CX540" i="3"/>
  <c r="DG540" i="3" s="1"/>
  <c r="CY540" i="3"/>
  <c r="CZ540" i="3"/>
  <c r="DB540" i="3" s="1"/>
  <c r="DA540" i="3"/>
  <c r="DC540" i="3"/>
  <c r="DF540" i="3"/>
  <c r="DJ540" i="3" s="1"/>
  <c r="DI540" i="3"/>
  <c r="A541" i="3"/>
  <c r="Y541" i="3"/>
  <c r="CX541" i="3"/>
  <c r="CY541" i="3"/>
  <c r="CZ541" i="3"/>
  <c r="DA541" i="3"/>
  <c r="DB541" i="3"/>
  <c r="DC541" i="3"/>
  <c r="DF541" i="3"/>
  <c r="DJ541" i="3" s="1"/>
  <c r="DG541" i="3"/>
  <c r="DH541" i="3"/>
  <c r="DI541" i="3"/>
  <c r="A542" i="3"/>
  <c r="Y542" i="3"/>
  <c r="CX542" i="3" s="1"/>
  <c r="DF542" i="3" s="1"/>
  <c r="DJ542" i="3" s="1"/>
  <c r="CY542" i="3"/>
  <c r="CZ542" i="3"/>
  <c r="DB542" i="3" s="1"/>
  <c r="DA542" i="3"/>
  <c r="DC542" i="3"/>
  <c r="A543" i="3"/>
  <c r="Y543" i="3"/>
  <c r="CX543" i="3" s="1"/>
  <c r="CY543" i="3"/>
  <c r="CZ543" i="3"/>
  <c r="DA543" i="3"/>
  <c r="DB543" i="3"/>
  <c r="DC543" i="3"/>
  <c r="DF543" i="3"/>
  <c r="DJ543" i="3" s="1"/>
  <c r="A544" i="3"/>
  <c r="Y544" i="3"/>
  <c r="CX544" i="3"/>
  <c r="DF544" i="3" s="1"/>
  <c r="DJ544" i="3" s="1"/>
  <c r="CY544" i="3"/>
  <c r="CZ544" i="3"/>
  <c r="DB544" i="3" s="1"/>
  <c r="DA544" i="3"/>
  <c r="DC544" i="3"/>
  <c r="DG544" i="3"/>
  <c r="DH544" i="3"/>
  <c r="DI544" i="3"/>
  <c r="A545" i="3"/>
  <c r="Y545" i="3"/>
  <c r="CX545" i="3"/>
  <c r="CY545" i="3"/>
  <c r="CZ545" i="3"/>
  <c r="DB545" i="3" s="1"/>
  <c r="DA545" i="3"/>
  <c r="DC545" i="3"/>
  <c r="A546" i="3"/>
  <c r="Y546" i="3"/>
  <c r="CX546" i="3" s="1"/>
  <c r="DI546" i="3" s="1"/>
  <c r="CY546" i="3"/>
  <c r="CZ546" i="3"/>
  <c r="DA546" i="3"/>
  <c r="DB546" i="3"/>
  <c r="DC546" i="3"/>
  <c r="DF546" i="3"/>
  <c r="DJ546" i="3" s="1"/>
  <c r="DG546" i="3"/>
  <c r="DH546" i="3"/>
  <c r="A547" i="3"/>
  <c r="Y547" i="3"/>
  <c r="CX547" i="3"/>
  <c r="DF547" i="3" s="1"/>
  <c r="DJ547" i="3" s="1"/>
  <c r="CY547" i="3"/>
  <c r="CZ547" i="3"/>
  <c r="DB547" i="3" s="1"/>
  <c r="DA547" i="3"/>
  <c r="DC547" i="3"/>
  <c r="A548" i="3"/>
  <c r="Y548" i="3"/>
  <c r="CX548" i="3"/>
  <c r="DF548" i="3" s="1"/>
  <c r="DJ548" i="3" s="1"/>
  <c r="CY548" i="3"/>
  <c r="CZ548" i="3"/>
  <c r="DA548" i="3"/>
  <c r="DB548" i="3"/>
  <c r="DC548" i="3"/>
  <c r="DH548" i="3"/>
  <c r="DI548" i="3"/>
  <c r="A549" i="3"/>
  <c r="Y549" i="3"/>
  <c r="CX549" i="3" s="1"/>
  <c r="CY549" i="3"/>
  <c r="CZ549" i="3"/>
  <c r="DA549" i="3"/>
  <c r="DB549" i="3"/>
  <c r="DC549" i="3"/>
  <c r="A550" i="3"/>
  <c r="Y550" i="3"/>
  <c r="CX550" i="3"/>
  <c r="CY550" i="3"/>
  <c r="CZ550" i="3"/>
  <c r="DA550" i="3"/>
  <c r="DB550" i="3"/>
  <c r="DC550" i="3"/>
  <c r="DG550" i="3"/>
  <c r="DI550" i="3"/>
  <c r="A551" i="3"/>
  <c r="Y551" i="3"/>
  <c r="CX551" i="3" s="1"/>
  <c r="CY551" i="3"/>
  <c r="CZ551" i="3"/>
  <c r="DB551" i="3" s="1"/>
  <c r="DA551" i="3"/>
  <c r="DC551" i="3"/>
  <c r="A552" i="3"/>
  <c r="Y552" i="3"/>
  <c r="CX552" i="3" s="1"/>
  <c r="CY552" i="3"/>
  <c r="CZ552" i="3"/>
  <c r="DA552" i="3"/>
  <c r="DB552" i="3"/>
  <c r="DC552" i="3"/>
  <c r="A553" i="3"/>
  <c r="Y553" i="3"/>
  <c r="CX553" i="3"/>
  <c r="CY553" i="3"/>
  <c r="CZ553" i="3"/>
  <c r="DB553" i="3" s="1"/>
  <c r="DA553" i="3"/>
  <c r="DC553" i="3"/>
  <c r="DH553" i="3"/>
  <c r="DI553" i="3"/>
  <c r="A554" i="3"/>
  <c r="Y554" i="3"/>
  <c r="CX554" i="3" s="1"/>
  <c r="CY554" i="3"/>
  <c r="CZ554" i="3"/>
  <c r="DB554" i="3" s="1"/>
  <c r="DA554" i="3"/>
  <c r="DC554" i="3"/>
  <c r="A555" i="3"/>
  <c r="Y555" i="3"/>
  <c r="CX555" i="3" s="1"/>
  <c r="CY555" i="3"/>
  <c r="CZ555" i="3"/>
  <c r="DB555" i="3" s="1"/>
  <c r="DA555" i="3"/>
  <c r="DC555" i="3"/>
  <c r="A556" i="3"/>
  <c r="Y556" i="3"/>
  <c r="CX556" i="3"/>
  <c r="DG556" i="3" s="1"/>
  <c r="DJ556" i="3" s="1"/>
  <c r="CY556" i="3"/>
  <c r="CZ556" i="3"/>
  <c r="DA556" i="3"/>
  <c r="DB556" i="3"/>
  <c r="DC556" i="3"/>
  <c r="DF556" i="3"/>
  <c r="DI556" i="3"/>
  <c r="A557" i="3"/>
  <c r="Y557" i="3"/>
  <c r="CX557" i="3" s="1"/>
  <c r="CY557" i="3"/>
  <c r="CZ557" i="3"/>
  <c r="DA557" i="3"/>
  <c r="DB557" i="3"/>
  <c r="DC557" i="3"/>
  <c r="A558" i="3"/>
  <c r="Y558" i="3"/>
  <c r="CX558" i="3" s="1"/>
  <c r="DF558" i="3" s="1"/>
  <c r="CY558" i="3"/>
  <c r="CZ558" i="3"/>
  <c r="DB558" i="3" s="1"/>
  <c r="DA558" i="3"/>
  <c r="DC558" i="3"/>
  <c r="DG558" i="3"/>
  <c r="DH558" i="3"/>
  <c r="DI558" i="3"/>
  <c r="DJ558" i="3"/>
  <c r="A559" i="3"/>
  <c r="Y559" i="3"/>
  <c r="CX559" i="3" s="1"/>
  <c r="CY559" i="3"/>
  <c r="CZ559" i="3"/>
  <c r="DA559" i="3"/>
  <c r="DB559" i="3"/>
  <c r="DC559" i="3"/>
  <c r="DF559" i="3"/>
  <c r="A560" i="3"/>
  <c r="Y560" i="3"/>
  <c r="CX560" i="3" s="1"/>
  <c r="CY560" i="3"/>
  <c r="CZ560" i="3"/>
  <c r="DB560" i="3" s="1"/>
  <c r="DA560" i="3"/>
  <c r="DC560" i="3"/>
  <c r="A561" i="3"/>
  <c r="Y561" i="3"/>
  <c r="CX561" i="3"/>
  <c r="CY561" i="3"/>
  <c r="CZ561" i="3"/>
  <c r="DA561" i="3"/>
  <c r="DB561" i="3"/>
  <c r="DC561" i="3"/>
  <c r="DH561" i="3"/>
  <c r="A562" i="3"/>
  <c r="Y562" i="3"/>
  <c r="CX562" i="3" s="1"/>
  <c r="DI562" i="3" s="1"/>
  <c r="CY562" i="3"/>
  <c r="CZ562" i="3"/>
  <c r="DA562" i="3"/>
  <c r="DB562" i="3"/>
  <c r="DC562" i="3"/>
  <c r="A563" i="3"/>
  <c r="Y563" i="3"/>
  <c r="CX563" i="3"/>
  <c r="DH563" i="3" s="1"/>
  <c r="CY563" i="3"/>
  <c r="CZ563" i="3"/>
  <c r="DB563" i="3" s="1"/>
  <c r="DA563" i="3"/>
  <c r="DC563" i="3"/>
  <c r="DF563" i="3"/>
  <c r="DG563" i="3"/>
  <c r="A564" i="3"/>
  <c r="Y564" i="3"/>
  <c r="CX564" i="3"/>
  <c r="DF564" i="3" s="1"/>
  <c r="CY564" i="3"/>
  <c r="CZ564" i="3"/>
  <c r="DA564" i="3"/>
  <c r="DB564" i="3"/>
  <c r="DC564" i="3"/>
  <c r="DH564" i="3"/>
  <c r="DI564" i="3"/>
  <c r="DJ564" i="3"/>
  <c r="A565" i="3"/>
  <c r="Y565" i="3"/>
  <c r="CX565" i="3" s="1"/>
  <c r="CY565" i="3"/>
  <c r="CZ565" i="3"/>
  <c r="DA565" i="3"/>
  <c r="DB565" i="3"/>
  <c r="DC565" i="3"/>
  <c r="A566" i="3"/>
  <c r="Y566" i="3"/>
  <c r="CX566" i="3" s="1"/>
  <c r="CY566" i="3"/>
  <c r="CZ566" i="3"/>
  <c r="DB566" i="3" s="1"/>
  <c r="DA566" i="3"/>
  <c r="DC566" i="3"/>
  <c r="A567" i="3"/>
  <c r="Y567" i="3"/>
  <c r="CX567" i="3" s="1"/>
  <c r="DG567" i="3" s="1"/>
  <c r="DJ567" i="3" s="1"/>
  <c r="CY567" i="3"/>
  <c r="CZ567" i="3"/>
  <c r="DA567" i="3"/>
  <c r="DB567" i="3"/>
  <c r="DC567" i="3"/>
  <c r="DF567" i="3"/>
  <c r="A568" i="3"/>
  <c r="Y568" i="3"/>
  <c r="CX568" i="3" s="1"/>
  <c r="CY568" i="3"/>
  <c r="CZ568" i="3"/>
  <c r="DA568" i="3"/>
  <c r="DB568" i="3"/>
  <c r="DC568" i="3"/>
  <c r="A569" i="3"/>
  <c r="Y569" i="3"/>
  <c r="CX569" i="3"/>
  <c r="CY569" i="3"/>
  <c r="CZ569" i="3"/>
  <c r="DB569" i="3" s="1"/>
  <c r="DA569" i="3"/>
  <c r="DC569" i="3"/>
  <c r="A570" i="3"/>
  <c r="Y570" i="3"/>
  <c r="CX570" i="3"/>
  <c r="CY570" i="3"/>
  <c r="CZ570" i="3"/>
  <c r="DB570" i="3" s="1"/>
  <c r="DA570" i="3"/>
  <c r="DC570" i="3"/>
  <c r="DF570" i="3"/>
  <c r="DG570" i="3"/>
  <c r="DJ570" i="3" s="1"/>
  <c r="A571" i="3"/>
  <c r="Y571" i="3"/>
  <c r="CX571" i="3"/>
  <c r="DG571" i="3" s="1"/>
  <c r="CY571" i="3"/>
  <c r="CZ571" i="3"/>
  <c r="DB571" i="3" s="1"/>
  <c r="DA571" i="3"/>
  <c r="DC571" i="3"/>
  <c r="DF571" i="3"/>
  <c r="DH571" i="3"/>
  <c r="DI571" i="3"/>
  <c r="DJ571" i="3"/>
  <c r="A572" i="3"/>
  <c r="Y572" i="3"/>
  <c r="CX572" i="3"/>
  <c r="DG572" i="3" s="1"/>
  <c r="DJ572" i="3" s="1"/>
  <c r="CY572" i="3"/>
  <c r="CZ572" i="3"/>
  <c r="DB572" i="3" s="1"/>
  <c r="DA572" i="3"/>
  <c r="DC572" i="3"/>
  <c r="DF572" i="3"/>
  <c r="DI572" i="3"/>
  <c r="A573" i="3"/>
  <c r="Y573" i="3"/>
  <c r="CX573" i="3" s="1"/>
  <c r="CY573" i="3"/>
  <c r="CZ573" i="3"/>
  <c r="DA573" i="3"/>
  <c r="DB573" i="3"/>
  <c r="DC573" i="3"/>
  <c r="A574" i="3"/>
  <c r="Y574" i="3"/>
  <c r="CX574" i="3" s="1"/>
  <c r="DF574" i="3" s="1"/>
  <c r="CY574" i="3"/>
  <c r="CZ574" i="3"/>
  <c r="DB574" i="3" s="1"/>
  <c r="DA574" i="3"/>
  <c r="DC574" i="3"/>
  <c r="DG574" i="3"/>
  <c r="DJ574" i="3" s="1"/>
  <c r="DI574" i="3"/>
  <c r="A575" i="3"/>
  <c r="Y575" i="3"/>
  <c r="CX575" i="3" s="1"/>
  <c r="CY575" i="3"/>
  <c r="CZ575" i="3"/>
  <c r="DB575" i="3" s="1"/>
  <c r="DA575" i="3"/>
  <c r="DC575" i="3"/>
  <c r="A576" i="3"/>
  <c r="Y576" i="3"/>
  <c r="CX576" i="3"/>
  <c r="DF576" i="3" s="1"/>
  <c r="CY576" i="3"/>
  <c r="CZ576" i="3"/>
  <c r="DB576" i="3" s="1"/>
  <c r="DA576" i="3"/>
  <c r="DC576" i="3"/>
  <c r="DG576" i="3"/>
  <c r="DH576" i="3"/>
  <c r="A577" i="3"/>
  <c r="Y577" i="3"/>
  <c r="CX577" i="3"/>
  <c r="CY577" i="3"/>
  <c r="CZ577" i="3"/>
  <c r="DB577" i="3" s="1"/>
  <c r="DA577" i="3"/>
  <c r="DC577" i="3"/>
  <c r="A578" i="3"/>
  <c r="Y578" i="3"/>
  <c r="CX578" i="3" s="1"/>
  <c r="DI578" i="3" s="1"/>
  <c r="CY578" i="3"/>
  <c r="CZ578" i="3"/>
  <c r="DA578" i="3"/>
  <c r="DB578" i="3"/>
  <c r="DC578" i="3"/>
  <c r="DF578" i="3"/>
  <c r="DG578" i="3"/>
  <c r="DJ578" i="3" s="1"/>
  <c r="A579" i="3"/>
  <c r="Y579" i="3"/>
  <c r="CX579" i="3"/>
  <c r="CY579" i="3"/>
  <c r="CZ579" i="3"/>
  <c r="DB579" i="3" s="1"/>
  <c r="DA579" i="3"/>
  <c r="DC579" i="3"/>
  <c r="DF579" i="3"/>
  <c r="DG579" i="3"/>
  <c r="DH579" i="3"/>
  <c r="DI579" i="3"/>
  <c r="DJ579" i="3"/>
  <c r="A580" i="3"/>
  <c r="Y580" i="3"/>
  <c r="CX580" i="3"/>
  <c r="DF580" i="3" s="1"/>
  <c r="CY580" i="3"/>
  <c r="CZ580" i="3"/>
  <c r="DA580" i="3"/>
  <c r="DB580" i="3"/>
  <c r="DC580" i="3"/>
  <c r="DH580" i="3"/>
  <c r="DI580" i="3"/>
  <c r="A581" i="3"/>
  <c r="Y581" i="3"/>
  <c r="CX581" i="3"/>
  <c r="DI581" i="3" s="1"/>
  <c r="CY581" i="3"/>
  <c r="CZ581" i="3"/>
  <c r="DA581" i="3"/>
  <c r="DB581" i="3"/>
  <c r="DC581" i="3"/>
  <c r="A582" i="3"/>
  <c r="Y582" i="3"/>
  <c r="CX582" i="3"/>
  <c r="DG582" i="3" s="1"/>
  <c r="DJ582" i="3" s="1"/>
  <c r="CY582" i="3"/>
  <c r="CZ582" i="3"/>
  <c r="DA582" i="3"/>
  <c r="DB582" i="3"/>
  <c r="DC582" i="3"/>
  <c r="A583" i="3"/>
  <c r="Y583" i="3"/>
  <c r="CX583" i="3" s="1"/>
  <c r="CY583" i="3"/>
  <c r="CZ583" i="3"/>
  <c r="DB583" i="3" s="1"/>
  <c r="DA583" i="3"/>
  <c r="DC583" i="3"/>
  <c r="A584" i="3"/>
  <c r="Y584" i="3"/>
  <c r="CX584" i="3"/>
  <c r="DF584" i="3" s="1"/>
  <c r="DJ584" i="3" s="1"/>
  <c r="CY584" i="3"/>
  <c r="CZ584" i="3"/>
  <c r="DA584" i="3"/>
  <c r="DB584" i="3"/>
  <c r="DC584" i="3"/>
  <c r="A585" i="3"/>
  <c r="Y585" i="3"/>
  <c r="CX585" i="3"/>
  <c r="DF585" i="3" s="1"/>
  <c r="DJ585" i="3" s="1"/>
  <c r="CY585" i="3"/>
  <c r="CZ585" i="3"/>
  <c r="DA585" i="3"/>
  <c r="DB585" i="3"/>
  <c r="DC585" i="3"/>
  <c r="DG585" i="3"/>
  <c r="DH585" i="3"/>
  <c r="DI585" i="3"/>
  <c r="A586" i="3"/>
  <c r="Y586" i="3"/>
  <c r="CX586" i="3" s="1"/>
  <c r="CY586" i="3"/>
  <c r="CZ586" i="3"/>
  <c r="DB586" i="3" s="1"/>
  <c r="DA586" i="3"/>
  <c r="DC586" i="3"/>
  <c r="A587" i="3"/>
  <c r="Y587" i="3"/>
  <c r="CX587" i="3"/>
  <c r="DG587" i="3" s="1"/>
  <c r="CY587" i="3"/>
  <c r="CZ587" i="3"/>
  <c r="DB587" i="3" s="1"/>
  <c r="DA587" i="3"/>
  <c r="DC587" i="3"/>
  <c r="A588" i="3"/>
  <c r="Y588" i="3"/>
  <c r="CX588" i="3"/>
  <c r="CY588" i="3"/>
  <c r="CZ588" i="3"/>
  <c r="DB588" i="3" s="1"/>
  <c r="DA588" i="3"/>
  <c r="DC588" i="3"/>
  <c r="DF588" i="3"/>
  <c r="DJ588" i="3" s="1"/>
  <c r="DI588" i="3"/>
  <c r="A589" i="3"/>
  <c r="Y589" i="3"/>
  <c r="CX589" i="3"/>
  <c r="DF589" i="3" s="1"/>
  <c r="DJ589" i="3" s="1"/>
  <c r="CY589" i="3"/>
  <c r="CZ589" i="3"/>
  <c r="DA589" i="3"/>
  <c r="DB589" i="3"/>
  <c r="DC589" i="3"/>
  <c r="DG589" i="3"/>
  <c r="DH589" i="3"/>
  <c r="DI589" i="3"/>
  <c r="A590" i="3"/>
  <c r="Y590" i="3"/>
  <c r="CX590" i="3" s="1"/>
  <c r="DF590" i="3" s="1"/>
  <c r="DJ590" i="3" s="1"/>
  <c r="CY590" i="3"/>
  <c r="CZ590" i="3"/>
  <c r="DB590" i="3" s="1"/>
  <c r="DA590" i="3"/>
  <c r="DC590" i="3"/>
  <c r="A591" i="3"/>
  <c r="Y591" i="3"/>
  <c r="CX591" i="3" s="1"/>
  <c r="CY591" i="3"/>
  <c r="CZ591" i="3"/>
  <c r="DB591" i="3" s="1"/>
  <c r="DA591" i="3"/>
  <c r="DC591" i="3"/>
  <c r="DF591" i="3"/>
  <c r="DJ591" i="3" s="1"/>
  <c r="DI591" i="3"/>
  <c r="A592" i="3"/>
  <c r="Y592" i="3"/>
  <c r="CX592" i="3" s="1"/>
  <c r="CY592" i="3"/>
  <c r="CZ592" i="3"/>
  <c r="DB592" i="3" s="1"/>
  <c r="DA592" i="3"/>
  <c r="DC592" i="3"/>
  <c r="A593" i="3"/>
  <c r="Y593" i="3"/>
  <c r="CX593" i="3"/>
  <c r="CY593" i="3"/>
  <c r="CZ593" i="3"/>
  <c r="DB593" i="3" s="1"/>
  <c r="DA593" i="3"/>
  <c r="DC593" i="3"/>
  <c r="A594" i="3"/>
  <c r="Y594" i="3"/>
  <c r="CX594" i="3" s="1"/>
  <c r="DI594" i="3" s="1"/>
  <c r="CY594" i="3"/>
  <c r="CZ594" i="3"/>
  <c r="DA594" i="3"/>
  <c r="DB594" i="3"/>
  <c r="DC594" i="3"/>
  <c r="DG594" i="3"/>
  <c r="DH594" i="3"/>
  <c r="A595" i="3"/>
  <c r="Y595" i="3"/>
  <c r="CX595" i="3"/>
  <c r="CY595" i="3"/>
  <c r="CZ595" i="3"/>
  <c r="DB595" i="3" s="1"/>
  <c r="DA595" i="3"/>
  <c r="DC595" i="3"/>
  <c r="DF595" i="3"/>
  <c r="DG595" i="3"/>
  <c r="DH595" i="3"/>
  <c r="DI595" i="3"/>
  <c r="DJ595" i="3"/>
  <c r="A596" i="3"/>
  <c r="Y596" i="3"/>
  <c r="CX596" i="3"/>
  <c r="DF596" i="3" s="1"/>
  <c r="DJ596" i="3" s="1"/>
  <c r="CY596" i="3"/>
  <c r="CZ596" i="3"/>
  <c r="DA596" i="3"/>
  <c r="DB596" i="3"/>
  <c r="DC596" i="3"/>
  <c r="DH596" i="3"/>
  <c r="DI596" i="3"/>
  <c r="A597" i="3"/>
  <c r="Y597" i="3"/>
  <c r="CX597" i="3"/>
  <c r="DI597" i="3" s="1"/>
  <c r="CY597" i="3"/>
  <c r="CZ597" i="3"/>
  <c r="DA597" i="3"/>
  <c r="DB597" i="3"/>
  <c r="DC597" i="3"/>
  <c r="DF597" i="3"/>
  <c r="DJ597" i="3" s="1"/>
  <c r="DG597" i="3"/>
  <c r="A598" i="3"/>
  <c r="Y598" i="3"/>
  <c r="CX598" i="3" s="1"/>
  <c r="CY598" i="3"/>
  <c r="CZ598" i="3"/>
  <c r="DB598" i="3" s="1"/>
  <c r="DA598" i="3"/>
  <c r="DC598" i="3"/>
  <c r="A599" i="3"/>
  <c r="Y599" i="3"/>
  <c r="CX599" i="3" s="1"/>
  <c r="CY599" i="3"/>
  <c r="CZ599" i="3"/>
  <c r="DB599" i="3" s="1"/>
  <c r="DA599" i="3"/>
  <c r="DC599" i="3"/>
  <c r="A600" i="3"/>
  <c r="Y600" i="3"/>
  <c r="CX600" i="3"/>
  <c r="DH600" i="3" s="1"/>
  <c r="CY600" i="3"/>
  <c r="CZ600" i="3"/>
  <c r="DA600" i="3"/>
  <c r="DB600" i="3"/>
  <c r="DC600" i="3"/>
  <c r="DF600" i="3"/>
  <c r="DG600" i="3"/>
  <c r="DJ600" i="3" s="1"/>
  <c r="A601" i="3"/>
  <c r="Y601" i="3"/>
  <c r="CX601" i="3"/>
  <c r="DF601" i="3" s="1"/>
  <c r="CY601" i="3"/>
  <c r="CZ601" i="3"/>
  <c r="DA601" i="3"/>
  <c r="DB601" i="3"/>
  <c r="DC601" i="3"/>
  <c r="DI601" i="3"/>
  <c r="A602" i="3"/>
  <c r="Y602" i="3"/>
  <c r="CX602" i="3"/>
  <c r="CY602" i="3"/>
  <c r="CZ602" i="3"/>
  <c r="DB602" i="3" s="1"/>
  <c r="DA602" i="3"/>
  <c r="DC602" i="3"/>
  <c r="DF602" i="3"/>
  <c r="DG602" i="3"/>
  <c r="DJ602" i="3"/>
  <c r="A603" i="3"/>
  <c r="Y603" i="3"/>
  <c r="CX603" i="3" s="1"/>
  <c r="CY603" i="3"/>
  <c r="CZ603" i="3"/>
  <c r="DB603" i="3" s="1"/>
  <c r="DA603" i="3"/>
  <c r="DC603" i="3"/>
  <c r="A604" i="3"/>
  <c r="Y604" i="3"/>
  <c r="CX604" i="3"/>
  <c r="CY604" i="3"/>
  <c r="CZ604" i="3"/>
  <c r="DA604" i="3"/>
  <c r="DB604" i="3"/>
  <c r="DC604" i="3"/>
  <c r="DF604" i="3"/>
  <c r="DI604" i="3"/>
  <c r="A605" i="3"/>
  <c r="Y605" i="3"/>
  <c r="CX605" i="3" s="1"/>
  <c r="CY605" i="3"/>
  <c r="CZ605" i="3"/>
  <c r="DA605" i="3"/>
  <c r="DB605" i="3"/>
  <c r="DC605" i="3"/>
  <c r="A606" i="3"/>
  <c r="Y606" i="3"/>
  <c r="CX606" i="3" s="1"/>
  <c r="DF606" i="3" s="1"/>
  <c r="DJ606" i="3" s="1"/>
  <c r="CY606" i="3"/>
  <c r="CZ606" i="3"/>
  <c r="DB606" i="3" s="1"/>
  <c r="DA606" i="3"/>
  <c r="DC606" i="3"/>
  <c r="A607" i="3"/>
  <c r="Y607" i="3"/>
  <c r="CX607" i="3" s="1"/>
  <c r="CY607" i="3"/>
  <c r="CZ607" i="3"/>
  <c r="DA607" i="3"/>
  <c r="DB607" i="3"/>
  <c r="DC607" i="3"/>
  <c r="DF607" i="3"/>
  <c r="DI607" i="3"/>
  <c r="DJ607" i="3"/>
  <c r="A608" i="3"/>
  <c r="Y608" i="3"/>
  <c r="CX608" i="3"/>
  <c r="DF608" i="3" s="1"/>
  <c r="DJ608" i="3" s="1"/>
  <c r="CY608" i="3"/>
  <c r="CZ608" i="3"/>
  <c r="DA608" i="3"/>
  <c r="DB608" i="3"/>
  <c r="DC608" i="3"/>
  <c r="DG608" i="3"/>
  <c r="DH608" i="3"/>
  <c r="DI608" i="3"/>
  <c r="A609" i="3"/>
  <c r="Y609" i="3"/>
  <c r="CX609" i="3" s="1"/>
  <c r="CY609" i="3"/>
  <c r="CZ609" i="3"/>
  <c r="DB609" i="3" s="1"/>
  <c r="DA609" i="3"/>
  <c r="DC609" i="3"/>
  <c r="A610" i="3"/>
  <c r="Y610" i="3"/>
  <c r="CX610" i="3" s="1"/>
  <c r="DI610" i="3" s="1"/>
  <c r="CY610" i="3"/>
  <c r="CZ610" i="3"/>
  <c r="DA610" i="3"/>
  <c r="DB610" i="3"/>
  <c r="DC610" i="3"/>
  <c r="DG610" i="3"/>
  <c r="DH610" i="3"/>
  <c r="A611" i="3"/>
  <c r="Y611" i="3"/>
  <c r="CX611" i="3"/>
  <c r="DF611" i="3" s="1"/>
  <c r="DJ611" i="3" s="1"/>
  <c r="CY611" i="3"/>
  <c r="CZ611" i="3"/>
  <c r="DB611" i="3" s="1"/>
  <c r="DA611" i="3"/>
  <c r="DC611" i="3"/>
  <c r="DH611" i="3"/>
  <c r="DI611" i="3"/>
  <c r="A612" i="3"/>
  <c r="Y612" i="3"/>
  <c r="CX612" i="3"/>
  <c r="CY612" i="3"/>
  <c r="CZ612" i="3"/>
  <c r="DA612" i="3"/>
  <c r="DB612" i="3"/>
  <c r="DC612" i="3"/>
  <c r="DI612" i="3"/>
  <c r="A613" i="3"/>
  <c r="Y613" i="3"/>
  <c r="CX613" i="3"/>
  <c r="DG613" i="3" s="1"/>
  <c r="CY613" i="3"/>
  <c r="CZ613" i="3"/>
  <c r="DA613" i="3"/>
  <c r="DB613" i="3"/>
  <c r="DC613" i="3"/>
  <c r="DF613" i="3"/>
  <c r="DJ613" i="3" s="1"/>
  <c r="A614" i="3"/>
  <c r="Y614" i="3"/>
  <c r="CX614" i="3"/>
  <c r="DF614" i="3" s="1"/>
  <c r="DJ614" i="3" s="1"/>
  <c r="CY614" i="3"/>
  <c r="CZ614" i="3"/>
  <c r="DA614" i="3"/>
  <c r="DB614" i="3"/>
  <c r="DC614" i="3"/>
  <c r="DH614" i="3"/>
  <c r="A615" i="3"/>
  <c r="Y615" i="3"/>
  <c r="CX615" i="3" s="1"/>
  <c r="DH615" i="3" s="1"/>
  <c r="CY615" i="3"/>
  <c r="CZ615" i="3"/>
  <c r="DA615" i="3"/>
  <c r="DB615" i="3"/>
  <c r="DC615" i="3"/>
  <c r="DG615" i="3"/>
  <c r="DI615" i="3"/>
  <c r="A616" i="3"/>
  <c r="Y616" i="3"/>
  <c r="CX616" i="3"/>
  <c r="DF616" i="3" s="1"/>
  <c r="DJ616" i="3" s="1"/>
  <c r="CY616" i="3"/>
  <c r="CZ616" i="3"/>
  <c r="DB616" i="3" s="1"/>
  <c r="DA616" i="3"/>
  <c r="DC616" i="3"/>
  <c r="A617" i="3"/>
  <c r="Y617" i="3"/>
  <c r="CX617" i="3"/>
  <c r="DF617" i="3" s="1"/>
  <c r="DJ617" i="3" s="1"/>
  <c r="CY617" i="3"/>
  <c r="CZ617" i="3"/>
  <c r="DA617" i="3"/>
  <c r="DB617" i="3"/>
  <c r="DC617" i="3"/>
  <c r="A618" i="3"/>
  <c r="Y618" i="3"/>
  <c r="CX618" i="3" s="1"/>
  <c r="CY618" i="3"/>
  <c r="CZ618" i="3"/>
  <c r="DA618" i="3"/>
  <c r="DB618" i="3"/>
  <c r="DC618" i="3"/>
  <c r="A619" i="3"/>
  <c r="Y619" i="3"/>
  <c r="CX619" i="3"/>
  <c r="DF619" i="3" s="1"/>
  <c r="DJ619" i="3" s="1"/>
  <c r="CY619" i="3"/>
  <c r="CZ619" i="3"/>
  <c r="DB619" i="3" s="1"/>
  <c r="DA619" i="3"/>
  <c r="DC619" i="3"/>
  <c r="DH619" i="3"/>
  <c r="DI619" i="3"/>
  <c r="A620" i="3"/>
  <c r="Y620" i="3"/>
  <c r="CX620" i="3"/>
  <c r="DG620" i="3" s="1"/>
  <c r="CY620" i="3"/>
  <c r="CZ620" i="3"/>
  <c r="DA620" i="3"/>
  <c r="DB620" i="3"/>
  <c r="DC620" i="3"/>
  <c r="DH620" i="3"/>
  <c r="A621" i="3"/>
  <c r="Y621" i="3"/>
  <c r="CX621" i="3"/>
  <c r="DF621" i="3" s="1"/>
  <c r="CY621" i="3"/>
  <c r="CZ621" i="3"/>
  <c r="DA621" i="3"/>
  <c r="DB621" i="3"/>
  <c r="DC621" i="3"/>
  <c r="A622" i="3"/>
  <c r="Y622" i="3"/>
  <c r="CX622" i="3" s="1"/>
  <c r="CY622" i="3"/>
  <c r="CZ622" i="3"/>
  <c r="DA622" i="3"/>
  <c r="DB622" i="3"/>
  <c r="DC622" i="3"/>
  <c r="A623" i="3"/>
  <c r="Y623" i="3"/>
  <c r="CX623" i="3" s="1"/>
  <c r="DF623" i="3" s="1"/>
  <c r="CY623" i="3"/>
  <c r="CZ623" i="3"/>
  <c r="DA623" i="3"/>
  <c r="DB623" i="3"/>
  <c r="DC623" i="3"/>
  <c r="DH623" i="3"/>
  <c r="DI623" i="3"/>
  <c r="A624" i="3"/>
  <c r="Y624" i="3"/>
  <c r="CX624" i="3" s="1"/>
  <c r="CY624" i="3"/>
  <c r="CZ624" i="3"/>
  <c r="DB624" i="3" s="1"/>
  <c r="DA624" i="3"/>
  <c r="DC624" i="3"/>
  <c r="A625" i="3"/>
  <c r="Y625" i="3"/>
  <c r="CX625" i="3" s="1"/>
  <c r="CY625" i="3"/>
  <c r="CZ625" i="3"/>
  <c r="DB625" i="3" s="1"/>
  <c r="DA625" i="3"/>
  <c r="DC625" i="3"/>
  <c r="A626" i="3"/>
  <c r="Y626" i="3"/>
  <c r="CX626" i="3"/>
  <c r="DI626" i="3" s="1"/>
  <c r="CY626" i="3"/>
  <c r="CZ626" i="3"/>
  <c r="DB626" i="3" s="1"/>
  <c r="DA626" i="3"/>
  <c r="DC626" i="3"/>
  <c r="DF626" i="3"/>
  <c r="DG626" i="3"/>
  <c r="DJ626" i="3" s="1"/>
  <c r="A627" i="3"/>
  <c r="Y627" i="3"/>
  <c r="CX627" i="3"/>
  <c r="CY627" i="3"/>
  <c r="CZ627" i="3"/>
  <c r="DB627" i="3" s="1"/>
  <c r="DA627" i="3"/>
  <c r="DC627" i="3"/>
  <c r="DF627" i="3"/>
  <c r="DG627" i="3"/>
  <c r="DH627" i="3"/>
  <c r="DI627" i="3"/>
  <c r="DJ627" i="3"/>
  <c r="A628" i="3"/>
  <c r="Y628" i="3"/>
  <c r="CX628" i="3"/>
  <c r="DF628" i="3" s="1"/>
  <c r="CY628" i="3"/>
  <c r="CZ628" i="3"/>
  <c r="DA628" i="3"/>
  <c r="DB628" i="3"/>
  <c r="DC628" i="3"/>
  <c r="DG628" i="3"/>
  <c r="DH628" i="3"/>
  <c r="DI628" i="3"/>
  <c r="DJ628" i="3"/>
  <c r="A629" i="3"/>
  <c r="Y629" i="3"/>
  <c r="CX629" i="3" s="1"/>
  <c r="CY629" i="3"/>
  <c r="CZ629" i="3"/>
  <c r="DA629" i="3"/>
  <c r="DB629" i="3"/>
  <c r="DC629" i="3"/>
  <c r="A630" i="3"/>
  <c r="Y630" i="3"/>
  <c r="CX630" i="3" s="1"/>
  <c r="CY630" i="3"/>
  <c r="CZ630" i="3"/>
  <c r="DB630" i="3" s="1"/>
  <c r="DA630" i="3"/>
  <c r="DC630" i="3"/>
  <c r="A631" i="3"/>
  <c r="Y631" i="3"/>
  <c r="CX631" i="3"/>
  <c r="DH631" i="3" s="1"/>
  <c r="CY631" i="3"/>
  <c r="CZ631" i="3"/>
  <c r="DB631" i="3" s="1"/>
  <c r="DA631" i="3"/>
  <c r="DC631" i="3"/>
  <c r="DF631" i="3"/>
  <c r="DJ631" i="3" s="1"/>
  <c r="DG631" i="3"/>
  <c r="A632" i="3"/>
  <c r="Y632" i="3"/>
  <c r="CX632" i="3"/>
  <c r="DF632" i="3" s="1"/>
  <c r="DJ632" i="3" s="1"/>
  <c r="CY632" i="3"/>
  <c r="CZ632" i="3"/>
  <c r="DA632" i="3"/>
  <c r="DB632" i="3"/>
  <c r="DC632" i="3"/>
  <c r="DH632" i="3"/>
  <c r="A633" i="3"/>
  <c r="Y633" i="3"/>
  <c r="CX633" i="3"/>
  <c r="DF633" i="3" s="1"/>
  <c r="DJ633" i="3" s="1"/>
  <c r="CY633" i="3"/>
  <c r="CZ633" i="3"/>
  <c r="DA633" i="3"/>
  <c r="DB633" i="3"/>
  <c r="DC633" i="3"/>
  <c r="DH633" i="3"/>
  <c r="DI633" i="3"/>
  <c r="A634" i="3"/>
  <c r="Y634" i="3"/>
  <c r="CX634" i="3" s="1"/>
  <c r="CY634" i="3"/>
  <c r="CZ634" i="3"/>
  <c r="DB634" i="3" s="1"/>
  <c r="DA634" i="3"/>
  <c r="DC634" i="3"/>
  <c r="A635" i="3"/>
  <c r="Y635" i="3"/>
  <c r="CX635" i="3" s="1"/>
  <c r="CY635" i="3"/>
  <c r="CZ635" i="3"/>
  <c r="DB635" i="3" s="1"/>
  <c r="DA635" i="3"/>
  <c r="DC635" i="3"/>
  <c r="A636" i="3"/>
  <c r="Y636" i="3"/>
  <c r="CX636" i="3"/>
  <c r="DG636" i="3" s="1"/>
  <c r="CY636" i="3"/>
  <c r="CZ636" i="3"/>
  <c r="DA636" i="3"/>
  <c r="DB636" i="3"/>
  <c r="DC636" i="3"/>
  <c r="DF636" i="3"/>
  <c r="DJ636" i="3" s="1"/>
  <c r="DI636" i="3"/>
  <c r="A637" i="3"/>
  <c r="Y637" i="3"/>
  <c r="CX637" i="3" s="1"/>
  <c r="CY637" i="3"/>
  <c r="CZ637" i="3"/>
  <c r="DA637" i="3"/>
  <c r="DB637" i="3"/>
  <c r="DC637" i="3"/>
  <c r="A638" i="3"/>
  <c r="Y638" i="3"/>
  <c r="CX638" i="3" s="1"/>
  <c r="CY638" i="3"/>
  <c r="CZ638" i="3"/>
  <c r="DB638" i="3" s="1"/>
  <c r="DA638" i="3"/>
  <c r="DC638" i="3"/>
  <c r="A639" i="3"/>
  <c r="Y639" i="3"/>
  <c r="CX639" i="3" s="1"/>
  <c r="CY639" i="3"/>
  <c r="CZ639" i="3"/>
  <c r="DB639" i="3" s="1"/>
  <c r="DA639" i="3"/>
  <c r="DC639" i="3"/>
  <c r="A640" i="3"/>
  <c r="Y640" i="3"/>
  <c r="CX640" i="3"/>
  <c r="DF640" i="3" s="1"/>
  <c r="DJ640" i="3" s="1"/>
  <c r="CY640" i="3"/>
  <c r="CZ640" i="3"/>
  <c r="DB640" i="3" s="1"/>
  <c r="DA640" i="3"/>
  <c r="DC640" i="3"/>
  <c r="A641" i="3"/>
  <c r="Y641" i="3"/>
  <c r="CX641" i="3"/>
  <c r="DF641" i="3" s="1"/>
  <c r="DJ641" i="3" s="1"/>
  <c r="CY641" i="3"/>
  <c r="CZ641" i="3"/>
  <c r="DA641" i="3"/>
  <c r="DB641" i="3"/>
  <c r="DC641" i="3"/>
  <c r="A642" i="3"/>
  <c r="Y642" i="3"/>
  <c r="CX642" i="3" s="1"/>
  <c r="CY642" i="3"/>
  <c r="CZ642" i="3"/>
  <c r="DA642" i="3"/>
  <c r="DB642" i="3"/>
  <c r="DC642" i="3"/>
  <c r="A643" i="3"/>
  <c r="Y643" i="3"/>
  <c r="CX643" i="3"/>
  <c r="CY643" i="3"/>
  <c r="CZ643" i="3"/>
  <c r="DB643" i="3" s="1"/>
  <c r="DA643" i="3"/>
  <c r="DC643" i="3"/>
  <c r="DF643" i="3"/>
  <c r="DJ643" i="3" s="1"/>
  <c r="DG643" i="3"/>
  <c r="DH643" i="3"/>
  <c r="DI643" i="3"/>
  <c r="A644" i="3"/>
  <c r="Y644" i="3"/>
  <c r="CX644" i="3"/>
  <c r="DF644" i="3" s="1"/>
  <c r="CY644" i="3"/>
  <c r="CZ644" i="3"/>
  <c r="DA644" i="3"/>
  <c r="DB644" i="3"/>
  <c r="DC644" i="3"/>
  <c r="DG644" i="3"/>
  <c r="DH644" i="3"/>
  <c r="DI644" i="3"/>
  <c r="DJ644" i="3" s="1"/>
  <c r="A645" i="3"/>
  <c r="Y645" i="3"/>
  <c r="CX645" i="3" s="1"/>
  <c r="CY645" i="3"/>
  <c r="CZ645" i="3"/>
  <c r="DA645" i="3"/>
  <c r="DB645" i="3"/>
  <c r="DC645" i="3"/>
  <c r="A646" i="3"/>
  <c r="Y646" i="3"/>
  <c r="CX646" i="3" s="1"/>
  <c r="CY646" i="3"/>
  <c r="CZ646" i="3"/>
  <c r="DB646" i="3" s="1"/>
  <c r="DA646" i="3"/>
  <c r="DC646" i="3"/>
  <c r="A647" i="3"/>
  <c r="Y647" i="3"/>
  <c r="CX647" i="3"/>
  <c r="DH647" i="3" s="1"/>
  <c r="CY647" i="3"/>
  <c r="CZ647" i="3"/>
  <c r="DB647" i="3" s="1"/>
  <c r="DA647" i="3"/>
  <c r="DC647" i="3"/>
  <c r="DF647" i="3"/>
  <c r="DG647" i="3"/>
  <c r="DJ647" i="3" s="1"/>
  <c r="A648" i="3"/>
  <c r="Y648" i="3"/>
  <c r="CX648" i="3"/>
  <c r="DF648" i="3" s="1"/>
  <c r="CY648" i="3"/>
  <c r="CZ648" i="3"/>
  <c r="DA648" i="3"/>
  <c r="DB648" i="3"/>
  <c r="DC648" i="3"/>
  <c r="DH648" i="3"/>
  <c r="A649" i="3"/>
  <c r="Y649" i="3"/>
  <c r="CX649" i="3"/>
  <c r="DF649" i="3" s="1"/>
  <c r="CY649" i="3"/>
  <c r="CZ649" i="3"/>
  <c r="DA649" i="3"/>
  <c r="DB649" i="3"/>
  <c r="DC649" i="3"/>
  <c r="DH649" i="3"/>
  <c r="DI649" i="3"/>
  <c r="A650" i="3"/>
  <c r="Y650" i="3"/>
  <c r="CX650" i="3" s="1"/>
  <c r="CY650" i="3"/>
  <c r="CZ650" i="3"/>
  <c r="DB650" i="3" s="1"/>
  <c r="DA650" i="3"/>
  <c r="DC650" i="3"/>
  <c r="A651" i="3"/>
  <c r="Y651" i="3"/>
  <c r="CX651" i="3" s="1"/>
  <c r="CY651" i="3"/>
  <c r="CZ651" i="3"/>
  <c r="DB651" i="3" s="1"/>
  <c r="DA651" i="3"/>
  <c r="DC651" i="3"/>
  <c r="A652" i="3"/>
  <c r="Y652" i="3"/>
  <c r="CX652" i="3"/>
  <c r="DG652" i="3" s="1"/>
  <c r="CY652" i="3"/>
  <c r="CZ652" i="3"/>
  <c r="DA652" i="3"/>
  <c r="DB652" i="3"/>
  <c r="DC652" i="3"/>
  <c r="DF652" i="3"/>
  <c r="DJ652" i="3" s="1"/>
  <c r="DI652" i="3"/>
  <c r="A653" i="3"/>
  <c r="Y653" i="3"/>
  <c r="CX653" i="3" s="1"/>
  <c r="CY653" i="3"/>
  <c r="CZ653" i="3"/>
  <c r="DA653" i="3"/>
  <c r="DB653" i="3"/>
  <c r="DC653" i="3"/>
  <c r="A654" i="3"/>
  <c r="Y654" i="3"/>
  <c r="CX654" i="3" s="1"/>
  <c r="CY654" i="3"/>
  <c r="CZ654" i="3"/>
  <c r="DB654" i="3" s="1"/>
  <c r="DA654" i="3"/>
  <c r="DC654" i="3"/>
  <c r="A655" i="3"/>
  <c r="Y655" i="3"/>
  <c r="CX655" i="3" s="1"/>
  <c r="CY655" i="3"/>
  <c r="CZ655" i="3"/>
  <c r="DB655" i="3" s="1"/>
  <c r="DA655" i="3"/>
  <c r="DC655" i="3"/>
  <c r="A656" i="3"/>
  <c r="Y656" i="3"/>
  <c r="CX656" i="3"/>
  <c r="DF656" i="3" s="1"/>
  <c r="DJ656" i="3" s="1"/>
  <c r="CY656" i="3"/>
  <c r="CZ656" i="3"/>
  <c r="DB656" i="3" s="1"/>
  <c r="DA656" i="3"/>
  <c r="DC656" i="3"/>
  <c r="A657" i="3"/>
  <c r="Y657" i="3"/>
  <c r="CX657" i="3"/>
  <c r="DF657" i="3" s="1"/>
  <c r="DJ657" i="3" s="1"/>
  <c r="CY657" i="3"/>
  <c r="CZ657" i="3"/>
  <c r="DA657" i="3"/>
  <c r="DB657" i="3"/>
  <c r="DC657" i="3"/>
  <c r="A658" i="3"/>
  <c r="Y658" i="3"/>
  <c r="CX658" i="3" s="1"/>
  <c r="CY658" i="3"/>
  <c r="CZ658" i="3"/>
  <c r="DA658" i="3"/>
  <c r="DB658" i="3"/>
  <c r="DC658" i="3"/>
  <c r="A659" i="3"/>
  <c r="Y659" i="3"/>
  <c r="CX659" i="3"/>
  <c r="CY659" i="3"/>
  <c r="CZ659" i="3"/>
  <c r="DB659" i="3" s="1"/>
  <c r="DA659" i="3"/>
  <c r="DC659" i="3"/>
  <c r="DF659" i="3"/>
  <c r="DJ659" i="3" s="1"/>
  <c r="DG659" i="3"/>
  <c r="DH659" i="3"/>
  <c r="DI659" i="3"/>
  <c r="A660" i="3"/>
  <c r="Y660" i="3"/>
  <c r="CX660" i="3"/>
  <c r="DF660" i="3" s="1"/>
  <c r="DJ660" i="3" s="1"/>
  <c r="CY660" i="3"/>
  <c r="CZ660" i="3"/>
  <c r="DA660" i="3"/>
  <c r="DB660" i="3"/>
  <c r="DC660" i="3"/>
  <c r="DG660" i="3"/>
  <c r="DH660" i="3"/>
  <c r="DI660" i="3"/>
  <c r="A661" i="3"/>
  <c r="Y661" i="3"/>
  <c r="CX661" i="3" s="1"/>
  <c r="CY661" i="3"/>
  <c r="CZ661" i="3"/>
  <c r="DA661" i="3"/>
  <c r="DB661" i="3"/>
  <c r="DC661" i="3"/>
  <c r="A662" i="3"/>
  <c r="Y662" i="3"/>
  <c r="CX662" i="3" s="1"/>
  <c r="CY662" i="3"/>
  <c r="CZ662" i="3"/>
  <c r="DB662" i="3" s="1"/>
  <c r="DA662" i="3"/>
  <c r="DC662" i="3"/>
  <c r="A663" i="3"/>
  <c r="Y663" i="3"/>
  <c r="CX663" i="3"/>
  <c r="DH663" i="3" s="1"/>
  <c r="CY663" i="3"/>
  <c r="CZ663" i="3"/>
  <c r="DB663" i="3" s="1"/>
  <c r="DA663" i="3"/>
  <c r="DC663" i="3"/>
  <c r="DF663" i="3"/>
  <c r="DJ663" i="3" s="1"/>
  <c r="DG663" i="3"/>
  <c r="A664" i="3"/>
  <c r="Y664" i="3"/>
  <c r="CX664" i="3"/>
  <c r="DF664" i="3" s="1"/>
  <c r="DJ664" i="3" s="1"/>
  <c r="CY664" i="3"/>
  <c r="CZ664" i="3"/>
  <c r="DA664" i="3"/>
  <c r="DB664" i="3"/>
  <c r="DC664" i="3"/>
  <c r="DH664" i="3"/>
  <c r="A665" i="3"/>
  <c r="Y665" i="3"/>
  <c r="CX665" i="3"/>
  <c r="DF665" i="3" s="1"/>
  <c r="DJ665" i="3" s="1"/>
  <c r="CY665" i="3"/>
  <c r="CZ665" i="3"/>
  <c r="DA665" i="3"/>
  <c r="DB665" i="3"/>
  <c r="DC665" i="3"/>
  <c r="DH665" i="3"/>
  <c r="A666" i="3"/>
  <c r="Y666" i="3"/>
  <c r="CX666" i="3" s="1"/>
  <c r="CY666" i="3"/>
  <c r="CZ666" i="3"/>
  <c r="DB666" i="3" s="1"/>
  <c r="DA666" i="3"/>
  <c r="DC666" i="3"/>
  <c r="A667" i="3"/>
  <c r="Y667" i="3"/>
  <c r="CX667" i="3" s="1"/>
  <c r="CY667" i="3"/>
  <c r="CZ667" i="3"/>
  <c r="DB667" i="3" s="1"/>
  <c r="DA667" i="3"/>
  <c r="DC667" i="3"/>
  <c r="A668" i="3"/>
  <c r="Y668" i="3"/>
  <c r="CX668" i="3"/>
  <c r="DG668" i="3" s="1"/>
  <c r="CY668" i="3"/>
  <c r="CZ668" i="3"/>
  <c r="DA668" i="3"/>
  <c r="DB668" i="3"/>
  <c r="DC668" i="3"/>
  <c r="DF668" i="3"/>
  <c r="DI668" i="3"/>
  <c r="DJ668" i="3" s="1"/>
  <c r="A669" i="3"/>
  <c r="Y669" i="3"/>
  <c r="CX669" i="3" s="1"/>
  <c r="CY669" i="3"/>
  <c r="CZ669" i="3"/>
  <c r="DA669" i="3"/>
  <c r="DB669" i="3"/>
  <c r="DC669" i="3"/>
  <c r="A670" i="3"/>
  <c r="Y670" i="3"/>
  <c r="CX670" i="3" s="1"/>
  <c r="CY670" i="3"/>
  <c r="CZ670" i="3"/>
  <c r="DB670" i="3" s="1"/>
  <c r="DA670" i="3"/>
  <c r="DC670" i="3"/>
  <c r="A671" i="3"/>
  <c r="Y671" i="3"/>
  <c r="CX671" i="3" s="1"/>
  <c r="CY671" i="3"/>
  <c r="CZ671" i="3"/>
  <c r="DB671" i="3" s="1"/>
  <c r="DA671" i="3"/>
  <c r="DC671" i="3"/>
  <c r="A672" i="3"/>
  <c r="Y672" i="3"/>
  <c r="CX672" i="3"/>
  <c r="DF672" i="3" s="1"/>
  <c r="CY672" i="3"/>
  <c r="CZ672" i="3"/>
  <c r="DB672" i="3" s="1"/>
  <c r="DA672" i="3"/>
  <c r="DC672" i="3"/>
  <c r="A673" i="3"/>
  <c r="Y673" i="3"/>
  <c r="CX673" i="3"/>
  <c r="DF673" i="3" s="1"/>
  <c r="CY673" i="3"/>
  <c r="CZ673" i="3"/>
  <c r="DA673" i="3"/>
  <c r="DB673" i="3"/>
  <c r="DC673" i="3"/>
  <c r="A674" i="3"/>
  <c r="Y674" i="3"/>
  <c r="CX674" i="3" s="1"/>
  <c r="CY674" i="3"/>
  <c r="CZ674" i="3"/>
  <c r="DA674" i="3"/>
  <c r="DB674" i="3"/>
  <c r="DC674" i="3"/>
  <c r="A675" i="3"/>
  <c r="Y675" i="3"/>
  <c r="CX675" i="3"/>
  <c r="CY675" i="3"/>
  <c r="CZ675" i="3"/>
  <c r="DB675" i="3" s="1"/>
  <c r="DA675" i="3"/>
  <c r="DC675" i="3"/>
  <c r="DF675" i="3"/>
  <c r="DG675" i="3"/>
  <c r="DH675" i="3"/>
  <c r="DI675" i="3"/>
  <c r="DJ675" i="3"/>
  <c r="A676" i="3"/>
  <c r="Y676" i="3"/>
  <c r="CX676" i="3"/>
  <c r="DF676" i="3" s="1"/>
  <c r="CY676" i="3"/>
  <c r="CZ676" i="3"/>
  <c r="DA676" i="3"/>
  <c r="DB676" i="3"/>
  <c r="DC676" i="3"/>
  <c r="DG676" i="3"/>
  <c r="DH676" i="3"/>
  <c r="DI676" i="3"/>
  <c r="DJ676" i="3"/>
  <c r="A677" i="3"/>
  <c r="Y677" i="3"/>
  <c r="CX677" i="3" s="1"/>
  <c r="CY677" i="3"/>
  <c r="CZ677" i="3"/>
  <c r="DA677" i="3"/>
  <c r="DB677" i="3"/>
  <c r="DC677" i="3"/>
  <c r="A678" i="3"/>
  <c r="Y678" i="3"/>
  <c r="CX678" i="3" s="1"/>
  <c r="CY678" i="3"/>
  <c r="CZ678" i="3"/>
  <c r="DB678" i="3" s="1"/>
  <c r="DA678" i="3"/>
  <c r="DC678" i="3"/>
  <c r="A679" i="3"/>
  <c r="Y679" i="3"/>
  <c r="CX679" i="3"/>
  <c r="DH679" i="3" s="1"/>
  <c r="CY679" i="3"/>
  <c r="CZ679" i="3"/>
  <c r="DB679" i="3" s="1"/>
  <c r="DA679" i="3"/>
  <c r="DC679" i="3"/>
  <c r="DF679" i="3"/>
  <c r="DG679" i="3"/>
  <c r="A680" i="3"/>
  <c r="Y680" i="3"/>
  <c r="CX680" i="3"/>
  <c r="DF680" i="3" s="1"/>
  <c r="CY680" i="3"/>
  <c r="CZ680" i="3"/>
  <c r="DA680" i="3"/>
  <c r="DB680" i="3"/>
  <c r="DC680" i="3"/>
  <c r="A681" i="3"/>
  <c r="Y681" i="3"/>
  <c r="CX681" i="3"/>
  <c r="DF681" i="3" s="1"/>
  <c r="CY681" i="3"/>
  <c r="CZ681" i="3"/>
  <c r="DA681" i="3"/>
  <c r="DB681" i="3"/>
  <c r="DC681" i="3"/>
  <c r="DH681" i="3"/>
  <c r="DI681" i="3"/>
  <c r="A682" i="3"/>
  <c r="Y682" i="3"/>
  <c r="CX682" i="3" s="1"/>
  <c r="CY682" i="3"/>
  <c r="CZ682" i="3"/>
  <c r="DB682" i="3" s="1"/>
  <c r="DA682" i="3"/>
  <c r="DC682" i="3"/>
  <c r="A683" i="3"/>
  <c r="Y683" i="3"/>
  <c r="CX683" i="3" s="1"/>
  <c r="CY683" i="3"/>
  <c r="CZ683" i="3"/>
  <c r="DB683" i="3" s="1"/>
  <c r="DA683" i="3"/>
  <c r="DC683" i="3"/>
  <c r="A684" i="3"/>
  <c r="Y684" i="3"/>
  <c r="CX684" i="3"/>
  <c r="DG684" i="3" s="1"/>
  <c r="DJ684" i="3" s="1"/>
  <c r="CY684" i="3"/>
  <c r="CZ684" i="3"/>
  <c r="DA684" i="3"/>
  <c r="DB684" i="3"/>
  <c r="DC684" i="3"/>
  <c r="DF684" i="3"/>
  <c r="DI684" i="3"/>
  <c r="A685" i="3"/>
  <c r="Y685" i="3"/>
  <c r="CX685" i="3" s="1"/>
  <c r="CY685" i="3"/>
  <c r="CZ685" i="3"/>
  <c r="DA685" i="3"/>
  <c r="DB685" i="3"/>
  <c r="DC685" i="3"/>
  <c r="A686" i="3"/>
  <c r="Y686" i="3"/>
  <c r="CX686" i="3" s="1"/>
  <c r="CY686" i="3"/>
  <c r="CZ686" i="3"/>
  <c r="DB686" i="3" s="1"/>
  <c r="DA686" i="3"/>
  <c r="DC686" i="3"/>
  <c r="A687" i="3"/>
  <c r="Y687" i="3"/>
  <c r="CX687" i="3" s="1"/>
  <c r="CY687" i="3"/>
  <c r="CZ687" i="3"/>
  <c r="DB687" i="3" s="1"/>
  <c r="DA687" i="3"/>
  <c r="DC687" i="3"/>
  <c r="A688" i="3"/>
  <c r="Y688" i="3"/>
  <c r="CX688" i="3"/>
  <c r="DF688" i="3" s="1"/>
  <c r="DJ688" i="3" s="1"/>
  <c r="CY688" i="3"/>
  <c r="CZ688" i="3"/>
  <c r="DB688" i="3" s="1"/>
  <c r="DA688" i="3"/>
  <c r="DC688" i="3"/>
  <c r="A689" i="3"/>
  <c r="Y689" i="3"/>
  <c r="CX689" i="3"/>
  <c r="DF689" i="3" s="1"/>
  <c r="CY689" i="3"/>
  <c r="CZ689" i="3"/>
  <c r="DA689" i="3"/>
  <c r="DB689" i="3"/>
  <c r="DC689" i="3"/>
  <c r="A690" i="3"/>
  <c r="Y690" i="3"/>
  <c r="CX690" i="3" s="1"/>
  <c r="CY690" i="3"/>
  <c r="CZ690" i="3"/>
  <c r="DA690" i="3"/>
  <c r="DB690" i="3"/>
  <c r="DC690" i="3"/>
  <c r="A691" i="3"/>
  <c r="Y691" i="3"/>
  <c r="CX691" i="3"/>
  <c r="CY691" i="3"/>
  <c r="CZ691" i="3"/>
  <c r="DB691" i="3" s="1"/>
  <c r="DA691" i="3"/>
  <c r="DC691" i="3"/>
  <c r="DF691" i="3"/>
  <c r="DG691" i="3"/>
  <c r="DH691" i="3"/>
  <c r="DI691" i="3"/>
  <c r="DJ691" i="3"/>
  <c r="A692" i="3"/>
  <c r="Y692" i="3"/>
  <c r="CX692" i="3"/>
  <c r="DF692" i="3" s="1"/>
  <c r="CY692" i="3"/>
  <c r="CZ692" i="3"/>
  <c r="DA692" i="3"/>
  <c r="DB692" i="3"/>
  <c r="DC692" i="3"/>
  <c r="DG692" i="3"/>
  <c r="DH692" i="3"/>
  <c r="DI692" i="3"/>
  <c r="DJ692" i="3"/>
  <c r="A693" i="3"/>
  <c r="Y693" i="3"/>
  <c r="CX693" i="3" s="1"/>
  <c r="CY693" i="3"/>
  <c r="CZ693" i="3"/>
  <c r="DA693" i="3"/>
  <c r="DB693" i="3"/>
  <c r="DC693" i="3"/>
  <c r="A694" i="3"/>
  <c r="Y694" i="3"/>
  <c r="CX694" i="3" s="1"/>
  <c r="CY694" i="3"/>
  <c r="CZ694" i="3"/>
  <c r="DB694" i="3" s="1"/>
  <c r="DA694" i="3"/>
  <c r="DC694" i="3"/>
  <c r="A695" i="3"/>
  <c r="Y695" i="3"/>
  <c r="CX695" i="3"/>
  <c r="DH695" i="3" s="1"/>
  <c r="CY695" i="3"/>
  <c r="CZ695" i="3"/>
  <c r="DB695" i="3" s="1"/>
  <c r="DA695" i="3"/>
  <c r="DC695" i="3"/>
  <c r="DF695" i="3"/>
  <c r="DG695" i="3"/>
  <c r="DJ695" i="3" s="1"/>
  <c r="A696" i="3"/>
  <c r="Y696" i="3"/>
  <c r="CX696" i="3"/>
  <c r="DF696" i="3" s="1"/>
  <c r="CY696" i="3"/>
  <c r="CZ696" i="3"/>
  <c r="DA696" i="3"/>
  <c r="DB696" i="3"/>
  <c r="DC696" i="3"/>
  <c r="DH696" i="3"/>
  <c r="A697" i="3"/>
  <c r="Y697" i="3"/>
  <c r="CX697" i="3"/>
  <c r="DF697" i="3" s="1"/>
  <c r="CY697" i="3"/>
  <c r="CZ697" i="3"/>
  <c r="DA697" i="3"/>
  <c r="DB697" i="3"/>
  <c r="DC697" i="3"/>
  <c r="DH697" i="3"/>
  <c r="DI697" i="3"/>
  <c r="A698" i="3"/>
  <c r="Y698" i="3"/>
  <c r="CX698" i="3" s="1"/>
  <c r="CY698" i="3"/>
  <c r="CZ698" i="3"/>
  <c r="DB698" i="3" s="1"/>
  <c r="DA698" i="3"/>
  <c r="DC698" i="3"/>
  <c r="A699" i="3"/>
  <c r="Y699" i="3"/>
  <c r="CX699" i="3" s="1"/>
  <c r="CY699" i="3"/>
  <c r="CZ699" i="3"/>
  <c r="DB699" i="3" s="1"/>
  <c r="DA699" i="3"/>
  <c r="DC699" i="3"/>
  <c r="A700" i="3"/>
  <c r="Y700" i="3"/>
  <c r="CX700" i="3"/>
  <c r="DG700" i="3" s="1"/>
  <c r="CY700" i="3"/>
  <c r="CZ700" i="3"/>
  <c r="DA700" i="3"/>
  <c r="DB700" i="3"/>
  <c r="DC700" i="3"/>
  <c r="DF700" i="3"/>
  <c r="DJ700" i="3" s="1"/>
  <c r="DI700" i="3"/>
  <c r="A701" i="3"/>
  <c r="Y701" i="3"/>
  <c r="CX701" i="3" s="1"/>
  <c r="CY701" i="3"/>
  <c r="CZ701" i="3"/>
  <c r="DA701" i="3"/>
  <c r="DB701" i="3"/>
  <c r="DC701" i="3"/>
  <c r="A702" i="3"/>
  <c r="Y702" i="3"/>
  <c r="CX702" i="3" s="1"/>
  <c r="CY702" i="3"/>
  <c r="CZ702" i="3"/>
  <c r="DB702" i="3" s="1"/>
  <c r="DA702" i="3"/>
  <c r="DC702" i="3"/>
  <c r="A703" i="3"/>
  <c r="Y703" i="3"/>
  <c r="CX703" i="3" s="1"/>
  <c r="CY703" i="3"/>
  <c r="CZ703" i="3"/>
  <c r="DB703" i="3" s="1"/>
  <c r="DA703" i="3"/>
  <c r="DC703" i="3"/>
  <c r="A704" i="3"/>
  <c r="Y704" i="3"/>
  <c r="CX704" i="3"/>
  <c r="DF704" i="3" s="1"/>
  <c r="CY704" i="3"/>
  <c r="CZ704" i="3"/>
  <c r="DB704" i="3" s="1"/>
  <c r="DA704" i="3"/>
  <c r="DC704" i="3"/>
  <c r="A705" i="3"/>
  <c r="Y705" i="3"/>
  <c r="CX705" i="3"/>
  <c r="DF705" i="3" s="1"/>
  <c r="CY705" i="3"/>
  <c r="CZ705" i="3"/>
  <c r="DA705" i="3"/>
  <c r="DB705" i="3"/>
  <c r="DC705" i="3"/>
  <c r="A706" i="3"/>
  <c r="Y706" i="3"/>
  <c r="CX706" i="3" s="1"/>
  <c r="CY706" i="3"/>
  <c r="CZ706" i="3"/>
  <c r="DA706" i="3"/>
  <c r="DB706" i="3"/>
  <c r="DC706" i="3"/>
  <c r="A707" i="3"/>
  <c r="Y707" i="3"/>
  <c r="CX707" i="3"/>
  <c r="CY707" i="3"/>
  <c r="CZ707" i="3"/>
  <c r="DB707" i="3" s="1"/>
  <c r="DA707" i="3"/>
  <c r="DC707" i="3"/>
  <c r="DF707" i="3"/>
  <c r="DG707" i="3"/>
  <c r="DH707" i="3"/>
  <c r="DI707" i="3"/>
  <c r="DJ707" i="3"/>
  <c r="A708" i="3"/>
  <c r="Y708" i="3"/>
  <c r="CX708" i="3"/>
  <c r="DF708" i="3" s="1"/>
  <c r="CY708" i="3"/>
  <c r="CZ708" i="3"/>
  <c r="DA708" i="3"/>
  <c r="DB708" i="3"/>
  <c r="DC708" i="3"/>
  <c r="DG708" i="3"/>
  <c r="DH708" i="3"/>
  <c r="DI708" i="3"/>
  <c r="DJ708" i="3"/>
  <c r="A709" i="3"/>
  <c r="Y709" i="3"/>
  <c r="CX709" i="3" s="1"/>
  <c r="CY709" i="3"/>
  <c r="CZ709" i="3"/>
  <c r="DA709" i="3"/>
  <c r="DB709" i="3"/>
  <c r="DC709" i="3"/>
  <c r="A710" i="3"/>
  <c r="Y710" i="3"/>
  <c r="CX710" i="3" s="1"/>
  <c r="CY710" i="3"/>
  <c r="CZ710" i="3"/>
  <c r="DB710" i="3" s="1"/>
  <c r="DA710" i="3"/>
  <c r="DC710" i="3"/>
  <c r="A711" i="3"/>
  <c r="Y711" i="3"/>
  <c r="CX711" i="3"/>
  <c r="DH711" i="3" s="1"/>
  <c r="CY711" i="3"/>
  <c r="CZ711" i="3"/>
  <c r="DB711" i="3" s="1"/>
  <c r="DA711" i="3"/>
  <c r="DC711" i="3"/>
  <c r="DF711" i="3"/>
  <c r="DG711" i="3"/>
  <c r="DJ711" i="3" s="1"/>
  <c r="A712" i="3"/>
  <c r="Y712" i="3"/>
  <c r="CX712" i="3"/>
  <c r="DF712" i="3" s="1"/>
  <c r="DJ712" i="3" s="1"/>
  <c r="CY712" i="3"/>
  <c r="CZ712" i="3"/>
  <c r="DA712" i="3"/>
  <c r="DB712" i="3"/>
  <c r="DC712" i="3"/>
  <c r="DH712" i="3"/>
  <c r="A713" i="3"/>
  <c r="Y713" i="3"/>
  <c r="CX713" i="3"/>
  <c r="DF713" i="3" s="1"/>
  <c r="CY713" i="3"/>
  <c r="CZ713" i="3"/>
  <c r="DA713" i="3"/>
  <c r="DB713" i="3"/>
  <c r="DC713" i="3"/>
  <c r="DH713" i="3"/>
  <c r="A714" i="3"/>
  <c r="Y714" i="3"/>
  <c r="CX714" i="3" s="1"/>
  <c r="CY714" i="3"/>
  <c r="CZ714" i="3"/>
  <c r="DB714" i="3" s="1"/>
  <c r="DA714" i="3"/>
  <c r="DC714" i="3"/>
  <c r="A715" i="3"/>
  <c r="Y715" i="3"/>
  <c r="CX715" i="3" s="1"/>
  <c r="CY715" i="3"/>
  <c r="CZ715" i="3"/>
  <c r="DB715" i="3" s="1"/>
  <c r="DA715" i="3"/>
  <c r="DC715" i="3"/>
  <c r="A716" i="3"/>
  <c r="Y716" i="3"/>
  <c r="CX716" i="3"/>
  <c r="DG716" i="3" s="1"/>
  <c r="DJ716" i="3" s="1"/>
  <c r="CY716" i="3"/>
  <c r="CZ716" i="3"/>
  <c r="DA716" i="3"/>
  <c r="DB716" i="3"/>
  <c r="DC716" i="3"/>
  <c r="DF716" i="3"/>
  <c r="DI716" i="3"/>
  <c r="A717" i="3"/>
  <c r="Y717" i="3"/>
  <c r="CX717" i="3" s="1"/>
  <c r="CY717" i="3"/>
  <c r="CZ717" i="3"/>
  <c r="DA717" i="3"/>
  <c r="DB717" i="3"/>
  <c r="DC717" i="3"/>
  <c r="A718" i="3"/>
  <c r="Y718" i="3"/>
  <c r="CX718" i="3" s="1"/>
  <c r="CY718" i="3"/>
  <c r="CZ718" i="3"/>
  <c r="DB718" i="3" s="1"/>
  <c r="DA718" i="3"/>
  <c r="DC718" i="3"/>
  <c r="A719" i="3"/>
  <c r="Y719" i="3"/>
  <c r="CX719" i="3" s="1"/>
  <c r="CY719" i="3"/>
  <c r="CZ719" i="3"/>
  <c r="DB719" i="3" s="1"/>
  <c r="DA719" i="3"/>
  <c r="DC719" i="3"/>
  <c r="A720" i="3"/>
  <c r="Y720" i="3"/>
  <c r="CX720" i="3"/>
  <c r="DF720" i="3" s="1"/>
  <c r="CY720" i="3"/>
  <c r="CZ720" i="3"/>
  <c r="DB720" i="3" s="1"/>
  <c r="DA720" i="3"/>
  <c r="DC720" i="3"/>
  <c r="A721" i="3"/>
  <c r="Y721" i="3"/>
  <c r="CX721" i="3"/>
  <c r="DF721" i="3" s="1"/>
  <c r="CY721" i="3"/>
  <c r="CZ721" i="3"/>
  <c r="DA721" i="3"/>
  <c r="DB721" i="3"/>
  <c r="DC721" i="3"/>
  <c r="A722" i="3"/>
  <c r="Y722" i="3"/>
  <c r="CX722" i="3" s="1"/>
  <c r="CY722" i="3"/>
  <c r="CZ722" i="3"/>
  <c r="DA722" i="3"/>
  <c r="DB722" i="3"/>
  <c r="DC722" i="3"/>
  <c r="A723" i="3"/>
  <c r="Y723" i="3"/>
  <c r="CX723" i="3"/>
  <c r="CY723" i="3"/>
  <c r="CZ723" i="3"/>
  <c r="DB723" i="3" s="1"/>
  <c r="DA723" i="3"/>
  <c r="DC723" i="3"/>
  <c r="DF723" i="3"/>
  <c r="DJ723" i="3" s="1"/>
  <c r="DG723" i="3"/>
  <c r="DH723" i="3"/>
  <c r="DI723" i="3"/>
  <c r="A724" i="3"/>
  <c r="Y724" i="3"/>
  <c r="CX724" i="3"/>
  <c r="DF724" i="3" s="1"/>
  <c r="CY724" i="3"/>
  <c r="CZ724" i="3"/>
  <c r="DA724" i="3"/>
  <c r="DB724" i="3"/>
  <c r="DC724" i="3"/>
  <c r="DG724" i="3"/>
  <c r="DH724" i="3"/>
  <c r="DI724" i="3"/>
  <c r="DJ724" i="3" s="1"/>
  <c r="A725" i="3"/>
  <c r="Y725" i="3"/>
  <c r="CX725" i="3" s="1"/>
  <c r="CY725" i="3"/>
  <c r="CZ725" i="3"/>
  <c r="DA725" i="3"/>
  <c r="DB725" i="3"/>
  <c r="DC725" i="3"/>
  <c r="A726" i="3"/>
  <c r="Y726" i="3"/>
  <c r="CX726" i="3" s="1"/>
  <c r="CY726" i="3"/>
  <c r="CZ726" i="3"/>
  <c r="DB726" i="3" s="1"/>
  <c r="DA726" i="3"/>
  <c r="DC726" i="3"/>
  <c r="A727" i="3"/>
  <c r="Y727" i="3"/>
  <c r="CX727" i="3"/>
  <c r="DH727" i="3" s="1"/>
  <c r="CY727" i="3"/>
  <c r="CZ727" i="3"/>
  <c r="DB727" i="3" s="1"/>
  <c r="DA727" i="3"/>
  <c r="DC727" i="3"/>
  <c r="DF727" i="3"/>
  <c r="DG727" i="3"/>
  <c r="DJ727" i="3" s="1"/>
  <c r="A728" i="3"/>
  <c r="Y728" i="3"/>
  <c r="CX728" i="3"/>
  <c r="DF728" i="3" s="1"/>
  <c r="CY728" i="3"/>
  <c r="CZ728" i="3"/>
  <c r="DA728" i="3"/>
  <c r="DB728" i="3"/>
  <c r="DC728" i="3"/>
  <c r="DH728" i="3"/>
  <c r="A729" i="3"/>
  <c r="Y729" i="3"/>
  <c r="CX729" i="3"/>
  <c r="DF729" i="3" s="1"/>
  <c r="CY729" i="3"/>
  <c r="CZ729" i="3"/>
  <c r="DA729" i="3"/>
  <c r="DB729" i="3"/>
  <c r="DC729" i="3"/>
  <c r="DH729" i="3"/>
  <c r="A730" i="3"/>
  <c r="Y730" i="3"/>
  <c r="CX730" i="3" s="1"/>
  <c r="CY730" i="3"/>
  <c r="CZ730" i="3"/>
  <c r="DB730" i="3" s="1"/>
  <c r="DA730" i="3"/>
  <c r="DC730" i="3"/>
  <c r="A731" i="3"/>
  <c r="Y731" i="3"/>
  <c r="CX731" i="3" s="1"/>
  <c r="CY731" i="3"/>
  <c r="CZ731" i="3"/>
  <c r="DB731" i="3" s="1"/>
  <c r="DA731" i="3"/>
  <c r="DC731" i="3"/>
  <c r="A732" i="3"/>
  <c r="Y732" i="3"/>
  <c r="CX732" i="3"/>
  <c r="DG732" i="3" s="1"/>
  <c r="DJ732" i="3" s="1"/>
  <c r="CY732" i="3"/>
  <c r="CZ732" i="3"/>
  <c r="DA732" i="3"/>
  <c r="DB732" i="3"/>
  <c r="DC732" i="3"/>
  <c r="DF732" i="3"/>
  <c r="DI732" i="3"/>
  <c r="A733" i="3"/>
  <c r="Y733" i="3"/>
  <c r="CX733" i="3" s="1"/>
  <c r="CY733" i="3"/>
  <c r="CZ733" i="3"/>
  <c r="DA733" i="3"/>
  <c r="DB733" i="3"/>
  <c r="DC733" i="3"/>
  <c r="A734" i="3"/>
  <c r="Y734" i="3"/>
  <c r="CX734" i="3" s="1"/>
  <c r="CY734" i="3"/>
  <c r="CZ734" i="3"/>
  <c r="DB734" i="3" s="1"/>
  <c r="DA734" i="3"/>
  <c r="DC734" i="3"/>
  <c r="A735" i="3"/>
  <c r="Y735" i="3"/>
  <c r="CX735" i="3" s="1"/>
  <c r="CY735" i="3"/>
  <c r="CZ735" i="3"/>
  <c r="DB735" i="3" s="1"/>
  <c r="DA735" i="3"/>
  <c r="DC735" i="3"/>
  <c r="A736" i="3"/>
  <c r="Y736" i="3"/>
  <c r="CX736" i="3"/>
  <c r="CY736" i="3"/>
  <c r="CZ736" i="3"/>
  <c r="DB736" i="3" s="1"/>
  <c r="DA736" i="3"/>
  <c r="DC736" i="3"/>
  <c r="A737" i="3"/>
  <c r="Y737" i="3"/>
  <c r="CX737" i="3"/>
  <c r="CY737" i="3"/>
  <c r="CZ737" i="3"/>
  <c r="DA737" i="3"/>
  <c r="DB737" i="3"/>
  <c r="DC737" i="3"/>
  <c r="A738" i="3"/>
  <c r="Y738" i="3"/>
  <c r="CX738" i="3" s="1"/>
  <c r="CY738" i="3"/>
  <c r="CZ738" i="3"/>
  <c r="DA738" i="3"/>
  <c r="DB738" i="3"/>
  <c r="DC738" i="3"/>
  <c r="A739" i="3"/>
  <c r="Y739" i="3"/>
  <c r="CX739" i="3"/>
  <c r="DH739" i="3" s="1"/>
  <c r="CY739" i="3"/>
  <c r="CZ739" i="3"/>
  <c r="DB739" i="3" s="1"/>
  <c r="DA739" i="3"/>
  <c r="DC739" i="3"/>
  <c r="DF739" i="3"/>
  <c r="DG739" i="3"/>
  <c r="DI739" i="3"/>
  <c r="DJ739" i="3"/>
  <c r="A740" i="3"/>
  <c r="Y740" i="3"/>
  <c r="CX740" i="3"/>
  <c r="DF740" i="3" s="1"/>
  <c r="CY740" i="3"/>
  <c r="CZ740" i="3"/>
  <c r="DA740" i="3"/>
  <c r="DB740" i="3"/>
  <c r="DC740" i="3"/>
  <c r="DG740" i="3"/>
  <c r="DH740" i="3"/>
  <c r="DI740" i="3"/>
  <c r="DJ740" i="3"/>
  <c r="A741" i="3"/>
  <c r="Y741" i="3"/>
  <c r="CX741" i="3" s="1"/>
  <c r="CY741" i="3"/>
  <c r="CZ741" i="3"/>
  <c r="DA741" i="3"/>
  <c r="DB741" i="3"/>
  <c r="DC741" i="3"/>
  <c r="A742" i="3"/>
  <c r="Y742" i="3"/>
  <c r="CX742" i="3" s="1"/>
  <c r="CY742" i="3"/>
  <c r="CZ742" i="3"/>
  <c r="DB742" i="3" s="1"/>
  <c r="DA742" i="3"/>
  <c r="DC742" i="3"/>
  <c r="A743" i="3"/>
  <c r="Y743" i="3"/>
  <c r="CX743" i="3"/>
  <c r="DH743" i="3" s="1"/>
  <c r="CY743" i="3"/>
  <c r="CZ743" i="3"/>
  <c r="DB743" i="3" s="1"/>
  <c r="DA743" i="3"/>
  <c r="DC743" i="3"/>
  <c r="DF743" i="3"/>
  <c r="DG743" i="3"/>
  <c r="DJ743" i="3" s="1"/>
  <c r="A744" i="3"/>
  <c r="Y744" i="3"/>
  <c r="CX744" i="3"/>
  <c r="CY744" i="3"/>
  <c r="CZ744" i="3"/>
  <c r="DA744" i="3"/>
  <c r="DB744" i="3"/>
  <c r="DC744" i="3"/>
  <c r="DH744" i="3"/>
  <c r="A745" i="3"/>
  <c r="Y745" i="3"/>
  <c r="CX745" i="3"/>
  <c r="DF745" i="3" s="1"/>
  <c r="DJ745" i="3" s="1"/>
  <c r="CY745" i="3"/>
  <c r="CZ745" i="3"/>
  <c r="DA745" i="3"/>
  <c r="DB745" i="3"/>
  <c r="DC745" i="3"/>
  <c r="DH745" i="3"/>
  <c r="A746" i="3"/>
  <c r="Y746" i="3"/>
  <c r="CX746" i="3" s="1"/>
  <c r="CY746" i="3"/>
  <c r="CZ746" i="3"/>
  <c r="DB746" i="3" s="1"/>
  <c r="DA746" i="3"/>
  <c r="DC746" i="3"/>
  <c r="DF746" i="3"/>
  <c r="A747" i="3"/>
  <c r="Y747" i="3"/>
  <c r="CX747" i="3" s="1"/>
  <c r="CY747" i="3"/>
  <c r="CZ747" i="3"/>
  <c r="DB747" i="3" s="1"/>
  <c r="DA747" i="3"/>
  <c r="DC747" i="3"/>
  <c r="A748" i="3"/>
  <c r="Y748" i="3"/>
  <c r="CX748" i="3"/>
  <c r="DG748" i="3" s="1"/>
  <c r="DJ748" i="3" s="1"/>
  <c r="CY748" i="3"/>
  <c r="CZ748" i="3"/>
  <c r="DA748" i="3"/>
  <c r="DB748" i="3"/>
  <c r="DC748" i="3"/>
  <c r="DF748" i="3"/>
  <c r="DI748" i="3"/>
  <c r="A749" i="3"/>
  <c r="Y749" i="3"/>
  <c r="CX749" i="3" s="1"/>
  <c r="CY749" i="3"/>
  <c r="CZ749" i="3"/>
  <c r="DA749" i="3"/>
  <c r="DB749" i="3"/>
  <c r="DC749" i="3"/>
  <c r="A750" i="3"/>
  <c r="Y750" i="3"/>
  <c r="CX750" i="3" s="1"/>
  <c r="CY750" i="3"/>
  <c r="CZ750" i="3"/>
  <c r="DB750" i="3" s="1"/>
  <c r="DA750" i="3"/>
  <c r="DC750" i="3"/>
  <c r="DG750" i="3"/>
  <c r="DJ750" i="3" s="1"/>
  <c r="A751" i="3"/>
  <c r="Y751" i="3"/>
  <c r="CX751" i="3" s="1"/>
  <c r="CY751" i="3"/>
  <c r="CZ751" i="3"/>
  <c r="DB751" i="3" s="1"/>
  <c r="DA751" i="3"/>
  <c r="DC751" i="3"/>
  <c r="A752" i="3"/>
  <c r="Y752" i="3"/>
  <c r="CX752" i="3"/>
  <c r="CY752" i="3"/>
  <c r="CZ752" i="3"/>
  <c r="DB752" i="3" s="1"/>
  <c r="DA752" i="3"/>
  <c r="DC752" i="3"/>
  <c r="DH752" i="3"/>
  <c r="A753" i="3"/>
  <c r="Y753" i="3"/>
  <c r="CX753" i="3"/>
  <c r="CY753" i="3"/>
  <c r="CZ753" i="3"/>
  <c r="DA753" i="3"/>
  <c r="DB753" i="3"/>
  <c r="DC753" i="3"/>
  <c r="A754" i="3"/>
  <c r="Y754" i="3"/>
  <c r="CX754" i="3" s="1"/>
  <c r="CY754" i="3"/>
  <c r="CZ754" i="3"/>
  <c r="DA754" i="3"/>
  <c r="DB754" i="3"/>
  <c r="DC754" i="3"/>
  <c r="DF754" i="3"/>
  <c r="DG754" i="3"/>
  <c r="DJ754" i="3" s="1"/>
  <c r="A755" i="3"/>
  <c r="Y755" i="3"/>
  <c r="CX755" i="3"/>
  <c r="DH755" i="3" s="1"/>
  <c r="CY755" i="3"/>
  <c r="CZ755" i="3"/>
  <c r="DB755" i="3" s="1"/>
  <c r="DA755" i="3"/>
  <c r="DC755" i="3"/>
  <c r="DF755" i="3"/>
  <c r="DG755" i="3"/>
  <c r="DI755" i="3"/>
  <c r="DJ755" i="3"/>
  <c r="A756" i="3"/>
  <c r="Y756" i="3"/>
  <c r="CX756" i="3"/>
  <c r="DF756" i="3" s="1"/>
  <c r="DJ756" i="3" s="1"/>
  <c r="CY756" i="3"/>
  <c r="CZ756" i="3"/>
  <c r="DA756" i="3"/>
  <c r="DB756" i="3"/>
  <c r="DC756" i="3"/>
  <c r="DG756" i="3"/>
  <c r="DH756" i="3"/>
  <c r="DI756" i="3"/>
  <c r="A757" i="3"/>
  <c r="Y757" i="3"/>
  <c r="CX757" i="3"/>
  <c r="CY757" i="3"/>
  <c r="CZ757" i="3"/>
  <c r="DA757" i="3"/>
  <c r="DB757" i="3"/>
  <c r="DC757" i="3"/>
  <c r="DG757" i="3"/>
  <c r="A758" i="3"/>
  <c r="Y758" i="3"/>
  <c r="CX758" i="3" s="1"/>
  <c r="CY758" i="3"/>
  <c r="CZ758" i="3"/>
  <c r="DB758" i="3" s="1"/>
  <c r="DA758" i="3"/>
  <c r="DC758" i="3"/>
  <c r="A759" i="3"/>
  <c r="Y759" i="3"/>
  <c r="CX759" i="3"/>
  <c r="DH759" i="3" s="1"/>
  <c r="CY759" i="3"/>
  <c r="CZ759" i="3"/>
  <c r="DB759" i="3" s="1"/>
  <c r="DA759" i="3"/>
  <c r="DC759" i="3"/>
  <c r="DF759" i="3"/>
  <c r="DG759" i="3"/>
  <c r="DJ759" i="3"/>
  <c r="A760" i="3"/>
  <c r="Y760" i="3"/>
  <c r="CX760" i="3"/>
  <c r="DG760" i="3" s="1"/>
  <c r="DJ760" i="3" s="1"/>
  <c r="CY760" i="3"/>
  <c r="CZ760" i="3"/>
  <c r="DA760" i="3"/>
  <c r="DB760" i="3"/>
  <c r="DC760" i="3"/>
  <c r="A761" i="3"/>
  <c r="Y761" i="3"/>
  <c r="CX761" i="3"/>
  <c r="DF761" i="3" s="1"/>
  <c r="CY761" i="3"/>
  <c r="CZ761" i="3"/>
  <c r="DA761" i="3"/>
  <c r="DB761" i="3"/>
  <c r="DC761" i="3"/>
  <c r="A762" i="3"/>
  <c r="Y762" i="3"/>
  <c r="CX762" i="3" s="1"/>
  <c r="CY762" i="3"/>
  <c r="CZ762" i="3"/>
  <c r="DB762" i="3" s="1"/>
  <c r="DA762" i="3"/>
  <c r="DC762" i="3"/>
  <c r="A763" i="3"/>
  <c r="Y763" i="3"/>
  <c r="CX763" i="3" s="1"/>
  <c r="CY763" i="3"/>
  <c r="CZ763" i="3"/>
  <c r="DB763" i="3" s="1"/>
  <c r="DA763" i="3"/>
  <c r="DC763" i="3"/>
  <c r="A764" i="3"/>
  <c r="Y764" i="3"/>
  <c r="CX764" i="3"/>
  <c r="CY764" i="3"/>
  <c r="CZ764" i="3"/>
  <c r="DA764" i="3"/>
  <c r="DB764" i="3"/>
  <c r="DC764" i="3"/>
  <c r="DF764" i="3"/>
  <c r="A765" i="3"/>
  <c r="Y765" i="3"/>
  <c r="CX765" i="3" s="1"/>
  <c r="CY765" i="3"/>
  <c r="CZ765" i="3"/>
  <c r="DA765" i="3"/>
  <c r="DB765" i="3"/>
  <c r="DC765" i="3"/>
  <c r="A766" i="3"/>
  <c r="Y766" i="3"/>
  <c r="CX766" i="3" s="1"/>
  <c r="DI766" i="3" s="1"/>
  <c r="CY766" i="3"/>
  <c r="CZ766" i="3"/>
  <c r="DB766" i="3" s="1"/>
  <c r="DA766" i="3"/>
  <c r="DC766" i="3"/>
  <c r="A767" i="3"/>
  <c r="Y767" i="3"/>
  <c r="CX767" i="3" s="1"/>
  <c r="CY767" i="3"/>
  <c r="CZ767" i="3"/>
  <c r="DA767" i="3"/>
  <c r="DB767" i="3"/>
  <c r="DC767" i="3"/>
  <c r="DF767" i="3"/>
  <c r="DJ767" i="3" s="1"/>
  <c r="DI767" i="3"/>
  <c r="A768" i="3"/>
  <c r="Y768" i="3"/>
  <c r="CX768" i="3"/>
  <c r="DF768" i="3" s="1"/>
  <c r="CY768" i="3"/>
  <c r="CZ768" i="3"/>
  <c r="DB768" i="3" s="1"/>
  <c r="DA768" i="3"/>
  <c r="DC768" i="3"/>
  <c r="DH768" i="3"/>
  <c r="A769" i="3"/>
  <c r="Y769" i="3"/>
  <c r="CX769" i="3"/>
  <c r="CY769" i="3"/>
  <c r="CZ769" i="3"/>
  <c r="DB769" i="3" s="1"/>
  <c r="DA769" i="3"/>
  <c r="DC769" i="3"/>
  <c r="A770" i="3"/>
  <c r="Y770" i="3"/>
  <c r="CX770" i="3" s="1"/>
  <c r="DI770" i="3" s="1"/>
  <c r="CY770" i="3"/>
  <c r="CZ770" i="3"/>
  <c r="DB770" i="3" s="1"/>
  <c r="DA770" i="3"/>
  <c r="DC770" i="3"/>
  <c r="DF770" i="3"/>
  <c r="DG770" i="3"/>
  <c r="DJ770" i="3" s="1"/>
  <c r="DH770" i="3"/>
  <c r="A771" i="3"/>
  <c r="Y771" i="3"/>
  <c r="CX771" i="3"/>
  <c r="CY771" i="3"/>
  <c r="CZ771" i="3"/>
  <c r="DB771" i="3" s="1"/>
  <c r="DA771" i="3"/>
  <c r="DC771" i="3"/>
  <c r="DF771" i="3"/>
  <c r="DG771" i="3"/>
  <c r="DJ771" i="3" s="1"/>
  <c r="DH771" i="3"/>
  <c r="DI771" i="3"/>
  <c r="A772" i="3"/>
  <c r="Y772" i="3"/>
  <c r="CX772" i="3"/>
  <c r="DF772" i="3" s="1"/>
  <c r="CY772" i="3"/>
  <c r="CZ772" i="3"/>
  <c r="DA772" i="3"/>
  <c r="DB772" i="3"/>
  <c r="DC772" i="3"/>
  <c r="DG772" i="3"/>
  <c r="DH772" i="3"/>
  <c r="DI772" i="3"/>
  <c r="DJ772" i="3"/>
  <c r="A773" i="3"/>
  <c r="Y773" i="3"/>
  <c r="CX773" i="3"/>
  <c r="DI773" i="3" s="1"/>
  <c r="CY773" i="3"/>
  <c r="CZ773" i="3"/>
  <c r="DA773" i="3"/>
  <c r="DB773" i="3"/>
  <c r="DC773" i="3"/>
  <c r="DF773" i="3"/>
  <c r="DG773" i="3"/>
  <c r="DJ773" i="3" s="1"/>
  <c r="A774" i="3"/>
  <c r="Y774" i="3"/>
  <c r="CX774" i="3" s="1"/>
  <c r="CY774" i="3"/>
  <c r="CZ774" i="3"/>
  <c r="DB774" i="3" s="1"/>
  <c r="DA774" i="3"/>
  <c r="DC774" i="3"/>
  <c r="A775" i="3"/>
  <c r="Y775" i="3"/>
  <c r="CX775" i="3"/>
  <c r="DH775" i="3" s="1"/>
  <c r="CY775" i="3"/>
  <c r="CZ775" i="3"/>
  <c r="DA775" i="3"/>
  <c r="DB775" i="3"/>
  <c r="DC775" i="3"/>
  <c r="DF775" i="3"/>
  <c r="DG775" i="3"/>
  <c r="DJ775" i="3" s="1"/>
  <c r="A776" i="3"/>
  <c r="Y776" i="3"/>
  <c r="CX776" i="3" s="1"/>
  <c r="CY776" i="3"/>
  <c r="CZ776" i="3"/>
  <c r="DA776" i="3"/>
  <c r="DB776" i="3"/>
  <c r="DC776" i="3"/>
  <c r="A777" i="3"/>
  <c r="Y777" i="3"/>
  <c r="CX777" i="3"/>
  <c r="DF777" i="3" s="1"/>
  <c r="CY777" i="3"/>
  <c r="CZ777" i="3"/>
  <c r="DA777" i="3"/>
  <c r="DB777" i="3"/>
  <c r="DC777" i="3"/>
  <c r="DG777" i="3"/>
  <c r="DJ777" i="3" s="1"/>
  <c r="DH777" i="3"/>
  <c r="DI777" i="3"/>
  <c r="A778" i="3"/>
  <c r="Y778" i="3"/>
  <c r="CX778" i="3"/>
  <c r="DF778" i="3" s="1"/>
  <c r="DJ778" i="3" s="1"/>
  <c r="CY778" i="3"/>
  <c r="CZ778" i="3"/>
  <c r="DB778" i="3" s="1"/>
  <c r="DA778" i="3"/>
  <c r="DC778" i="3"/>
  <c r="DG778" i="3"/>
  <c r="A779" i="3"/>
  <c r="Y779" i="3"/>
  <c r="CX779" i="3"/>
  <c r="DG779" i="3" s="1"/>
  <c r="CY779" i="3"/>
  <c r="CZ779" i="3"/>
  <c r="DB779" i="3" s="1"/>
  <c r="DA779" i="3"/>
  <c r="DC779" i="3"/>
  <c r="A780" i="3"/>
  <c r="Y780" i="3"/>
  <c r="CX780" i="3"/>
  <c r="CY780" i="3"/>
  <c r="CZ780" i="3"/>
  <c r="DA780" i="3"/>
  <c r="DB780" i="3"/>
  <c r="DC780" i="3"/>
  <c r="DF780" i="3"/>
  <c r="DI780" i="3"/>
  <c r="DJ780" i="3" s="1"/>
  <c r="A781" i="3"/>
  <c r="Y781" i="3"/>
  <c r="CX781" i="3"/>
  <c r="DH781" i="3" s="1"/>
  <c r="CY781" i="3"/>
  <c r="CZ781" i="3"/>
  <c r="DA781" i="3"/>
  <c r="DB781" i="3"/>
  <c r="DC781" i="3"/>
  <c r="DF781" i="3"/>
  <c r="DG781" i="3"/>
  <c r="DJ781" i="3" s="1"/>
  <c r="DI781" i="3"/>
  <c r="A782" i="3"/>
  <c r="Y782" i="3"/>
  <c r="CX782" i="3" s="1"/>
  <c r="DF782" i="3" s="1"/>
  <c r="CY782" i="3"/>
  <c r="CZ782" i="3"/>
  <c r="DB782" i="3" s="1"/>
  <c r="DA782" i="3"/>
  <c r="DC782" i="3"/>
  <c r="A783" i="3"/>
  <c r="Y783" i="3"/>
  <c r="CX783" i="3" s="1"/>
  <c r="CY783" i="3"/>
  <c r="CZ783" i="3"/>
  <c r="DA783" i="3"/>
  <c r="DB783" i="3"/>
  <c r="DC783" i="3"/>
  <c r="DF783" i="3"/>
  <c r="DI783" i="3"/>
  <c r="A784" i="3"/>
  <c r="Y784" i="3"/>
  <c r="CX784" i="3"/>
  <c r="DF784" i="3" s="1"/>
  <c r="CY784" i="3"/>
  <c r="CZ784" i="3"/>
  <c r="DB784" i="3" s="1"/>
  <c r="DA784" i="3"/>
  <c r="DC784" i="3"/>
  <c r="DH784" i="3"/>
  <c r="A785" i="3"/>
  <c r="Y785" i="3"/>
  <c r="CX785" i="3"/>
  <c r="CY785" i="3"/>
  <c r="CZ785" i="3"/>
  <c r="DB785" i="3" s="1"/>
  <c r="DA785" i="3"/>
  <c r="DC785" i="3"/>
  <c r="A786" i="3"/>
  <c r="Y786" i="3"/>
  <c r="CX786" i="3" s="1"/>
  <c r="DI786" i="3" s="1"/>
  <c r="CY786" i="3"/>
  <c r="CZ786" i="3"/>
  <c r="DB786" i="3" s="1"/>
  <c r="DA786" i="3"/>
  <c r="DC786" i="3"/>
  <c r="DG786" i="3"/>
  <c r="DJ786" i="3" s="1"/>
  <c r="DH786" i="3"/>
  <c r="A787" i="3"/>
  <c r="Y787" i="3"/>
  <c r="CX787" i="3"/>
  <c r="CY787" i="3"/>
  <c r="CZ787" i="3"/>
  <c r="DB787" i="3" s="1"/>
  <c r="DA787" i="3"/>
  <c r="DC787" i="3"/>
  <c r="DF787" i="3"/>
  <c r="DJ787" i="3" s="1"/>
  <c r="DG787" i="3"/>
  <c r="DH787" i="3"/>
  <c r="DI787" i="3"/>
  <c r="A788" i="3"/>
  <c r="Y788" i="3"/>
  <c r="CX788" i="3"/>
  <c r="DF788" i="3" s="1"/>
  <c r="DJ788" i="3" s="1"/>
  <c r="CY788" i="3"/>
  <c r="CZ788" i="3"/>
  <c r="DA788" i="3"/>
  <c r="DB788" i="3"/>
  <c r="DC788" i="3"/>
  <c r="DG788" i="3"/>
  <c r="DH788" i="3"/>
  <c r="DI788" i="3"/>
  <c r="A789" i="3"/>
  <c r="Y789" i="3"/>
  <c r="CX789" i="3"/>
  <c r="DI789" i="3" s="1"/>
  <c r="CY789" i="3"/>
  <c r="CZ789" i="3"/>
  <c r="DA789" i="3"/>
  <c r="DB789" i="3"/>
  <c r="DC789" i="3"/>
  <c r="DF789" i="3"/>
  <c r="DJ789" i="3" s="1"/>
  <c r="DG789" i="3"/>
  <c r="A790" i="3"/>
  <c r="Y790" i="3"/>
  <c r="CX790" i="3" s="1"/>
  <c r="CY790" i="3"/>
  <c r="CZ790" i="3"/>
  <c r="DB790" i="3" s="1"/>
  <c r="DA790" i="3"/>
  <c r="DC790" i="3"/>
  <c r="A791" i="3"/>
  <c r="Y791" i="3"/>
  <c r="CX791" i="3"/>
  <c r="DH791" i="3" s="1"/>
  <c r="CY791" i="3"/>
  <c r="CZ791" i="3"/>
  <c r="DA791" i="3"/>
  <c r="DB791" i="3"/>
  <c r="DC791" i="3"/>
  <c r="DF791" i="3"/>
  <c r="DJ791" i="3" s="1"/>
  <c r="DG791" i="3"/>
  <c r="A792" i="3"/>
  <c r="Y792" i="3"/>
  <c r="CX792" i="3" s="1"/>
  <c r="CY792" i="3"/>
  <c r="CZ792" i="3"/>
  <c r="DA792" i="3"/>
  <c r="DB792" i="3"/>
  <c r="DC792" i="3"/>
  <c r="A793" i="3"/>
  <c r="Y793" i="3"/>
  <c r="CX793" i="3"/>
  <c r="DF793" i="3" s="1"/>
  <c r="CY793" i="3"/>
  <c r="CZ793" i="3"/>
  <c r="DA793" i="3"/>
  <c r="DB793" i="3"/>
  <c r="DC793" i="3"/>
  <c r="DG793" i="3"/>
  <c r="DH793" i="3"/>
  <c r="DI793" i="3"/>
  <c r="DJ793" i="3"/>
  <c r="A794" i="3"/>
  <c r="Y794" i="3"/>
  <c r="CX794" i="3"/>
  <c r="DF794" i="3" s="1"/>
  <c r="DJ794" i="3" s="1"/>
  <c r="CY794" i="3"/>
  <c r="CZ794" i="3"/>
  <c r="DB794" i="3" s="1"/>
  <c r="DA794" i="3"/>
  <c r="DC794" i="3"/>
  <c r="DG794" i="3"/>
  <c r="A795" i="3"/>
  <c r="Y795" i="3"/>
  <c r="CX795" i="3"/>
  <c r="DG795" i="3" s="1"/>
  <c r="CY795" i="3"/>
  <c r="CZ795" i="3"/>
  <c r="DB795" i="3" s="1"/>
  <c r="DA795" i="3"/>
  <c r="DC795" i="3"/>
  <c r="A796" i="3"/>
  <c r="Y796" i="3"/>
  <c r="CX796" i="3"/>
  <c r="CY796" i="3"/>
  <c r="CZ796" i="3"/>
  <c r="DA796" i="3"/>
  <c r="DB796" i="3"/>
  <c r="DC796" i="3"/>
  <c r="DF796" i="3"/>
  <c r="DJ796" i="3" s="1"/>
  <c r="DI796" i="3"/>
  <c r="A797" i="3"/>
  <c r="Y797" i="3"/>
  <c r="CX797" i="3"/>
  <c r="DH797" i="3" s="1"/>
  <c r="CY797" i="3"/>
  <c r="CZ797" i="3"/>
  <c r="DA797" i="3"/>
  <c r="DB797" i="3"/>
  <c r="DC797" i="3"/>
  <c r="DF797" i="3"/>
  <c r="DJ797" i="3" s="1"/>
  <c r="DG797" i="3"/>
  <c r="DI797" i="3"/>
  <c r="A798" i="3"/>
  <c r="Y798" i="3"/>
  <c r="CX798" i="3" s="1"/>
  <c r="DF798" i="3" s="1"/>
  <c r="DJ798" i="3" s="1"/>
  <c r="CY798" i="3"/>
  <c r="CZ798" i="3"/>
  <c r="DB798" i="3" s="1"/>
  <c r="DA798" i="3"/>
  <c r="DC798" i="3"/>
  <c r="A799" i="3"/>
  <c r="Y799" i="3"/>
  <c r="CX799" i="3" s="1"/>
  <c r="CY799" i="3"/>
  <c r="CZ799" i="3"/>
  <c r="DA799" i="3"/>
  <c r="DB799" i="3"/>
  <c r="DC799" i="3"/>
  <c r="DF799" i="3"/>
  <c r="DJ799" i="3" s="1"/>
  <c r="DI799" i="3"/>
  <c r="A800" i="3"/>
  <c r="Y800" i="3"/>
  <c r="CX800" i="3"/>
  <c r="DF800" i="3" s="1"/>
  <c r="DJ800" i="3" s="1"/>
  <c r="CY800" i="3"/>
  <c r="CZ800" i="3"/>
  <c r="DB800" i="3" s="1"/>
  <c r="DA800" i="3"/>
  <c r="DC800" i="3"/>
  <c r="DH800" i="3"/>
  <c r="A801" i="3"/>
  <c r="Y801" i="3"/>
  <c r="CX801" i="3"/>
  <c r="CY801" i="3"/>
  <c r="CZ801" i="3"/>
  <c r="DB801" i="3" s="1"/>
  <c r="DA801" i="3"/>
  <c r="DC801" i="3"/>
  <c r="A802" i="3"/>
  <c r="Y802" i="3"/>
  <c r="CX802" i="3" s="1"/>
  <c r="DI802" i="3" s="1"/>
  <c r="DJ802" i="3" s="1"/>
  <c r="CY802" i="3"/>
  <c r="CZ802" i="3"/>
  <c r="DB802" i="3" s="1"/>
  <c r="DA802" i="3"/>
  <c r="DC802" i="3"/>
  <c r="DG802" i="3"/>
  <c r="DH802" i="3"/>
  <c r="A803" i="3"/>
  <c r="Y803" i="3"/>
  <c r="CX803" i="3"/>
  <c r="CY803" i="3"/>
  <c r="CZ803" i="3"/>
  <c r="DB803" i="3" s="1"/>
  <c r="DA803" i="3"/>
  <c r="DC803" i="3"/>
  <c r="DF803" i="3"/>
  <c r="DG803" i="3"/>
  <c r="DJ803" i="3" s="1"/>
  <c r="DH803" i="3"/>
  <c r="DI803" i="3"/>
  <c r="A804" i="3"/>
  <c r="Y804" i="3"/>
  <c r="CX804" i="3"/>
  <c r="DF804" i="3" s="1"/>
  <c r="CY804" i="3"/>
  <c r="CZ804" i="3"/>
  <c r="DA804" i="3"/>
  <c r="DB804" i="3"/>
  <c r="DC804" i="3"/>
  <c r="DG804" i="3"/>
  <c r="DH804" i="3"/>
  <c r="DI804" i="3"/>
  <c r="DJ804" i="3"/>
  <c r="A805" i="3"/>
  <c r="Y805" i="3"/>
  <c r="CX805" i="3"/>
  <c r="DI805" i="3" s="1"/>
  <c r="CY805" i="3"/>
  <c r="CZ805" i="3"/>
  <c r="DA805" i="3"/>
  <c r="DB805" i="3"/>
  <c r="DC805" i="3"/>
  <c r="DF805" i="3"/>
  <c r="A806" i="3"/>
  <c r="Y806" i="3"/>
  <c r="CX806" i="3" s="1"/>
  <c r="CY806" i="3"/>
  <c r="CZ806" i="3"/>
  <c r="DB806" i="3" s="1"/>
  <c r="DA806" i="3"/>
  <c r="DC806" i="3"/>
  <c r="A807" i="3"/>
  <c r="Y807" i="3"/>
  <c r="CX807" i="3"/>
  <c r="DH807" i="3" s="1"/>
  <c r="CY807" i="3"/>
  <c r="CZ807" i="3"/>
  <c r="DA807" i="3"/>
  <c r="DB807" i="3"/>
  <c r="DC807" i="3"/>
  <c r="DF807" i="3"/>
  <c r="DG807" i="3"/>
  <c r="DJ807" i="3" s="1"/>
  <c r="A808" i="3"/>
  <c r="Y808" i="3"/>
  <c r="CX808" i="3" s="1"/>
  <c r="CY808" i="3"/>
  <c r="CZ808" i="3"/>
  <c r="DA808" i="3"/>
  <c r="DB808" i="3"/>
  <c r="DC808" i="3"/>
  <c r="A809" i="3"/>
  <c r="Y809" i="3"/>
  <c r="CX809" i="3"/>
  <c r="DF809" i="3" s="1"/>
  <c r="DJ809" i="3" s="1"/>
  <c r="CY809" i="3"/>
  <c r="CZ809" i="3"/>
  <c r="DA809" i="3"/>
  <c r="DB809" i="3"/>
  <c r="DC809" i="3"/>
  <c r="DG809" i="3"/>
  <c r="DH809" i="3"/>
  <c r="DI809" i="3"/>
  <c r="A810" i="3"/>
  <c r="Y810" i="3"/>
  <c r="CX810" i="3"/>
  <c r="DF810" i="3" s="1"/>
  <c r="DJ810" i="3" s="1"/>
  <c r="CY810" i="3"/>
  <c r="CZ810" i="3"/>
  <c r="DB810" i="3" s="1"/>
  <c r="DA810" i="3"/>
  <c r="DC810" i="3"/>
  <c r="A811" i="3"/>
  <c r="Y811" i="3"/>
  <c r="CX811" i="3"/>
  <c r="DG811" i="3" s="1"/>
  <c r="CY811" i="3"/>
  <c r="CZ811" i="3"/>
  <c r="DB811" i="3" s="1"/>
  <c r="DA811" i="3"/>
  <c r="DC811" i="3"/>
  <c r="A812" i="3"/>
  <c r="Y812" i="3"/>
  <c r="CX812" i="3"/>
  <c r="CY812" i="3"/>
  <c r="CZ812" i="3"/>
  <c r="DA812" i="3"/>
  <c r="DB812" i="3"/>
  <c r="DC812" i="3"/>
  <c r="DF812" i="3"/>
  <c r="DJ812" i="3" s="1"/>
  <c r="DI812" i="3"/>
  <c r="A813" i="3"/>
  <c r="Y813" i="3"/>
  <c r="CX813" i="3"/>
  <c r="DH813" i="3" s="1"/>
  <c r="CY813" i="3"/>
  <c r="CZ813" i="3"/>
  <c r="DA813" i="3"/>
  <c r="DB813" i="3"/>
  <c r="DC813" i="3"/>
  <c r="DF813" i="3"/>
  <c r="DJ813" i="3" s="1"/>
  <c r="DG813" i="3"/>
  <c r="DI813" i="3"/>
  <c r="A814" i="3"/>
  <c r="Y814" i="3"/>
  <c r="CX814" i="3" s="1"/>
  <c r="DF814" i="3" s="1"/>
  <c r="DJ814" i="3" s="1"/>
  <c r="CY814" i="3"/>
  <c r="CZ814" i="3"/>
  <c r="DB814" i="3" s="1"/>
  <c r="DA814" i="3"/>
  <c r="DC814" i="3"/>
  <c r="A815" i="3"/>
  <c r="Y815" i="3"/>
  <c r="CX815" i="3" s="1"/>
  <c r="CY815" i="3"/>
  <c r="CZ815" i="3"/>
  <c r="DA815" i="3"/>
  <c r="DB815" i="3"/>
  <c r="DC815" i="3"/>
  <c r="DF815" i="3"/>
  <c r="DJ815" i="3" s="1"/>
  <c r="DI815" i="3"/>
  <c r="A816" i="3"/>
  <c r="Y816" i="3"/>
  <c r="CX816" i="3"/>
  <c r="DF816" i="3" s="1"/>
  <c r="DJ816" i="3" s="1"/>
  <c r="CY816" i="3"/>
  <c r="CZ816" i="3"/>
  <c r="DB816" i="3" s="1"/>
  <c r="DA816" i="3"/>
  <c r="DC816" i="3"/>
  <c r="A817" i="3"/>
  <c r="Y817" i="3"/>
  <c r="CX817" i="3"/>
  <c r="CY817" i="3"/>
  <c r="CZ817" i="3"/>
  <c r="DB817" i="3" s="1"/>
  <c r="DA817" i="3"/>
  <c r="DC817" i="3"/>
  <c r="A818" i="3"/>
  <c r="Y818" i="3"/>
  <c r="CX818" i="3" s="1"/>
  <c r="DI818" i="3" s="1"/>
  <c r="CY818" i="3"/>
  <c r="CZ818" i="3"/>
  <c r="DB818" i="3" s="1"/>
  <c r="DA818" i="3"/>
  <c r="DC818" i="3"/>
  <c r="DG818" i="3"/>
  <c r="DH818" i="3"/>
  <c r="A819" i="3"/>
  <c r="Y819" i="3"/>
  <c r="CX819" i="3"/>
  <c r="CY819" i="3"/>
  <c r="CZ819" i="3"/>
  <c r="DB819" i="3" s="1"/>
  <c r="DA819" i="3"/>
  <c r="DC819" i="3"/>
  <c r="DF819" i="3"/>
  <c r="DJ819" i="3" s="1"/>
  <c r="DG819" i="3"/>
  <c r="DH819" i="3"/>
  <c r="DI819" i="3"/>
  <c r="A820" i="3"/>
  <c r="Y820" i="3"/>
  <c r="CX820" i="3"/>
  <c r="DF820" i="3" s="1"/>
  <c r="DJ820" i="3" s="1"/>
  <c r="CY820" i="3"/>
  <c r="CZ820" i="3"/>
  <c r="DA820" i="3"/>
  <c r="DB820" i="3"/>
  <c r="DC820" i="3"/>
  <c r="DG820" i="3"/>
  <c r="DH820" i="3"/>
  <c r="DI820" i="3"/>
  <c r="A821" i="3"/>
  <c r="Y821" i="3"/>
  <c r="CX821" i="3"/>
  <c r="DI821" i="3" s="1"/>
  <c r="CY821" i="3"/>
  <c r="CZ821" i="3"/>
  <c r="DA821" i="3"/>
  <c r="DB821" i="3"/>
  <c r="DC821" i="3"/>
  <c r="DF821" i="3"/>
  <c r="DJ821" i="3" s="1"/>
  <c r="A822" i="3"/>
  <c r="Y822" i="3"/>
  <c r="CX822" i="3" s="1"/>
  <c r="CY822" i="3"/>
  <c r="CZ822" i="3"/>
  <c r="DB822" i="3" s="1"/>
  <c r="DA822" i="3"/>
  <c r="DC822" i="3"/>
  <c r="A823" i="3"/>
  <c r="Y823" i="3"/>
  <c r="CX823" i="3"/>
  <c r="DH823" i="3" s="1"/>
  <c r="CY823" i="3"/>
  <c r="CZ823" i="3"/>
  <c r="DA823" i="3"/>
  <c r="DB823" i="3"/>
  <c r="DC823" i="3"/>
  <c r="DF823" i="3"/>
  <c r="DG823" i="3"/>
  <c r="A824" i="3"/>
  <c r="Y824" i="3"/>
  <c r="CX824" i="3" s="1"/>
  <c r="CY824" i="3"/>
  <c r="CZ824" i="3"/>
  <c r="DA824" i="3"/>
  <c r="DB824" i="3"/>
  <c r="DC824" i="3"/>
  <c r="A825" i="3"/>
  <c r="Y825" i="3"/>
  <c r="CX825" i="3"/>
  <c r="DF825" i="3" s="1"/>
  <c r="CY825" i="3"/>
  <c r="CZ825" i="3"/>
  <c r="DA825" i="3"/>
  <c r="DB825" i="3"/>
  <c r="DC825" i="3"/>
  <c r="DG825" i="3"/>
  <c r="DJ825" i="3" s="1"/>
  <c r="DH825" i="3"/>
  <c r="DI825" i="3"/>
  <c r="A826" i="3"/>
  <c r="Y826" i="3"/>
  <c r="CX826" i="3"/>
  <c r="DF826" i="3" s="1"/>
  <c r="CY826" i="3"/>
  <c r="CZ826" i="3"/>
  <c r="DB826" i="3" s="1"/>
  <c r="DA826" i="3"/>
  <c r="DC826" i="3"/>
  <c r="A827" i="3"/>
  <c r="Y827" i="3"/>
  <c r="CX827" i="3"/>
  <c r="DG827" i="3" s="1"/>
  <c r="DJ827" i="3" s="1"/>
  <c r="CY827" i="3"/>
  <c r="CZ827" i="3"/>
  <c r="DB827" i="3" s="1"/>
  <c r="DA827" i="3"/>
  <c r="DC827" i="3"/>
  <c r="A828" i="3"/>
  <c r="Y828" i="3"/>
  <c r="CX828" i="3"/>
  <c r="CY828" i="3"/>
  <c r="CZ828" i="3"/>
  <c r="DA828" i="3"/>
  <c r="DB828" i="3"/>
  <c r="DC828" i="3"/>
  <c r="DF828" i="3"/>
  <c r="DI828" i="3"/>
  <c r="A829" i="3"/>
  <c r="Y829" i="3"/>
  <c r="CX829" i="3"/>
  <c r="DH829" i="3" s="1"/>
  <c r="CY829" i="3"/>
  <c r="CZ829" i="3"/>
  <c r="DA829" i="3"/>
  <c r="DB829" i="3"/>
  <c r="DC829" i="3"/>
  <c r="DF829" i="3"/>
  <c r="DG829" i="3"/>
  <c r="DJ829" i="3" s="1"/>
  <c r="DI829" i="3"/>
  <c r="A830" i="3"/>
  <c r="Y830" i="3"/>
  <c r="CX830" i="3" s="1"/>
  <c r="DF830" i="3" s="1"/>
  <c r="CY830" i="3"/>
  <c r="CZ830" i="3"/>
  <c r="DB830" i="3" s="1"/>
  <c r="DA830" i="3"/>
  <c r="DC830" i="3"/>
  <c r="A831" i="3"/>
  <c r="Y831" i="3"/>
  <c r="CX831" i="3" s="1"/>
  <c r="CY831" i="3"/>
  <c r="CZ831" i="3"/>
  <c r="DA831" i="3"/>
  <c r="DB831" i="3"/>
  <c r="DC831" i="3"/>
  <c r="DF831" i="3"/>
  <c r="DJ831" i="3" s="1"/>
  <c r="DI831" i="3"/>
  <c r="A832" i="3"/>
  <c r="Y832" i="3"/>
  <c r="CX832" i="3"/>
  <c r="DF832" i="3" s="1"/>
  <c r="DJ832" i="3" s="1"/>
  <c r="CY832" i="3"/>
  <c r="CZ832" i="3"/>
  <c r="DB832" i="3" s="1"/>
  <c r="DA832" i="3"/>
  <c r="DC832" i="3"/>
  <c r="A833" i="3"/>
  <c r="Y833" i="3"/>
  <c r="CX833" i="3"/>
  <c r="CY833" i="3"/>
  <c r="CZ833" i="3"/>
  <c r="DB833" i="3" s="1"/>
  <c r="DA833" i="3"/>
  <c r="DC833" i="3"/>
  <c r="A834" i="3"/>
  <c r="Y834" i="3"/>
  <c r="CX834" i="3" s="1"/>
  <c r="DI834" i="3" s="1"/>
  <c r="CY834" i="3"/>
  <c r="CZ834" i="3"/>
  <c r="DB834" i="3" s="1"/>
  <c r="DA834" i="3"/>
  <c r="DC834" i="3"/>
  <c r="DG834" i="3"/>
  <c r="DH834" i="3"/>
  <c r="A835" i="3"/>
  <c r="Y835" i="3"/>
  <c r="CX835" i="3"/>
  <c r="CY835" i="3"/>
  <c r="CZ835" i="3"/>
  <c r="DB835" i="3" s="1"/>
  <c r="DA835" i="3"/>
  <c r="DC835" i="3"/>
  <c r="DF835" i="3"/>
  <c r="DJ835" i="3" s="1"/>
  <c r="DG835" i="3"/>
  <c r="DH835" i="3"/>
  <c r="DI835" i="3"/>
  <c r="A836" i="3"/>
  <c r="Y836" i="3"/>
  <c r="CX836" i="3"/>
  <c r="DF836" i="3" s="1"/>
  <c r="DJ836" i="3" s="1"/>
  <c r="CY836" i="3"/>
  <c r="CZ836" i="3"/>
  <c r="DA836" i="3"/>
  <c r="DB836" i="3"/>
  <c r="DC836" i="3"/>
  <c r="DG836" i="3"/>
  <c r="DH836" i="3"/>
  <c r="DI836" i="3"/>
  <c r="A837" i="3"/>
  <c r="Y837" i="3"/>
  <c r="CX837" i="3"/>
  <c r="DI837" i="3" s="1"/>
  <c r="CY837" i="3"/>
  <c r="CZ837" i="3"/>
  <c r="DA837" i="3"/>
  <c r="DB837" i="3"/>
  <c r="DC837" i="3"/>
  <c r="DF837" i="3"/>
  <c r="DJ837" i="3" s="1"/>
  <c r="A838" i="3"/>
  <c r="Y838" i="3"/>
  <c r="CX838" i="3"/>
  <c r="DG838" i="3" s="1"/>
  <c r="CY838" i="3"/>
  <c r="CZ838" i="3"/>
  <c r="DB838" i="3" s="1"/>
  <c r="DA838" i="3"/>
  <c r="DC838" i="3"/>
  <c r="A839" i="3"/>
  <c r="Y839" i="3"/>
  <c r="CX839" i="3"/>
  <c r="CY839" i="3"/>
  <c r="CZ839" i="3"/>
  <c r="DB839" i="3" s="1"/>
  <c r="DA839" i="3"/>
  <c r="DC839" i="3"/>
  <c r="DF839" i="3"/>
  <c r="DJ839" i="3" s="1"/>
  <c r="DG839" i="3"/>
  <c r="A840" i="3"/>
  <c r="Y840" i="3"/>
  <c r="CX840" i="3"/>
  <c r="DF840" i="3" s="1"/>
  <c r="DJ840" i="3" s="1"/>
  <c r="CY840" i="3"/>
  <c r="CZ840" i="3"/>
  <c r="DA840" i="3"/>
  <c r="DB840" i="3"/>
  <c r="DC840" i="3"/>
  <c r="DH840" i="3"/>
  <c r="A841" i="3"/>
  <c r="Y841" i="3"/>
  <c r="CX841" i="3"/>
  <c r="DI841" i="3" s="1"/>
  <c r="CY841" i="3"/>
  <c r="CZ841" i="3"/>
  <c r="DA841" i="3"/>
  <c r="DB841" i="3"/>
  <c r="DC841" i="3"/>
  <c r="DF841" i="3"/>
  <c r="DJ841" i="3" s="1"/>
  <c r="DG841" i="3"/>
  <c r="DH841" i="3"/>
  <c r="A842" i="3"/>
  <c r="Y842" i="3"/>
  <c r="CX842" i="3"/>
  <c r="DH842" i="3" s="1"/>
  <c r="CY842" i="3"/>
  <c r="CZ842" i="3"/>
  <c r="DB842" i="3" s="1"/>
  <c r="DA842" i="3"/>
  <c r="DC842" i="3"/>
  <c r="A843" i="3"/>
  <c r="Y843" i="3"/>
  <c r="CX843" i="3" s="1"/>
  <c r="CY843" i="3"/>
  <c r="CZ843" i="3"/>
  <c r="DB843" i="3" s="1"/>
  <c r="DA843" i="3"/>
  <c r="DC843" i="3"/>
  <c r="A844" i="3"/>
  <c r="Y844" i="3"/>
  <c r="CX844" i="3"/>
  <c r="DG844" i="3" s="1"/>
  <c r="CY844" i="3"/>
  <c r="CZ844" i="3"/>
  <c r="DA844" i="3"/>
  <c r="DB844" i="3"/>
  <c r="DC844" i="3"/>
  <c r="DI844" i="3"/>
  <c r="A845" i="3"/>
  <c r="Y845" i="3"/>
  <c r="CX845" i="3"/>
  <c r="DF845" i="3" s="1"/>
  <c r="CY845" i="3"/>
  <c r="CZ845" i="3"/>
  <c r="DB845" i="3" s="1"/>
  <c r="DA845" i="3"/>
  <c r="DC845" i="3"/>
  <c r="DG845" i="3"/>
  <c r="DH845" i="3"/>
  <c r="DI845" i="3"/>
  <c r="DJ845" i="3" s="1"/>
  <c r="A846" i="3"/>
  <c r="Y846" i="3"/>
  <c r="CX846" i="3" s="1"/>
  <c r="CY846" i="3"/>
  <c r="CZ846" i="3"/>
  <c r="DB846" i="3" s="1"/>
  <c r="DA846" i="3"/>
  <c r="DC846" i="3"/>
  <c r="DF846" i="3"/>
  <c r="DG846" i="3"/>
  <c r="DH846" i="3"/>
  <c r="DI846" i="3"/>
  <c r="DJ846" i="3" s="1"/>
  <c r="A847" i="3"/>
  <c r="Y847" i="3"/>
  <c r="CX847" i="3" s="1"/>
  <c r="DG847" i="3" s="1"/>
  <c r="CY847" i="3"/>
  <c r="CZ847" i="3"/>
  <c r="DB847" i="3" s="1"/>
  <c r="DA847" i="3"/>
  <c r="DC847" i="3"/>
  <c r="DH847" i="3"/>
  <c r="DJ847" i="3"/>
  <c r="A848" i="3"/>
  <c r="Y848" i="3"/>
  <c r="CX848" i="3" s="1"/>
  <c r="CY848" i="3"/>
  <c r="CZ848" i="3"/>
  <c r="DA848" i="3"/>
  <c r="DB848" i="3"/>
  <c r="DC848" i="3"/>
  <c r="A849" i="3"/>
  <c r="Y849" i="3"/>
  <c r="CX849" i="3"/>
  <c r="DG849" i="3" s="1"/>
  <c r="DJ849" i="3" s="1"/>
  <c r="CY849" i="3"/>
  <c r="CZ849" i="3"/>
  <c r="DB849" i="3" s="1"/>
  <c r="DA849" i="3"/>
  <c r="DC849" i="3"/>
  <c r="A850" i="3"/>
  <c r="Y850" i="3"/>
  <c r="CX850" i="3" s="1"/>
  <c r="CY850" i="3"/>
  <c r="CZ850" i="3"/>
  <c r="DB850" i="3" s="1"/>
  <c r="DA850" i="3"/>
  <c r="DC850" i="3"/>
  <c r="A851" i="3"/>
  <c r="Y851" i="3"/>
  <c r="CX851" i="3"/>
  <c r="DH851" i="3" s="1"/>
  <c r="CY851" i="3"/>
  <c r="CZ851" i="3"/>
  <c r="DA851" i="3"/>
  <c r="DB851" i="3"/>
  <c r="DC851" i="3"/>
  <c r="DF851" i="3"/>
  <c r="A852" i="3"/>
  <c r="Y852" i="3"/>
  <c r="CX852" i="3"/>
  <c r="DF852" i="3" s="1"/>
  <c r="CY852" i="3"/>
  <c r="CZ852" i="3"/>
  <c r="DA852" i="3"/>
  <c r="DB852" i="3"/>
  <c r="DC852" i="3"/>
  <c r="DH852" i="3"/>
  <c r="DI852" i="3"/>
  <c r="A853" i="3"/>
  <c r="Y853" i="3"/>
  <c r="CX853" i="3"/>
  <c r="DI853" i="3" s="1"/>
  <c r="CY853" i="3"/>
  <c r="CZ853" i="3"/>
  <c r="DA853" i="3"/>
  <c r="DB853" i="3"/>
  <c r="DC853" i="3"/>
  <c r="DF853" i="3"/>
  <c r="DG853" i="3"/>
  <c r="DJ853" i="3"/>
  <c r="A854" i="3"/>
  <c r="Y854" i="3"/>
  <c r="CX854" i="3" s="1"/>
  <c r="CY854" i="3"/>
  <c r="CZ854" i="3"/>
  <c r="DB854" i="3" s="1"/>
  <c r="DA854" i="3"/>
  <c r="DC854" i="3"/>
  <c r="A855" i="3"/>
  <c r="Y855" i="3"/>
  <c r="CX855" i="3"/>
  <c r="DH855" i="3" s="1"/>
  <c r="CY855" i="3"/>
  <c r="CZ855" i="3"/>
  <c r="DA855" i="3"/>
  <c r="DB855" i="3"/>
  <c r="DC855" i="3"/>
  <c r="DF855" i="3"/>
  <c r="DI855" i="3"/>
  <c r="DJ855" i="3"/>
  <c r="A856" i="3"/>
  <c r="Y856" i="3"/>
  <c r="CX856" i="3"/>
  <c r="DF856" i="3" s="1"/>
  <c r="DJ856" i="3" s="1"/>
  <c r="CY856" i="3"/>
  <c r="CZ856" i="3"/>
  <c r="DA856" i="3"/>
  <c r="DB856" i="3"/>
  <c r="DC856" i="3"/>
  <c r="DG856" i="3"/>
  <c r="DI856" i="3"/>
  <c r="A857" i="3"/>
  <c r="Y857" i="3"/>
  <c r="CX857" i="3"/>
  <c r="DF857" i="3" s="1"/>
  <c r="CY857" i="3"/>
  <c r="CZ857" i="3"/>
  <c r="DB857" i="3" s="1"/>
  <c r="DA857" i="3"/>
  <c r="DC857" i="3"/>
  <c r="DJ857" i="3"/>
  <c r="A858" i="3"/>
  <c r="Y858" i="3"/>
  <c r="CX858" i="3" s="1"/>
  <c r="CY858" i="3"/>
  <c r="CZ858" i="3"/>
  <c r="DB858" i="3" s="1"/>
  <c r="DA858" i="3"/>
  <c r="DC858" i="3"/>
  <c r="A859" i="3"/>
  <c r="Y859" i="3"/>
  <c r="CX859" i="3"/>
  <c r="DG859" i="3" s="1"/>
  <c r="CY859" i="3"/>
  <c r="CZ859" i="3"/>
  <c r="DB859" i="3" s="1"/>
  <c r="DA859" i="3"/>
  <c r="DC859" i="3"/>
  <c r="DI859" i="3"/>
  <c r="A860" i="3"/>
  <c r="Y860" i="3"/>
  <c r="CX860" i="3" s="1"/>
  <c r="CY860" i="3"/>
  <c r="CZ860" i="3"/>
  <c r="DA860" i="3"/>
  <c r="DB860" i="3"/>
  <c r="DC860" i="3"/>
  <c r="A861" i="3"/>
  <c r="Y861" i="3"/>
  <c r="CX861" i="3"/>
  <c r="DH861" i="3" s="1"/>
  <c r="CY861" i="3"/>
  <c r="CZ861" i="3"/>
  <c r="DA861" i="3"/>
  <c r="DB861" i="3"/>
  <c r="DC861" i="3"/>
  <c r="DF861" i="3"/>
  <c r="DJ861" i="3" s="1"/>
  <c r="DG861" i="3"/>
  <c r="DI861" i="3"/>
  <c r="A862" i="3"/>
  <c r="Y862" i="3"/>
  <c r="CX862" i="3" s="1"/>
  <c r="DI862" i="3" s="1"/>
  <c r="CY862" i="3"/>
  <c r="CZ862" i="3"/>
  <c r="DB862" i="3" s="1"/>
  <c r="DA862" i="3"/>
  <c r="DC862" i="3"/>
  <c r="A863" i="3"/>
  <c r="Y863" i="3"/>
  <c r="CX863" i="3" s="1"/>
  <c r="DH863" i="3" s="1"/>
  <c r="CY863" i="3"/>
  <c r="CZ863" i="3"/>
  <c r="DA863" i="3"/>
  <c r="DB863" i="3"/>
  <c r="DC863" i="3"/>
  <c r="DF863" i="3"/>
  <c r="DJ863" i="3" s="1"/>
  <c r="A864" i="3"/>
  <c r="Y864" i="3"/>
  <c r="CX864" i="3"/>
  <c r="DH864" i="3" s="1"/>
  <c r="CY864" i="3"/>
  <c r="CZ864" i="3"/>
  <c r="DB864" i="3" s="1"/>
  <c r="DA864" i="3"/>
  <c r="DC864" i="3"/>
  <c r="DI864" i="3"/>
  <c r="A865" i="3"/>
  <c r="Y865" i="3"/>
  <c r="CX865" i="3"/>
  <c r="CY865" i="3"/>
  <c r="CZ865" i="3"/>
  <c r="DA865" i="3"/>
  <c r="DB865" i="3"/>
  <c r="DC865" i="3"/>
  <c r="DG865" i="3"/>
  <c r="DH865" i="3"/>
  <c r="A866" i="3"/>
  <c r="Y866" i="3"/>
  <c r="CX866" i="3"/>
  <c r="CY866" i="3"/>
  <c r="CZ866" i="3"/>
  <c r="DB866" i="3" s="1"/>
  <c r="DA866" i="3"/>
  <c r="DC866" i="3"/>
  <c r="A867" i="3"/>
  <c r="Y867" i="3"/>
  <c r="CX867" i="3"/>
  <c r="DH867" i="3" s="1"/>
  <c r="CY867" i="3"/>
  <c r="CZ867" i="3"/>
  <c r="DA867" i="3"/>
  <c r="DB867" i="3"/>
  <c r="DC867" i="3"/>
  <c r="DF867" i="3"/>
  <c r="A868" i="3"/>
  <c r="Y868" i="3"/>
  <c r="CX868" i="3"/>
  <c r="DF868" i="3" s="1"/>
  <c r="CY868" i="3"/>
  <c r="CZ868" i="3"/>
  <c r="DA868" i="3"/>
  <c r="DB868" i="3"/>
  <c r="DC868" i="3"/>
  <c r="DG868" i="3"/>
  <c r="DH868" i="3"/>
  <c r="A869" i="3"/>
  <c r="Y869" i="3"/>
  <c r="CX869" i="3"/>
  <c r="DF869" i="3" s="1"/>
  <c r="CY869" i="3"/>
  <c r="CZ869" i="3"/>
  <c r="DA869" i="3"/>
  <c r="DB869" i="3"/>
  <c r="DC869" i="3"/>
  <c r="A870" i="3"/>
  <c r="Y870" i="3"/>
  <c r="CX870" i="3" s="1"/>
  <c r="CY870" i="3"/>
  <c r="CZ870" i="3"/>
  <c r="DB870" i="3" s="1"/>
  <c r="DA870" i="3"/>
  <c r="DC870" i="3"/>
  <c r="A871" i="3"/>
  <c r="Y871" i="3"/>
  <c r="CX871" i="3"/>
  <c r="CY871" i="3"/>
  <c r="CZ871" i="3"/>
  <c r="DB871" i="3" s="1"/>
  <c r="DA871" i="3"/>
  <c r="DC871" i="3"/>
  <c r="A872" i="3"/>
  <c r="Y872" i="3"/>
  <c r="CX872" i="3"/>
  <c r="DH872" i="3" s="1"/>
  <c r="CY872" i="3"/>
  <c r="CZ872" i="3"/>
  <c r="DA872" i="3"/>
  <c r="DB872" i="3"/>
  <c r="DC872" i="3"/>
  <c r="DF872" i="3"/>
  <c r="DJ872" i="3" s="1"/>
  <c r="A873" i="3"/>
  <c r="Y873" i="3"/>
  <c r="CX873" i="3"/>
  <c r="DF873" i="3" s="1"/>
  <c r="DJ873" i="3" s="1"/>
  <c r="CY873" i="3"/>
  <c r="CZ873" i="3"/>
  <c r="DB873" i="3" s="1"/>
  <c r="DA873" i="3"/>
  <c r="DC873" i="3"/>
  <c r="DG873" i="3"/>
  <c r="DH873" i="3"/>
  <c r="DI873" i="3"/>
  <c r="A874" i="3"/>
  <c r="Y874" i="3"/>
  <c r="CX874" i="3"/>
  <c r="DF874" i="3" s="1"/>
  <c r="CY874" i="3"/>
  <c r="CZ874" i="3"/>
  <c r="DB874" i="3" s="1"/>
  <c r="DA874" i="3"/>
  <c r="DC874" i="3"/>
  <c r="A875" i="3"/>
  <c r="Y875" i="3"/>
  <c r="CX875" i="3" s="1"/>
  <c r="DG875" i="3" s="1"/>
  <c r="CY875" i="3"/>
  <c r="CZ875" i="3"/>
  <c r="DB875" i="3" s="1"/>
  <c r="DA875" i="3"/>
  <c r="DC875" i="3"/>
  <c r="A876" i="3"/>
  <c r="Y876" i="3"/>
  <c r="CX876" i="3"/>
  <c r="DG876" i="3" s="1"/>
  <c r="CY876" i="3"/>
  <c r="CZ876" i="3"/>
  <c r="DB876" i="3" s="1"/>
  <c r="DA876" i="3"/>
  <c r="DC876" i="3"/>
  <c r="DH876" i="3"/>
  <c r="DJ876" i="3"/>
  <c r="A877" i="3"/>
  <c r="Y877" i="3"/>
  <c r="CX877" i="3" s="1"/>
  <c r="DF877" i="3" s="1"/>
  <c r="CY877" i="3"/>
  <c r="CZ877" i="3"/>
  <c r="DA877" i="3"/>
  <c r="DB877" i="3"/>
  <c r="DC877" i="3"/>
  <c r="DG877" i="3"/>
  <c r="DJ877" i="3" s="1"/>
  <c r="A878" i="3"/>
  <c r="Y878" i="3"/>
  <c r="CX878" i="3" s="1"/>
  <c r="CY878" i="3"/>
  <c r="CZ878" i="3"/>
  <c r="DB878" i="3" s="1"/>
  <c r="DA878" i="3"/>
  <c r="DC878" i="3"/>
  <c r="A879" i="3"/>
  <c r="Y879" i="3"/>
  <c r="CX879" i="3" s="1"/>
  <c r="DH879" i="3" s="1"/>
  <c r="CY879" i="3"/>
  <c r="CZ879" i="3"/>
  <c r="DB879" i="3" s="1"/>
  <c r="DA879" i="3"/>
  <c r="DC879" i="3"/>
  <c r="DF879" i="3"/>
  <c r="DJ879" i="3" s="1"/>
  <c r="DG879" i="3"/>
  <c r="DI879" i="3"/>
  <c r="A880" i="3"/>
  <c r="Y880" i="3"/>
  <c r="CX880" i="3" s="1"/>
  <c r="CY880" i="3"/>
  <c r="CZ880" i="3"/>
  <c r="DB880" i="3" s="1"/>
  <c r="DA880" i="3"/>
  <c r="DC880" i="3"/>
  <c r="A881" i="3"/>
  <c r="Y881" i="3"/>
  <c r="CX881" i="3" s="1"/>
  <c r="CY881" i="3"/>
  <c r="CZ881" i="3"/>
  <c r="DB881" i="3" s="1"/>
  <c r="DA881" i="3"/>
  <c r="DC881" i="3"/>
  <c r="A882" i="3"/>
  <c r="Y882" i="3"/>
  <c r="CX882" i="3"/>
  <c r="DI882" i="3" s="1"/>
  <c r="CY882" i="3"/>
  <c r="CZ882" i="3"/>
  <c r="DB882" i="3" s="1"/>
  <c r="DA882" i="3"/>
  <c r="DC882" i="3"/>
  <c r="DG882" i="3"/>
  <c r="DH882" i="3"/>
  <c r="DJ882" i="3"/>
  <c r="A883" i="3"/>
  <c r="Y883" i="3"/>
  <c r="CX883" i="3"/>
  <c r="DF883" i="3" s="1"/>
  <c r="CY883" i="3"/>
  <c r="CZ883" i="3"/>
  <c r="DA883" i="3"/>
  <c r="DB883" i="3"/>
  <c r="DC883" i="3"/>
  <c r="DG883" i="3"/>
  <c r="DI883" i="3"/>
  <c r="DJ883" i="3"/>
  <c r="A884" i="3"/>
  <c r="Y884" i="3"/>
  <c r="CX884" i="3"/>
  <c r="DI884" i="3" s="1"/>
  <c r="CY884" i="3"/>
  <c r="CZ884" i="3"/>
  <c r="DA884" i="3"/>
  <c r="DB884" i="3"/>
  <c r="DC884" i="3"/>
  <c r="DF884" i="3"/>
  <c r="A885" i="3"/>
  <c r="Y885" i="3"/>
  <c r="CX885" i="3"/>
  <c r="CY885" i="3"/>
  <c r="CZ885" i="3"/>
  <c r="DA885" i="3"/>
  <c r="DB885" i="3"/>
  <c r="DC885" i="3"/>
  <c r="DG885" i="3"/>
  <c r="DI885" i="3"/>
  <c r="DJ885" i="3"/>
  <c r="A886" i="3"/>
  <c r="Y886" i="3"/>
  <c r="CX886" i="3"/>
  <c r="DH886" i="3" s="1"/>
  <c r="CY886" i="3"/>
  <c r="CZ886" i="3"/>
  <c r="DA886" i="3"/>
  <c r="DB886" i="3"/>
  <c r="DC886" i="3"/>
  <c r="DF886" i="3"/>
  <c r="DJ886" i="3" s="1"/>
  <c r="A887" i="3"/>
  <c r="Y887" i="3"/>
  <c r="CX887" i="3"/>
  <c r="DH887" i="3" s="1"/>
  <c r="CY887" i="3"/>
  <c r="CZ887" i="3"/>
  <c r="DB887" i="3" s="1"/>
  <c r="DA887" i="3"/>
  <c r="DC887" i="3"/>
  <c r="DF887" i="3"/>
  <c r="DJ887" i="3" s="1"/>
  <c r="DG887" i="3"/>
  <c r="A888" i="3"/>
  <c r="Y888" i="3"/>
  <c r="CX888" i="3"/>
  <c r="DF888" i="3" s="1"/>
  <c r="CY888" i="3"/>
  <c r="CZ888" i="3"/>
  <c r="DA888" i="3"/>
  <c r="DB888" i="3"/>
  <c r="DC888" i="3"/>
  <c r="DG888" i="3"/>
  <c r="DI888" i="3"/>
  <c r="DJ888" i="3"/>
  <c r="A889" i="3"/>
  <c r="Y889" i="3"/>
  <c r="CX889" i="3"/>
  <c r="DI889" i="3" s="1"/>
  <c r="DJ889" i="3" s="1"/>
  <c r="CY889" i="3"/>
  <c r="CZ889" i="3"/>
  <c r="DA889" i="3"/>
  <c r="DB889" i="3"/>
  <c r="DC889" i="3"/>
  <c r="A890" i="3"/>
  <c r="Y890" i="3"/>
  <c r="CX890" i="3"/>
  <c r="CY890" i="3"/>
  <c r="CZ890" i="3"/>
  <c r="DB890" i="3" s="1"/>
  <c r="DA890" i="3"/>
  <c r="DC890" i="3"/>
  <c r="DG890" i="3"/>
  <c r="DJ890" i="3" s="1"/>
  <c r="A891" i="3"/>
  <c r="Y891" i="3"/>
  <c r="CX891" i="3"/>
  <c r="DI891" i="3" s="1"/>
  <c r="CY891" i="3"/>
  <c r="CZ891" i="3"/>
  <c r="DB891" i="3" s="1"/>
  <c r="DA891" i="3"/>
  <c r="DC891" i="3"/>
  <c r="DF891" i="3"/>
  <c r="DG891" i="3"/>
  <c r="DJ891" i="3" s="1"/>
  <c r="A892" i="3"/>
  <c r="Y892" i="3"/>
  <c r="CX892" i="3"/>
  <c r="DG892" i="3" s="1"/>
  <c r="DJ892" i="3" s="1"/>
  <c r="CY892" i="3"/>
  <c r="CZ892" i="3"/>
  <c r="DB892" i="3" s="1"/>
  <c r="DA892" i="3"/>
  <c r="DC892" i="3"/>
  <c r="A893" i="3"/>
  <c r="Y893" i="3"/>
  <c r="CX893" i="3" s="1"/>
  <c r="CY893" i="3"/>
  <c r="CZ893" i="3"/>
  <c r="DB893" i="3" s="1"/>
  <c r="DA893" i="3"/>
  <c r="DC893" i="3"/>
  <c r="DF893" i="3"/>
  <c r="DJ893" i="3" s="1"/>
  <c r="A894" i="3"/>
  <c r="Y894" i="3"/>
  <c r="CX894" i="3" s="1"/>
  <c r="CY894" i="3"/>
  <c r="CZ894" i="3"/>
  <c r="DB894" i="3" s="1"/>
  <c r="DA894" i="3"/>
  <c r="DC894" i="3"/>
  <c r="A895" i="3"/>
  <c r="Y895" i="3"/>
  <c r="CX895" i="3" s="1"/>
  <c r="DH895" i="3" s="1"/>
  <c r="CY895" i="3"/>
  <c r="CZ895" i="3"/>
  <c r="DB895" i="3" s="1"/>
  <c r="DA895" i="3"/>
  <c r="DC895" i="3"/>
  <c r="DF895" i="3"/>
  <c r="A896" i="3"/>
  <c r="Y896" i="3"/>
  <c r="CX896" i="3"/>
  <c r="CY896" i="3"/>
  <c r="CZ896" i="3"/>
  <c r="DB896" i="3" s="1"/>
  <c r="DA896" i="3"/>
  <c r="DC896" i="3"/>
  <c r="DF896" i="3"/>
  <c r="DG896" i="3"/>
  <c r="DH896" i="3"/>
  <c r="DI896" i="3"/>
  <c r="DJ896" i="3" s="1"/>
  <c r="A897" i="3"/>
  <c r="Y897" i="3"/>
  <c r="CX897" i="3"/>
  <c r="CY897" i="3"/>
  <c r="CZ897" i="3"/>
  <c r="DA897" i="3"/>
  <c r="DB897" i="3"/>
  <c r="DC897" i="3"/>
  <c r="A898" i="3"/>
  <c r="Y898" i="3"/>
  <c r="CX898" i="3"/>
  <c r="DI898" i="3" s="1"/>
  <c r="CY898" i="3"/>
  <c r="CZ898" i="3"/>
  <c r="DA898" i="3"/>
  <c r="DB898" i="3"/>
  <c r="DC898" i="3"/>
  <c r="DF898" i="3"/>
  <c r="A899" i="3"/>
  <c r="Y899" i="3"/>
  <c r="CX899" i="3"/>
  <c r="CY899" i="3"/>
  <c r="CZ899" i="3"/>
  <c r="DB899" i="3" s="1"/>
  <c r="DA899" i="3"/>
  <c r="DC899" i="3"/>
  <c r="DH899" i="3"/>
  <c r="A900" i="3"/>
  <c r="Y900" i="3"/>
  <c r="CX900" i="3"/>
  <c r="DI900" i="3" s="1"/>
  <c r="DJ900" i="3" s="1"/>
  <c r="CY900" i="3"/>
  <c r="CZ900" i="3"/>
  <c r="DA900" i="3"/>
  <c r="DB900" i="3"/>
  <c r="DC900" i="3"/>
  <c r="DF900" i="3"/>
  <c r="DG900" i="3"/>
  <c r="DH900" i="3"/>
  <c r="A901" i="3"/>
  <c r="Y901" i="3"/>
  <c r="CX901" i="3"/>
  <c r="DG901" i="3" s="1"/>
  <c r="CY901" i="3"/>
  <c r="CZ901" i="3"/>
  <c r="DA901" i="3"/>
  <c r="DB901" i="3"/>
  <c r="DC901" i="3"/>
  <c r="DF901" i="3"/>
  <c r="A902" i="3"/>
  <c r="Y902" i="3"/>
  <c r="CX902" i="3"/>
  <c r="DF902" i="3" s="1"/>
  <c r="CY902" i="3"/>
  <c r="CZ902" i="3"/>
  <c r="DA902" i="3"/>
  <c r="DB902" i="3"/>
  <c r="DC902" i="3"/>
  <c r="DG902" i="3"/>
  <c r="DJ902" i="3" s="1"/>
  <c r="DI902" i="3"/>
  <c r="A903" i="3"/>
  <c r="Y903" i="3"/>
  <c r="CX903" i="3" s="1"/>
  <c r="CY903" i="3"/>
  <c r="CZ903" i="3"/>
  <c r="DA903" i="3"/>
  <c r="DB903" i="3"/>
  <c r="DC903" i="3"/>
  <c r="A904" i="3"/>
  <c r="Y904" i="3"/>
  <c r="CX904" i="3" s="1"/>
  <c r="CY904" i="3"/>
  <c r="CZ904" i="3"/>
  <c r="DB904" i="3" s="1"/>
  <c r="DA904" i="3"/>
  <c r="DC904" i="3"/>
  <c r="A905" i="3"/>
  <c r="Y905" i="3"/>
  <c r="CX905" i="3"/>
  <c r="CY905" i="3"/>
  <c r="CZ905" i="3"/>
  <c r="DB905" i="3" s="1"/>
  <c r="DA905" i="3"/>
  <c r="DC905" i="3"/>
  <c r="DF905" i="3"/>
  <c r="A906" i="3"/>
  <c r="Y906" i="3"/>
  <c r="CX906" i="3" s="1"/>
  <c r="CY906" i="3"/>
  <c r="CZ906" i="3"/>
  <c r="DB906" i="3" s="1"/>
  <c r="DA906" i="3"/>
  <c r="DC906" i="3"/>
  <c r="A907" i="3"/>
  <c r="Y907" i="3"/>
  <c r="CX907" i="3"/>
  <c r="DG907" i="3" s="1"/>
  <c r="DJ907" i="3" s="1"/>
  <c r="CY907" i="3"/>
  <c r="CZ907" i="3"/>
  <c r="DB907" i="3" s="1"/>
  <c r="DA907" i="3"/>
  <c r="DC907" i="3"/>
  <c r="A908" i="3"/>
  <c r="Y908" i="3"/>
  <c r="CX908" i="3" s="1"/>
  <c r="CY908" i="3"/>
  <c r="CZ908" i="3"/>
  <c r="DB908" i="3" s="1"/>
  <c r="DA908" i="3"/>
  <c r="DC908" i="3"/>
  <c r="A909" i="3"/>
  <c r="Y909" i="3"/>
  <c r="CX909" i="3"/>
  <c r="DG909" i="3" s="1"/>
  <c r="CY909" i="3"/>
  <c r="CZ909" i="3"/>
  <c r="DB909" i="3" s="1"/>
  <c r="DA909" i="3"/>
  <c r="DC909" i="3"/>
  <c r="DI909" i="3"/>
  <c r="DJ909" i="3" s="1"/>
  <c r="A910" i="3"/>
  <c r="Y910" i="3"/>
  <c r="CX910" i="3" s="1"/>
  <c r="CY910" i="3"/>
  <c r="CZ910" i="3"/>
  <c r="DB910" i="3" s="1"/>
  <c r="DA910" i="3"/>
  <c r="DC910" i="3"/>
  <c r="A911" i="3"/>
  <c r="Y911" i="3"/>
  <c r="CX911" i="3" s="1"/>
  <c r="CY911" i="3"/>
  <c r="CZ911" i="3"/>
  <c r="DA911" i="3"/>
  <c r="DB911" i="3"/>
  <c r="DC911" i="3"/>
  <c r="A912" i="3"/>
  <c r="Y912" i="3"/>
  <c r="CX912" i="3" s="1"/>
  <c r="DF912" i="3" s="1"/>
  <c r="CY912" i="3"/>
  <c r="CZ912" i="3"/>
  <c r="DB912" i="3" s="1"/>
  <c r="DA912" i="3"/>
  <c r="DC912" i="3"/>
  <c r="DG912" i="3"/>
  <c r="DH912" i="3"/>
  <c r="DI912" i="3"/>
  <c r="DJ912" i="3"/>
  <c r="A913" i="3"/>
  <c r="Y913" i="3"/>
  <c r="CX913" i="3" s="1"/>
  <c r="CY913" i="3"/>
  <c r="CZ913" i="3"/>
  <c r="DA913" i="3"/>
  <c r="DB913" i="3"/>
  <c r="DC913" i="3"/>
  <c r="A914" i="3"/>
  <c r="Y914" i="3"/>
  <c r="CX914" i="3" s="1"/>
  <c r="CY914" i="3"/>
  <c r="CZ914" i="3"/>
  <c r="DB914" i="3" s="1"/>
  <c r="DA914" i="3"/>
  <c r="DC914" i="3"/>
  <c r="A915" i="3"/>
  <c r="Y915" i="3"/>
  <c r="CX915" i="3"/>
  <c r="CY915" i="3"/>
  <c r="CZ915" i="3"/>
  <c r="DA915" i="3"/>
  <c r="DB915" i="3"/>
  <c r="DC915" i="3"/>
  <c r="DH915" i="3"/>
  <c r="A916" i="3"/>
  <c r="Y916" i="3"/>
  <c r="CX916" i="3" s="1"/>
  <c r="DI916" i="3" s="1"/>
  <c r="CY916" i="3"/>
  <c r="CZ916" i="3"/>
  <c r="DA916" i="3"/>
  <c r="DB916" i="3"/>
  <c r="DC916" i="3"/>
  <c r="DF916" i="3"/>
  <c r="A917" i="3"/>
  <c r="Y917" i="3"/>
  <c r="CX917" i="3"/>
  <c r="DG917" i="3" s="1"/>
  <c r="CY917" i="3"/>
  <c r="CZ917" i="3"/>
  <c r="DB917" i="3" s="1"/>
  <c r="DA917" i="3"/>
  <c r="DC917" i="3"/>
  <c r="DF917" i="3"/>
  <c r="DH917" i="3"/>
  <c r="DI917" i="3"/>
  <c r="DJ917" i="3" s="1"/>
  <c r="A918" i="3"/>
  <c r="Y918" i="3"/>
  <c r="CX918" i="3"/>
  <c r="DH918" i="3" s="1"/>
  <c r="CY918" i="3"/>
  <c r="CZ918" i="3"/>
  <c r="DA918" i="3"/>
  <c r="DB918" i="3"/>
  <c r="DC918" i="3"/>
  <c r="DF918" i="3"/>
  <c r="DG918" i="3"/>
  <c r="DI918" i="3"/>
  <c r="DJ918" i="3"/>
  <c r="A919" i="3"/>
  <c r="Y919" i="3"/>
  <c r="CX919" i="3" s="1"/>
  <c r="CY919" i="3"/>
  <c r="CZ919" i="3"/>
  <c r="DA919" i="3"/>
  <c r="DB919" i="3"/>
  <c r="DC919" i="3"/>
  <c r="A920" i="3"/>
  <c r="Y920" i="3"/>
  <c r="CX920" i="3"/>
  <c r="CY920" i="3"/>
  <c r="CZ920" i="3"/>
  <c r="DA920" i="3"/>
  <c r="DB920" i="3"/>
  <c r="DC920" i="3"/>
  <c r="DG920" i="3"/>
  <c r="DJ920" i="3" s="1"/>
  <c r="A921" i="3"/>
  <c r="Y921" i="3"/>
  <c r="CX921" i="3"/>
  <c r="DG921" i="3" s="1"/>
  <c r="CY921" i="3"/>
  <c r="CZ921" i="3"/>
  <c r="DB921" i="3" s="1"/>
  <c r="DA921" i="3"/>
  <c r="DC921" i="3"/>
  <c r="DF921" i="3"/>
  <c r="A922" i="3"/>
  <c r="Y922" i="3"/>
  <c r="CX922" i="3"/>
  <c r="DF922" i="3" s="1"/>
  <c r="CY922" i="3"/>
  <c r="CZ922" i="3"/>
  <c r="DB922" i="3" s="1"/>
  <c r="DA922" i="3"/>
  <c r="DC922" i="3"/>
  <c r="A923" i="3"/>
  <c r="Y923" i="3"/>
  <c r="CX923" i="3"/>
  <c r="DG923" i="3" s="1"/>
  <c r="CY923" i="3"/>
  <c r="CZ923" i="3"/>
  <c r="DA923" i="3"/>
  <c r="DB923" i="3"/>
  <c r="DC923" i="3"/>
  <c r="DJ923" i="3"/>
  <c r="A924" i="3"/>
  <c r="Y924" i="3"/>
  <c r="CX924" i="3" s="1"/>
  <c r="CY924" i="3"/>
  <c r="CZ924" i="3"/>
  <c r="DB924" i="3" s="1"/>
  <c r="DA924" i="3"/>
  <c r="DC924" i="3"/>
  <c r="A925" i="3"/>
  <c r="Y925" i="3"/>
  <c r="CX925" i="3" s="1"/>
  <c r="CY925" i="3"/>
  <c r="CZ925" i="3"/>
  <c r="DB925" i="3" s="1"/>
  <c r="DA925" i="3"/>
  <c r="DC925" i="3"/>
  <c r="A926" i="3"/>
  <c r="Y926" i="3"/>
  <c r="CX926" i="3" s="1"/>
  <c r="CY926" i="3"/>
  <c r="CZ926" i="3"/>
  <c r="DA926" i="3"/>
  <c r="DB926" i="3"/>
  <c r="DC926" i="3"/>
  <c r="A927" i="3"/>
  <c r="Y927" i="3"/>
  <c r="CX927" i="3"/>
  <c r="DF927" i="3" s="1"/>
  <c r="CY927" i="3"/>
  <c r="CZ927" i="3"/>
  <c r="DA927" i="3"/>
  <c r="DB927" i="3"/>
  <c r="DC927" i="3"/>
  <c r="DG927" i="3"/>
  <c r="DJ927" i="3" s="1"/>
  <c r="A928" i="3"/>
  <c r="Y928" i="3"/>
  <c r="CX928" i="3" s="1"/>
  <c r="DF928" i="3" s="1"/>
  <c r="CY928" i="3"/>
  <c r="CZ928" i="3"/>
  <c r="DB928" i="3" s="1"/>
  <c r="DA928" i="3"/>
  <c r="DC928" i="3"/>
  <c r="DG928" i="3"/>
  <c r="DH928" i="3"/>
  <c r="DI928" i="3"/>
  <c r="DJ928" i="3"/>
  <c r="A929" i="3"/>
  <c r="Y929" i="3"/>
  <c r="CX929" i="3" s="1"/>
  <c r="CY929" i="3"/>
  <c r="CZ929" i="3"/>
  <c r="DB929" i="3" s="1"/>
  <c r="DA929" i="3"/>
  <c r="DC929" i="3"/>
  <c r="A930" i="3"/>
  <c r="Y930" i="3"/>
  <c r="CX930" i="3"/>
  <c r="DF930" i="3" s="1"/>
  <c r="CY930" i="3"/>
  <c r="CZ930" i="3"/>
  <c r="DB930" i="3" s="1"/>
  <c r="DA930" i="3"/>
  <c r="DC930" i="3"/>
  <c r="DI930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D24" i="1"/>
  <c r="E26" i="1"/>
  <c r="Z26" i="1"/>
  <c r="AA26" i="1"/>
  <c r="AM26" i="1"/>
  <c r="AN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R26" i="1"/>
  <c r="DS26" i="1"/>
  <c r="EE26" i="1"/>
  <c r="EF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C28" i="1"/>
  <c r="D28" i="1"/>
  <c r="N28" i="1"/>
  <c r="AC28" i="1"/>
  <c r="CQ28" i="1" s="1"/>
  <c r="P28" i="1" s="1"/>
  <c r="AD28" i="1"/>
  <c r="CR28" i="1" s="1"/>
  <c r="Q28" i="1" s="1"/>
  <c r="AE28" i="1"/>
  <c r="AF28" i="1"/>
  <c r="AG28" i="1"/>
  <c r="AH28" i="1"/>
  <c r="AI28" i="1"/>
  <c r="AJ28" i="1"/>
  <c r="CX28" i="1" s="1"/>
  <c r="W28" i="1" s="1"/>
  <c r="CS28" i="1"/>
  <c r="R28" i="1" s="1"/>
  <c r="CT28" i="1"/>
  <c r="S28" i="1" s="1"/>
  <c r="CU28" i="1"/>
  <c r="T28" i="1" s="1"/>
  <c r="CV28" i="1"/>
  <c r="U28" i="1" s="1"/>
  <c r="CW28" i="1"/>
  <c r="V28" i="1" s="1"/>
  <c r="FR28" i="1"/>
  <c r="GL28" i="1"/>
  <c r="GO28" i="1"/>
  <c r="GP28" i="1"/>
  <c r="GV28" i="1"/>
  <c r="HC28" i="1"/>
  <c r="GX28" i="1" s="1"/>
  <c r="C29" i="1"/>
  <c r="D29" i="1"/>
  <c r="N29" i="1"/>
  <c r="W29" i="1"/>
  <c r="AC29" i="1"/>
  <c r="CQ29" i="1" s="1"/>
  <c r="P29" i="1" s="1"/>
  <c r="AE29" i="1"/>
  <c r="CS29" i="1" s="1"/>
  <c r="R29" i="1" s="1"/>
  <c r="AF29" i="1"/>
  <c r="AG29" i="1"/>
  <c r="CU29" i="1" s="1"/>
  <c r="T29" i="1" s="1"/>
  <c r="AH29" i="1"/>
  <c r="CV29" i="1" s="1"/>
  <c r="U29" i="1" s="1"/>
  <c r="AI29" i="1"/>
  <c r="CW29" i="1" s="1"/>
  <c r="V29" i="1" s="1"/>
  <c r="AJ29" i="1"/>
  <c r="CT29" i="1"/>
  <c r="S29" i="1" s="1"/>
  <c r="CX29" i="1"/>
  <c r="FR29" i="1"/>
  <c r="GL29" i="1"/>
  <c r="GO29" i="1"/>
  <c r="GP29" i="1"/>
  <c r="GV29" i="1"/>
  <c r="HC29" i="1"/>
  <c r="GX29" i="1" s="1"/>
  <c r="C30" i="1"/>
  <c r="D30" i="1"/>
  <c r="N30" i="1"/>
  <c r="AC30" i="1"/>
  <c r="AB30" i="1" s="1"/>
  <c r="AD30" i="1"/>
  <c r="CR30" i="1" s="1"/>
  <c r="Q30" i="1" s="1"/>
  <c r="AE30" i="1"/>
  <c r="AF30" i="1"/>
  <c r="CT30" i="1" s="1"/>
  <c r="S30" i="1" s="1"/>
  <c r="AG30" i="1"/>
  <c r="CU30" i="1" s="1"/>
  <c r="T30" i="1" s="1"/>
  <c r="AH30" i="1"/>
  <c r="CV30" i="1" s="1"/>
  <c r="U30" i="1" s="1"/>
  <c r="AI30" i="1"/>
  <c r="CW30" i="1" s="1"/>
  <c r="V30" i="1" s="1"/>
  <c r="AJ30" i="1"/>
  <c r="CQ30" i="1"/>
  <c r="P30" i="1" s="1"/>
  <c r="CP30" i="1" s="1"/>
  <c r="O30" i="1" s="1"/>
  <c r="CS30" i="1"/>
  <c r="R30" i="1" s="1"/>
  <c r="CX30" i="1"/>
  <c r="W30" i="1" s="1"/>
  <c r="FR30" i="1"/>
  <c r="GL30" i="1"/>
  <c r="GO30" i="1"/>
  <c r="GP30" i="1"/>
  <c r="GV30" i="1"/>
  <c r="HC30" i="1"/>
  <c r="GX30" i="1" s="1"/>
  <c r="C31" i="1"/>
  <c r="D31" i="1"/>
  <c r="N31" i="1"/>
  <c r="Q31" i="1"/>
  <c r="AC31" i="1"/>
  <c r="CQ31" i="1" s="1"/>
  <c r="P31" i="1" s="1"/>
  <c r="CP31" i="1" s="1"/>
  <c r="O31" i="1" s="1"/>
  <c r="AD31" i="1"/>
  <c r="AE31" i="1"/>
  <c r="AF31" i="1"/>
  <c r="AG31" i="1"/>
  <c r="AH31" i="1"/>
  <c r="AI31" i="1"/>
  <c r="CW31" i="1" s="1"/>
  <c r="V31" i="1" s="1"/>
  <c r="AJ31" i="1"/>
  <c r="CR31" i="1"/>
  <c r="CS31" i="1"/>
  <c r="R31" i="1" s="1"/>
  <c r="CT31" i="1"/>
  <c r="S31" i="1" s="1"/>
  <c r="CU31" i="1"/>
  <c r="T31" i="1" s="1"/>
  <c r="CV31" i="1"/>
  <c r="U31" i="1" s="1"/>
  <c r="CX31" i="1"/>
  <c r="W31" i="1" s="1"/>
  <c r="FR31" i="1"/>
  <c r="GL31" i="1"/>
  <c r="GO31" i="1"/>
  <c r="GP31" i="1"/>
  <c r="GV31" i="1"/>
  <c r="GX31" i="1"/>
  <c r="HC31" i="1"/>
  <c r="C32" i="1"/>
  <c r="D32" i="1"/>
  <c r="N32" i="1"/>
  <c r="V32" i="1"/>
  <c r="AC32" i="1"/>
  <c r="CQ32" i="1" s="1"/>
  <c r="P32" i="1" s="1"/>
  <c r="AE32" i="1"/>
  <c r="AD32" i="1" s="1"/>
  <c r="AF32" i="1"/>
  <c r="CT32" i="1" s="1"/>
  <c r="S32" i="1" s="1"/>
  <c r="AG32" i="1"/>
  <c r="CU32" i="1" s="1"/>
  <c r="T32" i="1" s="1"/>
  <c r="AH32" i="1"/>
  <c r="CV32" i="1" s="1"/>
  <c r="U32" i="1" s="1"/>
  <c r="AI32" i="1"/>
  <c r="AJ32" i="1"/>
  <c r="CS32" i="1"/>
  <c r="R32" i="1" s="1"/>
  <c r="CW32" i="1"/>
  <c r="CX32" i="1"/>
  <c r="W32" i="1" s="1"/>
  <c r="FR32" i="1"/>
  <c r="GL32" i="1"/>
  <c r="GO32" i="1"/>
  <c r="GP32" i="1"/>
  <c r="GV32" i="1"/>
  <c r="HC32" i="1"/>
  <c r="GX32" i="1" s="1"/>
  <c r="C33" i="1"/>
  <c r="D33" i="1"/>
  <c r="N33" i="1"/>
  <c r="AC33" i="1"/>
  <c r="AB33" i="1" s="1"/>
  <c r="AD33" i="1"/>
  <c r="AE33" i="1"/>
  <c r="CS33" i="1" s="1"/>
  <c r="R33" i="1" s="1"/>
  <c r="AF33" i="1"/>
  <c r="CT33" i="1" s="1"/>
  <c r="S33" i="1" s="1"/>
  <c r="AG33" i="1"/>
  <c r="CU33" i="1" s="1"/>
  <c r="T33" i="1" s="1"/>
  <c r="AH33" i="1"/>
  <c r="CV33" i="1" s="1"/>
  <c r="U33" i="1" s="1"/>
  <c r="AI33" i="1"/>
  <c r="CW33" i="1" s="1"/>
  <c r="V33" i="1" s="1"/>
  <c r="AJ33" i="1"/>
  <c r="CR33" i="1"/>
  <c r="Q33" i="1" s="1"/>
  <c r="CX33" i="1"/>
  <c r="W33" i="1" s="1"/>
  <c r="FR33" i="1"/>
  <c r="GL33" i="1"/>
  <c r="GO33" i="1"/>
  <c r="GP33" i="1"/>
  <c r="GV33" i="1"/>
  <c r="HC33" i="1" s="1"/>
  <c r="GX33" i="1" s="1"/>
  <c r="N34" i="1"/>
  <c r="R34" i="1"/>
  <c r="AC34" i="1"/>
  <c r="CQ34" i="1" s="1"/>
  <c r="P34" i="1" s="1"/>
  <c r="AD34" i="1"/>
  <c r="CR34" i="1" s="1"/>
  <c r="Q34" i="1" s="1"/>
  <c r="AE34" i="1"/>
  <c r="AF34" i="1"/>
  <c r="AG34" i="1"/>
  <c r="AH34" i="1"/>
  <c r="AI34" i="1"/>
  <c r="AJ34" i="1"/>
  <c r="CX34" i="1" s="1"/>
  <c r="W34" i="1" s="1"/>
  <c r="CS34" i="1"/>
  <c r="CT34" i="1"/>
  <c r="S34" i="1" s="1"/>
  <c r="CU34" i="1"/>
  <c r="T34" i="1" s="1"/>
  <c r="CV34" i="1"/>
  <c r="U34" i="1" s="1"/>
  <c r="CW34" i="1"/>
  <c r="V34" i="1" s="1"/>
  <c r="FR34" i="1"/>
  <c r="GL34" i="1"/>
  <c r="GO34" i="1"/>
  <c r="GP34" i="1"/>
  <c r="GV34" i="1"/>
  <c r="HC34" i="1"/>
  <c r="GX34" i="1" s="1"/>
  <c r="N35" i="1"/>
  <c r="AC35" i="1"/>
  <c r="CQ35" i="1" s="1"/>
  <c r="P35" i="1" s="1"/>
  <c r="AD35" i="1"/>
  <c r="CR35" i="1" s="1"/>
  <c r="Q35" i="1" s="1"/>
  <c r="AE35" i="1"/>
  <c r="CS35" i="1" s="1"/>
  <c r="R35" i="1" s="1"/>
  <c r="AF35" i="1"/>
  <c r="CT35" i="1" s="1"/>
  <c r="S35" i="1" s="1"/>
  <c r="AG35" i="1"/>
  <c r="AH35" i="1"/>
  <c r="CV35" i="1" s="1"/>
  <c r="U35" i="1" s="1"/>
  <c r="AI35" i="1"/>
  <c r="CW35" i="1" s="1"/>
  <c r="V35" i="1" s="1"/>
  <c r="AJ35" i="1"/>
  <c r="CX35" i="1" s="1"/>
  <c r="W35" i="1" s="1"/>
  <c r="CU35" i="1"/>
  <c r="T35" i="1" s="1"/>
  <c r="FR35" i="1"/>
  <c r="GL35" i="1"/>
  <c r="GO35" i="1"/>
  <c r="GP35" i="1"/>
  <c r="GV35" i="1"/>
  <c r="HC35" i="1"/>
  <c r="GX35" i="1" s="1"/>
  <c r="N36" i="1"/>
  <c r="R36" i="1"/>
  <c r="AC36" i="1"/>
  <c r="AE36" i="1"/>
  <c r="AD36" i="1" s="1"/>
  <c r="CR36" i="1" s="1"/>
  <c r="Q36" i="1" s="1"/>
  <c r="AF36" i="1"/>
  <c r="CT36" i="1" s="1"/>
  <c r="S36" i="1" s="1"/>
  <c r="AG36" i="1"/>
  <c r="AH36" i="1"/>
  <c r="CV36" i="1" s="1"/>
  <c r="U36" i="1" s="1"/>
  <c r="AI36" i="1"/>
  <c r="CW36" i="1" s="1"/>
  <c r="V36" i="1" s="1"/>
  <c r="AJ36" i="1"/>
  <c r="CX36" i="1" s="1"/>
  <c r="W36" i="1" s="1"/>
  <c r="CQ36" i="1"/>
  <c r="P36" i="1" s="1"/>
  <c r="CS36" i="1"/>
  <c r="CU36" i="1"/>
  <c r="T36" i="1" s="1"/>
  <c r="FR36" i="1"/>
  <c r="GL36" i="1"/>
  <c r="GO36" i="1"/>
  <c r="GP36" i="1"/>
  <c r="GV36" i="1"/>
  <c r="GX36" i="1"/>
  <c r="HC36" i="1"/>
  <c r="N37" i="1"/>
  <c r="U37" i="1"/>
  <c r="AC37" i="1"/>
  <c r="CQ37" i="1" s="1"/>
  <c r="P37" i="1" s="1"/>
  <c r="CP37" i="1" s="1"/>
  <c r="O37" i="1" s="1"/>
  <c r="AD37" i="1"/>
  <c r="AE37" i="1"/>
  <c r="CS37" i="1" s="1"/>
  <c r="R37" i="1" s="1"/>
  <c r="AF37" i="1"/>
  <c r="CT37" i="1" s="1"/>
  <c r="S37" i="1" s="1"/>
  <c r="AG37" i="1"/>
  <c r="CU37" i="1" s="1"/>
  <c r="T37" i="1" s="1"/>
  <c r="AH37" i="1"/>
  <c r="AI37" i="1"/>
  <c r="AJ37" i="1"/>
  <c r="CR37" i="1"/>
  <c r="Q37" i="1" s="1"/>
  <c r="CV37" i="1"/>
  <c r="CW37" i="1"/>
  <c r="V37" i="1" s="1"/>
  <c r="CX37" i="1"/>
  <c r="W37" i="1" s="1"/>
  <c r="FR37" i="1"/>
  <c r="GL37" i="1"/>
  <c r="GO37" i="1"/>
  <c r="GP37" i="1"/>
  <c r="GV37" i="1"/>
  <c r="HC37" i="1" s="1"/>
  <c r="GX37" i="1" s="1"/>
  <c r="C38" i="1"/>
  <c r="D38" i="1"/>
  <c r="N38" i="1"/>
  <c r="AB38" i="1"/>
  <c r="AC38" i="1"/>
  <c r="AD38" i="1"/>
  <c r="CR38" i="1" s="1"/>
  <c r="Q38" i="1" s="1"/>
  <c r="AE38" i="1"/>
  <c r="CS38" i="1" s="1"/>
  <c r="R38" i="1" s="1"/>
  <c r="AF38" i="1"/>
  <c r="CT38" i="1" s="1"/>
  <c r="S38" i="1" s="1"/>
  <c r="AG38" i="1"/>
  <c r="CU38" i="1" s="1"/>
  <c r="T38" i="1" s="1"/>
  <c r="AH38" i="1"/>
  <c r="CV38" i="1" s="1"/>
  <c r="U38" i="1" s="1"/>
  <c r="AI38" i="1"/>
  <c r="AJ38" i="1"/>
  <c r="CX38" i="1" s="1"/>
  <c r="W38" i="1" s="1"/>
  <c r="CQ38" i="1"/>
  <c r="P38" i="1" s="1"/>
  <c r="CP38" i="1" s="1"/>
  <c r="O38" i="1" s="1"/>
  <c r="CW38" i="1"/>
  <c r="V38" i="1" s="1"/>
  <c r="FR38" i="1"/>
  <c r="GL38" i="1"/>
  <c r="GO38" i="1"/>
  <c r="GP38" i="1"/>
  <c r="GV38" i="1"/>
  <c r="HC38" i="1" s="1"/>
  <c r="GX38" i="1" s="1"/>
  <c r="C39" i="1"/>
  <c r="D39" i="1"/>
  <c r="N39" i="1"/>
  <c r="S39" i="1"/>
  <c r="AC39" i="1"/>
  <c r="AE39" i="1"/>
  <c r="AD39" i="1" s="1"/>
  <c r="AF39" i="1"/>
  <c r="AG39" i="1"/>
  <c r="CU39" i="1" s="1"/>
  <c r="T39" i="1" s="1"/>
  <c r="AH39" i="1"/>
  <c r="AI39" i="1"/>
  <c r="CW39" i="1" s="1"/>
  <c r="V39" i="1" s="1"/>
  <c r="AJ39" i="1"/>
  <c r="CX39" i="1" s="1"/>
  <c r="W39" i="1" s="1"/>
  <c r="CQ39" i="1"/>
  <c r="P39" i="1" s="1"/>
  <c r="CS39" i="1"/>
  <c r="R39" i="1" s="1"/>
  <c r="CT39" i="1"/>
  <c r="CV39" i="1"/>
  <c r="U39" i="1" s="1"/>
  <c r="FR39" i="1"/>
  <c r="GL39" i="1"/>
  <c r="GO39" i="1"/>
  <c r="GP39" i="1"/>
  <c r="GV39" i="1"/>
  <c r="HC39" i="1"/>
  <c r="GX39" i="1" s="1"/>
  <c r="C40" i="1"/>
  <c r="D40" i="1"/>
  <c r="N40" i="1"/>
  <c r="T40" i="1"/>
  <c r="AC40" i="1"/>
  <c r="AE40" i="1"/>
  <c r="CS40" i="1" s="1"/>
  <c r="R40" i="1" s="1"/>
  <c r="AF40" i="1"/>
  <c r="CT40" i="1" s="1"/>
  <c r="S40" i="1" s="1"/>
  <c r="AG40" i="1"/>
  <c r="AH40" i="1"/>
  <c r="AI40" i="1"/>
  <c r="AJ40" i="1"/>
  <c r="CQ40" i="1"/>
  <c r="P40" i="1" s="1"/>
  <c r="CU40" i="1"/>
  <c r="CV40" i="1"/>
  <c r="U40" i="1" s="1"/>
  <c r="CW40" i="1"/>
  <c r="V40" i="1" s="1"/>
  <c r="CX40" i="1"/>
  <c r="W40" i="1" s="1"/>
  <c r="FR40" i="1"/>
  <c r="GL40" i="1"/>
  <c r="GO40" i="1"/>
  <c r="GP40" i="1"/>
  <c r="GV40" i="1"/>
  <c r="HC40" i="1" s="1"/>
  <c r="GX40" i="1" s="1"/>
  <c r="C41" i="1"/>
  <c r="D41" i="1"/>
  <c r="N41" i="1"/>
  <c r="AC41" i="1"/>
  <c r="CQ41" i="1" s="1"/>
  <c r="P41" i="1" s="1"/>
  <c r="AE41" i="1"/>
  <c r="CS41" i="1" s="1"/>
  <c r="R41" i="1" s="1"/>
  <c r="AF41" i="1"/>
  <c r="CT41" i="1" s="1"/>
  <c r="S41" i="1" s="1"/>
  <c r="AG41" i="1"/>
  <c r="CU41" i="1" s="1"/>
  <c r="T41" i="1" s="1"/>
  <c r="AH41" i="1"/>
  <c r="AI41" i="1"/>
  <c r="CW41" i="1" s="1"/>
  <c r="V41" i="1" s="1"/>
  <c r="AJ41" i="1"/>
  <c r="CX41" i="1" s="1"/>
  <c r="W41" i="1" s="1"/>
  <c r="CV41" i="1"/>
  <c r="U41" i="1" s="1"/>
  <c r="FR41" i="1"/>
  <c r="GL41" i="1"/>
  <c r="GO41" i="1"/>
  <c r="GP41" i="1"/>
  <c r="GV41" i="1"/>
  <c r="HC41" i="1"/>
  <c r="GX41" i="1" s="1"/>
  <c r="C42" i="1"/>
  <c r="D42" i="1"/>
  <c r="N42" i="1"/>
  <c r="R42" i="1"/>
  <c r="AC42" i="1"/>
  <c r="AE42" i="1"/>
  <c r="AD42" i="1" s="1"/>
  <c r="CR42" i="1" s="1"/>
  <c r="Q42" i="1" s="1"/>
  <c r="AF42" i="1"/>
  <c r="CT42" i="1" s="1"/>
  <c r="S42" i="1" s="1"/>
  <c r="AG42" i="1"/>
  <c r="AH42" i="1"/>
  <c r="CV42" i="1" s="1"/>
  <c r="U42" i="1" s="1"/>
  <c r="AI42" i="1"/>
  <c r="CW42" i="1" s="1"/>
  <c r="V42" i="1" s="1"/>
  <c r="AJ42" i="1"/>
  <c r="CX42" i="1" s="1"/>
  <c r="W42" i="1" s="1"/>
  <c r="CQ42" i="1"/>
  <c r="P42" i="1" s="1"/>
  <c r="CS42" i="1"/>
  <c r="CU42" i="1"/>
  <c r="T42" i="1" s="1"/>
  <c r="FR42" i="1"/>
  <c r="GL42" i="1"/>
  <c r="GO42" i="1"/>
  <c r="GP42" i="1"/>
  <c r="GV42" i="1"/>
  <c r="GX42" i="1"/>
  <c r="HC42" i="1"/>
  <c r="C43" i="1"/>
  <c r="D43" i="1"/>
  <c r="N43" i="1"/>
  <c r="S43" i="1"/>
  <c r="CY43" i="1" s="1"/>
  <c r="X43" i="1" s="1"/>
  <c r="W43" i="1"/>
  <c r="AC43" i="1"/>
  <c r="CQ43" i="1" s="1"/>
  <c r="P43" i="1" s="1"/>
  <c r="AE43" i="1"/>
  <c r="CS43" i="1" s="1"/>
  <c r="R43" i="1" s="1"/>
  <c r="CZ43" i="1" s="1"/>
  <c r="Y43" i="1" s="1"/>
  <c r="AF43" i="1"/>
  <c r="AG43" i="1"/>
  <c r="AH43" i="1"/>
  <c r="AI43" i="1"/>
  <c r="AJ43" i="1"/>
  <c r="CT43" i="1"/>
  <c r="CU43" i="1"/>
  <c r="T43" i="1" s="1"/>
  <c r="CV43" i="1"/>
  <c r="U43" i="1" s="1"/>
  <c r="CW43" i="1"/>
  <c r="V43" i="1" s="1"/>
  <c r="CX43" i="1"/>
  <c r="FR43" i="1"/>
  <c r="GL43" i="1"/>
  <c r="GO43" i="1"/>
  <c r="GP43" i="1"/>
  <c r="GV43" i="1"/>
  <c r="HC43" i="1" s="1"/>
  <c r="GX43" i="1" s="1"/>
  <c r="C44" i="1"/>
  <c r="D44" i="1"/>
  <c r="N44" i="1"/>
  <c r="AC44" i="1"/>
  <c r="CQ44" i="1" s="1"/>
  <c r="P44" i="1" s="1"/>
  <c r="AD44" i="1"/>
  <c r="CR44" i="1" s="1"/>
  <c r="Q44" i="1" s="1"/>
  <c r="AE44" i="1"/>
  <c r="CS44" i="1" s="1"/>
  <c r="R44" i="1" s="1"/>
  <c r="AF44" i="1"/>
  <c r="CT44" i="1" s="1"/>
  <c r="S44" i="1" s="1"/>
  <c r="AG44" i="1"/>
  <c r="AH44" i="1"/>
  <c r="CV44" i="1" s="1"/>
  <c r="U44" i="1" s="1"/>
  <c r="AI44" i="1"/>
  <c r="CW44" i="1" s="1"/>
  <c r="V44" i="1" s="1"/>
  <c r="AJ44" i="1"/>
  <c r="CX44" i="1" s="1"/>
  <c r="W44" i="1" s="1"/>
  <c r="CU44" i="1"/>
  <c r="T44" i="1" s="1"/>
  <c r="FR44" i="1"/>
  <c r="GL44" i="1"/>
  <c r="GO44" i="1"/>
  <c r="GP44" i="1"/>
  <c r="GV44" i="1"/>
  <c r="HC44" i="1"/>
  <c r="GX44" i="1" s="1"/>
  <c r="C45" i="1"/>
  <c r="D45" i="1"/>
  <c r="N45" i="1"/>
  <c r="AC45" i="1"/>
  <c r="AB45" i="1" s="1"/>
  <c r="AE45" i="1"/>
  <c r="AD45" i="1" s="1"/>
  <c r="CR45" i="1" s="1"/>
  <c r="Q45" i="1" s="1"/>
  <c r="AF45" i="1"/>
  <c r="AG45" i="1"/>
  <c r="CU45" i="1" s="1"/>
  <c r="T45" i="1" s="1"/>
  <c r="AH45" i="1"/>
  <c r="CV45" i="1" s="1"/>
  <c r="U45" i="1" s="1"/>
  <c r="AI45" i="1"/>
  <c r="CW45" i="1" s="1"/>
  <c r="V45" i="1" s="1"/>
  <c r="AJ45" i="1"/>
  <c r="CX45" i="1" s="1"/>
  <c r="W45" i="1" s="1"/>
  <c r="CQ45" i="1"/>
  <c r="P45" i="1" s="1"/>
  <c r="CT45" i="1"/>
  <c r="S45" i="1" s="1"/>
  <c r="FR45" i="1"/>
  <c r="GL45" i="1"/>
  <c r="GO45" i="1"/>
  <c r="GP45" i="1"/>
  <c r="GV45" i="1"/>
  <c r="HC45" i="1" s="1"/>
  <c r="GX45" i="1" s="1"/>
  <c r="C46" i="1"/>
  <c r="D46" i="1"/>
  <c r="N46" i="1"/>
  <c r="R46" i="1"/>
  <c r="V46" i="1"/>
  <c r="AC46" i="1"/>
  <c r="CQ46" i="1" s="1"/>
  <c r="P46" i="1" s="1"/>
  <c r="AD46" i="1"/>
  <c r="CR46" i="1" s="1"/>
  <c r="Q46" i="1" s="1"/>
  <c r="AE46" i="1"/>
  <c r="AF46" i="1"/>
  <c r="AG46" i="1"/>
  <c r="AH46" i="1"/>
  <c r="AI46" i="1"/>
  <c r="AJ46" i="1"/>
  <c r="CX46" i="1" s="1"/>
  <c r="W46" i="1" s="1"/>
  <c r="CS46" i="1"/>
  <c r="CT46" i="1"/>
  <c r="S46" i="1" s="1"/>
  <c r="CU46" i="1"/>
  <c r="T46" i="1" s="1"/>
  <c r="CV46" i="1"/>
  <c r="U46" i="1" s="1"/>
  <c r="CW46" i="1"/>
  <c r="FR46" i="1"/>
  <c r="GL46" i="1"/>
  <c r="GO46" i="1"/>
  <c r="GP46" i="1"/>
  <c r="GV46" i="1"/>
  <c r="HC46" i="1"/>
  <c r="GX46" i="1" s="1"/>
  <c r="C47" i="1"/>
  <c r="D47" i="1"/>
  <c r="N47" i="1"/>
  <c r="W47" i="1"/>
  <c r="AC47" i="1"/>
  <c r="CQ47" i="1" s="1"/>
  <c r="P47" i="1" s="1"/>
  <c r="AE47" i="1"/>
  <c r="CS47" i="1" s="1"/>
  <c r="R47" i="1" s="1"/>
  <c r="AF47" i="1"/>
  <c r="AG47" i="1"/>
  <c r="CU47" i="1" s="1"/>
  <c r="T47" i="1" s="1"/>
  <c r="AH47" i="1"/>
  <c r="CV47" i="1" s="1"/>
  <c r="U47" i="1" s="1"/>
  <c r="AI47" i="1"/>
  <c r="CW47" i="1" s="1"/>
  <c r="V47" i="1" s="1"/>
  <c r="AJ47" i="1"/>
  <c r="CT47" i="1"/>
  <c r="S47" i="1" s="1"/>
  <c r="CX47" i="1"/>
  <c r="FR47" i="1"/>
  <c r="GL47" i="1"/>
  <c r="GO47" i="1"/>
  <c r="GP47" i="1"/>
  <c r="GV47" i="1"/>
  <c r="HC47" i="1"/>
  <c r="GX47" i="1" s="1"/>
  <c r="N48" i="1"/>
  <c r="R48" i="1"/>
  <c r="AC48" i="1"/>
  <c r="AE48" i="1"/>
  <c r="AD48" i="1" s="1"/>
  <c r="CR48" i="1" s="1"/>
  <c r="Q48" i="1" s="1"/>
  <c r="AF48" i="1"/>
  <c r="CT48" i="1" s="1"/>
  <c r="S48" i="1" s="1"/>
  <c r="AG48" i="1"/>
  <c r="AH48" i="1"/>
  <c r="CV48" i="1" s="1"/>
  <c r="U48" i="1" s="1"/>
  <c r="AI48" i="1"/>
  <c r="CW48" i="1" s="1"/>
  <c r="V48" i="1" s="1"/>
  <c r="AJ48" i="1"/>
  <c r="CX48" i="1" s="1"/>
  <c r="W48" i="1" s="1"/>
  <c r="CQ48" i="1"/>
  <c r="P48" i="1" s="1"/>
  <c r="CS48" i="1"/>
  <c r="CU48" i="1"/>
  <c r="T48" i="1" s="1"/>
  <c r="FR48" i="1"/>
  <c r="GL48" i="1"/>
  <c r="GO48" i="1"/>
  <c r="GP48" i="1"/>
  <c r="GV48" i="1"/>
  <c r="HC48" i="1" s="1"/>
  <c r="GX48" i="1" s="1"/>
  <c r="N49" i="1"/>
  <c r="U49" i="1"/>
  <c r="AC49" i="1"/>
  <c r="CQ49" i="1" s="1"/>
  <c r="P49" i="1" s="1"/>
  <c r="AD49" i="1"/>
  <c r="AE49" i="1"/>
  <c r="CS49" i="1" s="1"/>
  <c r="R49" i="1" s="1"/>
  <c r="AF49" i="1"/>
  <c r="CT49" i="1" s="1"/>
  <c r="S49" i="1" s="1"/>
  <c r="AG49" i="1"/>
  <c r="CU49" i="1" s="1"/>
  <c r="T49" i="1" s="1"/>
  <c r="AH49" i="1"/>
  <c r="AI49" i="1"/>
  <c r="AJ49" i="1"/>
  <c r="CR49" i="1"/>
  <c r="Q49" i="1" s="1"/>
  <c r="CV49" i="1"/>
  <c r="CW49" i="1"/>
  <c r="V49" i="1" s="1"/>
  <c r="CX49" i="1"/>
  <c r="W49" i="1" s="1"/>
  <c r="FR49" i="1"/>
  <c r="GL49" i="1"/>
  <c r="GO49" i="1"/>
  <c r="GP49" i="1"/>
  <c r="GV49" i="1"/>
  <c r="HC49" i="1" s="1"/>
  <c r="GX49" i="1" s="1"/>
  <c r="C50" i="1"/>
  <c r="D50" i="1"/>
  <c r="N50" i="1"/>
  <c r="AB50" i="1"/>
  <c r="AC50" i="1"/>
  <c r="AD50" i="1"/>
  <c r="CR50" i="1" s="1"/>
  <c r="Q50" i="1" s="1"/>
  <c r="AE50" i="1"/>
  <c r="CS50" i="1" s="1"/>
  <c r="R50" i="1" s="1"/>
  <c r="AF50" i="1"/>
  <c r="CT50" i="1" s="1"/>
  <c r="S50" i="1" s="1"/>
  <c r="AG50" i="1"/>
  <c r="CU50" i="1" s="1"/>
  <c r="T50" i="1" s="1"/>
  <c r="AH50" i="1"/>
  <c r="CV50" i="1" s="1"/>
  <c r="U50" i="1" s="1"/>
  <c r="AI50" i="1"/>
  <c r="AJ50" i="1"/>
  <c r="CX50" i="1" s="1"/>
  <c r="W50" i="1" s="1"/>
  <c r="CQ50" i="1"/>
  <c r="P50" i="1" s="1"/>
  <c r="CP50" i="1" s="1"/>
  <c r="O50" i="1" s="1"/>
  <c r="CW50" i="1"/>
  <c r="V50" i="1" s="1"/>
  <c r="FR50" i="1"/>
  <c r="GL50" i="1"/>
  <c r="GO50" i="1"/>
  <c r="GP50" i="1"/>
  <c r="GV50" i="1"/>
  <c r="HC50" i="1" s="1"/>
  <c r="GX50" i="1" s="1"/>
  <c r="C51" i="1"/>
  <c r="D51" i="1"/>
  <c r="N51" i="1"/>
  <c r="S51" i="1"/>
  <c r="AC51" i="1"/>
  <c r="AD51" i="1"/>
  <c r="AB51" i="1" s="1"/>
  <c r="AE51" i="1"/>
  <c r="AF51" i="1"/>
  <c r="AG51" i="1"/>
  <c r="CU51" i="1" s="1"/>
  <c r="T51" i="1" s="1"/>
  <c r="AH51" i="1"/>
  <c r="AI51" i="1"/>
  <c r="CW51" i="1" s="1"/>
  <c r="V51" i="1" s="1"/>
  <c r="AJ51" i="1"/>
  <c r="CX51" i="1" s="1"/>
  <c r="W51" i="1" s="1"/>
  <c r="CQ51" i="1"/>
  <c r="P51" i="1" s="1"/>
  <c r="CP51" i="1" s="1"/>
  <c r="O51" i="1" s="1"/>
  <c r="CR51" i="1"/>
  <c r="Q51" i="1" s="1"/>
  <c r="CS51" i="1"/>
  <c r="R51" i="1" s="1"/>
  <c r="CT51" i="1"/>
  <c r="CV51" i="1"/>
  <c r="U51" i="1" s="1"/>
  <c r="DZ55" i="1" s="1"/>
  <c r="FR51" i="1"/>
  <c r="GL51" i="1"/>
  <c r="GO51" i="1"/>
  <c r="GP51" i="1"/>
  <c r="GV51" i="1"/>
  <c r="HC51" i="1"/>
  <c r="GX51" i="1" s="1"/>
  <c r="N52" i="1"/>
  <c r="V52" i="1"/>
  <c r="AC52" i="1"/>
  <c r="CQ52" i="1" s="1"/>
  <c r="P52" i="1" s="1"/>
  <c r="AE52" i="1"/>
  <c r="AD52" i="1" s="1"/>
  <c r="AF52" i="1"/>
  <c r="CT52" i="1" s="1"/>
  <c r="S52" i="1" s="1"/>
  <c r="AG52" i="1"/>
  <c r="CU52" i="1" s="1"/>
  <c r="T52" i="1" s="1"/>
  <c r="AH52" i="1"/>
  <c r="CV52" i="1" s="1"/>
  <c r="U52" i="1" s="1"/>
  <c r="AI52" i="1"/>
  <c r="AJ52" i="1"/>
  <c r="CS52" i="1"/>
  <c r="R52" i="1" s="1"/>
  <c r="CW52" i="1"/>
  <c r="CX52" i="1"/>
  <c r="W52" i="1" s="1"/>
  <c r="FR52" i="1"/>
  <c r="GL52" i="1"/>
  <c r="GO52" i="1"/>
  <c r="GP52" i="1"/>
  <c r="GV52" i="1"/>
  <c r="HC52" i="1"/>
  <c r="GX52" i="1" s="1"/>
  <c r="N53" i="1"/>
  <c r="AC53" i="1"/>
  <c r="AE53" i="1"/>
  <c r="AD53" i="1" s="1"/>
  <c r="AF53" i="1"/>
  <c r="AG53" i="1"/>
  <c r="CU53" i="1" s="1"/>
  <c r="T53" i="1" s="1"/>
  <c r="AH53" i="1"/>
  <c r="CV53" i="1" s="1"/>
  <c r="U53" i="1" s="1"/>
  <c r="AI53" i="1"/>
  <c r="CW53" i="1" s="1"/>
  <c r="V53" i="1" s="1"/>
  <c r="AJ53" i="1"/>
  <c r="CX53" i="1" s="1"/>
  <c r="W53" i="1" s="1"/>
  <c r="CQ53" i="1"/>
  <c r="P53" i="1" s="1"/>
  <c r="CT53" i="1"/>
  <c r="S53" i="1" s="1"/>
  <c r="FR53" i="1"/>
  <c r="GL53" i="1"/>
  <c r="GO53" i="1"/>
  <c r="GP53" i="1"/>
  <c r="GV53" i="1"/>
  <c r="HC53" i="1" s="1"/>
  <c r="GX53" i="1" s="1"/>
  <c r="B55" i="1"/>
  <c r="B26" i="1" s="1"/>
  <c r="C55" i="1"/>
  <c r="C26" i="1" s="1"/>
  <c r="D55" i="1"/>
  <c r="D26" i="1" s="1"/>
  <c r="F55" i="1"/>
  <c r="F26" i="1" s="1"/>
  <c r="G55" i="1"/>
  <c r="G26" i="1" s="1"/>
  <c r="BC55" i="1"/>
  <c r="BC26" i="1" s="1"/>
  <c r="BX55" i="1"/>
  <c r="AO55" i="1" s="1"/>
  <c r="BY55" i="1"/>
  <c r="CI55" i="1" s="1"/>
  <c r="BZ55" i="1"/>
  <c r="CG55" i="1" s="1"/>
  <c r="CC55" i="1"/>
  <c r="CC26" i="1" s="1"/>
  <c r="CD55" i="1"/>
  <c r="CD26" i="1" s="1"/>
  <c r="CK55" i="1"/>
  <c r="CK26" i="1" s="1"/>
  <c r="CL55" i="1"/>
  <c r="CL26" i="1" s="1"/>
  <c r="EA55" i="1"/>
  <c r="EL55" i="1"/>
  <c r="FP55" i="1"/>
  <c r="EG55" i="1" s="1"/>
  <c r="EG26" i="1" s="1"/>
  <c r="FQ55" i="1"/>
  <c r="EH55" i="1" s="1"/>
  <c r="EH26" i="1" s="1"/>
  <c r="FR55" i="1"/>
  <c r="EI55" i="1" s="1"/>
  <c r="FU55" i="1"/>
  <c r="FU26" i="1" s="1"/>
  <c r="FV55" i="1"/>
  <c r="FV26" i="1" s="1"/>
  <c r="FY55" i="1"/>
  <c r="FY26" i="1" s="1"/>
  <c r="GA55" i="1"/>
  <c r="GA26" i="1" s="1"/>
  <c r="GB55" i="1"/>
  <c r="GB26" i="1" s="1"/>
  <c r="GC55" i="1"/>
  <c r="GC26" i="1" s="1"/>
  <c r="GD55" i="1"/>
  <c r="GD26" i="1" s="1"/>
  <c r="F71" i="1"/>
  <c r="D85" i="1"/>
  <c r="E87" i="1"/>
  <c r="Z87" i="1"/>
  <c r="AA87" i="1"/>
  <c r="AM87" i="1"/>
  <c r="AN87" i="1"/>
  <c r="BE87" i="1"/>
  <c r="BF87" i="1"/>
  <c r="BG87" i="1"/>
  <c r="BH87" i="1"/>
  <c r="BI87" i="1"/>
  <c r="BJ87" i="1"/>
  <c r="BK87" i="1"/>
  <c r="BL87" i="1"/>
  <c r="BM87" i="1"/>
  <c r="BN87" i="1"/>
  <c r="BO87" i="1"/>
  <c r="BP87" i="1"/>
  <c r="BQ87" i="1"/>
  <c r="BR87" i="1"/>
  <c r="BS87" i="1"/>
  <c r="BT87" i="1"/>
  <c r="BU87" i="1"/>
  <c r="BV87" i="1"/>
  <c r="BW87" i="1"/>
  <c r="CN87" i="1"/>
  <c r="CO87" i="1"/>
  <c r="CP87" i="1"/>
  <c r="CQ87" i="1"/>
  <c r="CR87" i="1"/>
  <c r="CS87" i="1"/>
  <c r="CT87" i="1"/>
  <c r="CU87" i="1"/>
  <c r="CV87" i="1"/>
  <c r="CW87" i="1"/>
  <c r="CX87" i="1"/>
  <c r="CY87" i="1"/>
  <c r="CZ87" i="1"/>
  <c r="DA87" i="1"/>
  <c r="DB87" i="1"/>
  <c r="DC87" i="1"/>
  <c r="DD87" i="1"/>
  <c r="DE87" i="1"/>
  <c r="DF87" i="1"/>
  <c r="DR87" i="1"/>
  <c r="DS87" i="1"/>
  <c r="EE87" i="1"/>
  <c r="EF87" i="1"/>
  <c r="EW87" i="1"/>
  <c r="EX87" i="1"/>
  <c r="EY87" i="1"/>
  <c r="EZ87" i="1"/>
  <c r="FA87" i="1"/>
  <c r="FB87" i="1"/>
  <c r="FC87" i="1"/>
  <c r="FD87" i="1"/>
  <c r="FE87" i="1"/>
  <c r="FF87" i="1"/>
  <c r="FG87" i="1"/>
  <c r="FH87" i="1"/>
  <c r="FI87" i="1"/>
  <c r="FJ87" i="1"/>
  <c r="FK87" i="1"/>
  <c r="FL87" i="1"/>
  <c r="FM87" i="1"/>
  <c r="FN87" i="1"/>
  <c r="FO87" i="1"/>
  <c r="GF87" i="1"/>
  <c r="GG87" i="1"/>
  <c r="GH87" i="1"/>
  <c r="GI87" i="1"/>
  <c r="GJ87" i="1"/>
  <c r="GK87" i="1"/>
  <c r="GL87" i="1"/>
  <c r="GM87" i="1"/>
  <c r="GN87" i="1"/>
  <c r="GO87" i="1"/>
  <c r="GP87" i="1"/>
  <c r="GQ87" i="1"/>
  <c r="GR87" i="1"/>
  <c r="GS87" i="1"/>
  <c r="GT87" i="1"/>
  <c r="GU87" i="1"/>
  <c r="GV87" i="1"/>
  <c r="GW87" i="1"/>
  <c r="GX87" i="1"/>
  <c r="C89" i="1"/>
  <c r="D89" i="1"/>
  <c r="N89" i="1"/>
  <c r="AC89" i="1"/>
  <c r="AE89" i="1"/>
  <c r="CS89" i="1" s="1"/>
  <c r="R89" i="1" s="1"/>
  <c r="AF89" i="1"/>
  <c r="AG89" i="1"/>
  <c r="CU89" i="1" s="1"/>
  <c r="T89" i="1" s="1"/>
  <c r="AH89" i="1"/>
  <c r="CV89" i="1" s="1"/>
  <c r="U89" i="1" s="1"/>
  <c r="AI89" i="1"/>
  <c r="CW89" i="1" s="1"/>
  <c r="V89" i="1" s="1"/>
  <c r="AJ89" i="1"/>
  <c r="CX89" i="1" s="1"/>
  <c r="W89" i="1" s="1"/>
  <c r="CT89" i="1"/>
  <c r="S89" i="1" s="1"/>
  <c r="CY89" i="1" s="1"/>
  <c r="X89" i="1" s="1"/>
  <c r="FR89" i="1"/>
  <c r="GL89" i="1"/>
  <c r="GO89" i="1"/>
  <c r="GP89" i="1"/>
  <c r="GV89" i="1"/>
  <c r="HC89" i="1"/>
  <c r="GX89" i="1" s="1"/>
  <c r="C90" i="1"/>
  <c r="D90" i="1"/>
  <c r="N90" i="1"/>
  <c r="AC90" i="1"/>
  <c r="AB90" i="1" s="1"/>
  <c r="AD90" i="1"/>
  <c r="CR90" i="1" s="1"/>
  <c r="Q90" i="1" s="1"/>
  <c r="AE90" i="1"/>
  <c r="AF90" i="1"/>
  <c r="AG90" i="1"/>
  <c r="AH90" i="1"/>
  <c r="CV90" i="1" s="1"/>
  <c r="U90" i="1" s="1"/>
  <c r="AI90" i="1"/>
  <c r="CW90" i="1" s="1"/>
  <c r="V90" i="1" s="1"/>
  <c r="AJ90" i="1"/>
  <c r="CX90" i="1" s="1"/>
  <c r="W90" i="1" s="1"/>
  <c r="CS90" i="1"/>
  <c r="R90" i="1" s="1"/>
  <c r="CT90" i="1"/>
  <c r="S90" i="1" s="1"/>
  <c r="CU90" i="1"/>
  <c r="T90" i="1" s="1"/>
  <c r="FR90" i="1"/>
  <c r="GL90" i="1"/>
  <c r="GO90" i="1"/>
  <c r="GP90" i="1"/>
  <c r="GV90" i="1"/>
  <c r="HC90" i="1"/>
  <c r="GX90" i="1" s="1"/>
  <c r="C91" i="1"/>
  <c r="D91" i="1"/>
  <c r="N91" i="1"/>
  <c r="AC91" i="1"/>
  <c r="CQ91" i="1" s="1"/>
  <c r="P91" i="1" s="1"/>
  <c r="CP91" i="1" s="1"/>
  <c r="O91" i="1" s="1"/>
  <c r="AD91" i="1"/>
  <c r="CR91" i="1" s="1"/>
  <c r="Q91" i="1" s="1"/>
  <c r="AE91" i="1"/>
  <c r="CS91" i="1" s="1"/>
  <c r="R91" i="1" s="1"/>
  <c r="AF91" i="1"/>
  <c r="AG91" i="1"/>
  <c r="AH91" i="1"/>
  <c r="CV91" i="1" s="1"/>
  <c r="U91" i="1" s="1"/>
  <c r="AI91" i="1"/>
  <c r="CW91" i="1" s="1"/>
  <c r="V91" i="1" s="1"/>
  <c r="AJ91" i="1"/>
  <c r="CT91" i="1"/>
  <c r="S91" i="1" s="1"/>
  <c r="CU91" i="1"/>
  <c r="T91" i="1" s="1"/>
  <c r="CX91" i="1"/>
  <c r="W91" i="1" s="1"/>
  <c r="FR91" i="1"/>
  <c r="GL91" i="1"/>
  <c r="GO91" i="1"/>
  <c r="GP91" i="1"/>
  <c r="GV91" i="1"/>
  <c r="HC91" i="1"/>
  <c r="GX91" i="1" s="1"/>
  <c r="C92" i="1"/>
  <c r="D92" i="1"/>
  <c r="N92" i="1"/>
  <c r="AC92" i="1"/>
  <c r="CQ92" i="1" s="1"/>
  <c r="P92" i="1" s="1"/>
  <c r="AE92" i="1"/>
  <c r="AD92" i="1" s="1"/>
  <c r="CR92" i="1" s="1"/>
  <c r="Q92" i="1" s="1"/>
  <c r="AF92" i="1"/>
  <c r="CT92" i="1" s="1"/>
  <c r="S92" i="1" s="1"/>
  <c r="AG92" i="1"/>
  <c r="CU92" i="1" s="1"/>
  <c r="T92" i="1" s="1"/>
  <c r="AH92" i="1"/>
  <c r="CV92" i="1" s="1"/>
  <c r="U92" i="1" s="1"/>
  <c r="AI92" i="1"/>
  <c r="CW92" i="1" s="1"/>
  <c r="V92" i="1" s="1"/>
  <c r="AJ92" i="1"/>
  <c r="CX92" i="1" s="1"/>
  <c r="W92" i="1" s="1"/>
  <c r="CS92" i="1"/>
  <c r="R92" i="1" s="1"/>
  <c r="FR92" i="1"/>
  <c r="GL92" i="1"/>
  <c r="GO92" i="1"/>
  <c r="GP92" i="1"/>
  <c r="GV92" i="1"/>
  <c r="HC92" i="1"/>
  <c r="GX92" i="1" s="1"/>
  <c r="C93" i="1"/>
  <c r="D93" i="1"/>
  <c r="N93" i="1"/>
  <c r="AC93" i="1"/>
  <c r="AB93" i="1" s="1"/>
  <c r="AE93" i="1"/>
  <c r="AD93" i="1" s="1"/>
  <c r="CR93" i="1" s="1"/>
  <c r="Q93" i="1" s="1"/>
  <c r="AF93" i="1"/>
  <c r="AG93" i="1"/>
  <c r="CU93" i="1" s="1"/>
  <c r="T93" i="1" s="1"/>
  <c r="AH93" i="1"/>
  <c r="CV93" i="1" s="1"/>
  <c r="U93" i="1" s="1"/>
  <c r="AI93" i="1"/>
  <c r="CW93" i="1" s="1"/>
  <c r="V93" i="1" s="1"/>
  <c r="AJ93" i="1"/>
  <c r="CS93" i="1"/>
  <c r="R93" i="1" s="1"/>
  <c r="CT93" i="1"/>
  <c r="S93" i="1" s="1"/>
  <c r="CX93" i="1"/>
  <c r="W93" i="1" s="1"/>
  <c r="FR93" i="1"/>
  <c r="GL93" i="1"/>
  <c r="GO93" i="1"/>
  <c r="GP93" i="1"/>
  <c r="GV93" i="1"/>
  <c r="HC93" i="1"/>
  <c r="GX93" i="1" s="1"/>
  <c r="C94" i="1"/>
  <c r="D94" i="1"/>
  <c r="N94" i="1"/>
  <c r="AC94" i="1"/>
  <c r="CQ94" i="1" s="1"/>
  <c r="P94" i="1" s="1"/>
  <c r="AD94" i="1"/>
  <c r="CR94" i="1" s="1"/>
  <c r="Q94" i="1" s="1"/>
  <c r="AE94" i="1"/>
  <c r="AF94" i="1"/>
  <c r="AG94" i="1"/>
  <c r="CU94" i="1" s="1"/>
  <c r="T94" i="1" s="1"/>
  <c r="AH94" i="1"/>
  <c r="CV94" i="1" s="1"/>
  <c r="U94" i="1" s="1"/>
  <c r="AI94" i="1"/>
  <c r="AJ94" i="1"/>
  <c r="CS94" i="1"/>
  <c r="R94" i="1" s="1"/>
  <c r="CT94" i="1"/>
  <c r="S94" i="1" s="1"/>
  <c r="CW94" i="1"/>
  <c r="V94" i="1" s="1"/>
  <c r="CX94" i="1"/>
  <c r="W94" i="1" s="1"/>
  <c r="FR94" i="1"/>
  <c r="GL94" i="1"/>
  <c r="GO94" i="1"/>
  <c r="GP94" i="1"/>
  <c r="GV94" i="1"/>
  <c r="GX94" i="1"/>
  <c r="HC94" i="1"/>
  <c r="C95" i="1"/>
  <c r="D95" i="1"/>
  <c r="N95" i="1"/>
  <c r="AC95" i="1"/>
  <c r="CQ95" i="1" s="1"/>
  <c r="P95" i="1" s="1"/>
  <c r="AD95" i="1"/>
  <c r="AB95" i="1" s="1"/>
  <c r="AE95" i="1"/>
  <c r="CS95" i="1" s="1"/>
  <c r="R95" i="1" s="1"/>
  <c r="AF95" i="1"/>
  <c r="CT95" i="1" s="1"/>
  <c r="S95" i="1" s="1"/>
  <c r="AG95" i="1"/>
  <c r="CU95" i="1" s="1"/>
  <c r="T95" i="1" s="1"/>
  <c r="AH95" i="1"/>
  <c r="CV95" i="1" s="1"/>
  <c r="U95" i="1" s="1"/>
  <c r="AI95" i="1"/>
  <c r="CW95" i="1" s="1"/>
  <c r="V95" i="1" s="1"/>
  <c r="AJ95" i="1"/>
  <c r="CR95" i="1"/>
  <c r="Q95" i="1" s="1"/>
  <c r="CX95" i="1"/>
  <c r="W95" i="1" s="1"/>
  <c r="FR95" i="1"/>
  <c r="GL95" i="1"/>
  <c r="GO95" i="1"/>
  <c r="GP95" i="1"/>
  <c r="GV95" i="1"/>
  <c r="HC95" i="1" s="1"/>
  <c r="GX95" i="1" s="1"/>
  <c r="C96" i="1"/>
  <c r="D96" i="1"/>
  <c r="N96" i="1"/>
  <c r="V96" i="1"/>
  <c r="AC96" i="1"/>
  <c r="AE96" i="1"/>
  <c r="AD96" i="1" s="1"/>
  <c r="AF96" i="1"/>
  <c r="CT96" i="1" s="1"/>
  <c r="S96" i="1" s="1"/>
  <c r="AG96" i="1"/>
  <c r="CU96" i="1" s="1"/>
  <c r="T96" i="1" s="1"/>
  <c r="AH96" i="1"/>
  <c r="CV96" i="1" s="1"/>
  <c r="U96" i="1" s="1"/>
  <c r="AI96" i="1"/>
  <c r="AJ96" i="1"/>
  <c r="CX96" i="1" s="1"/>
  <c r="W96" i="1" s="1"/>
  <c r="CQ96" i="1"/>
  <c r="P96" i="1" s="1"/>
  <c r="CS96" i="1"/>
  <c r="R96" i="1" s="1"/>
  <c r="CW96" i="1"/>
  <c r="FR96" i="1"/>
  <c r="GL96" i="1"/>
  <c r="GO96" i="1"/>
  <c r="GP96" i="1"/>
  <c r="GV96" i="1"/>
  <c r="HC96" i="1" s="1"/>
  <c r="GX96" i="1" s="1"/>
  <c r="N97" i="1"/>
  <c r="AC97" i="1"/>
  <c r="CQ97" i="1" s="1"/>
  <c r="P97" i="1" s="1"/>
  <c r="AD97" i="1"/>
  <c r="CR97" i="1" s="1"/>
  <c r="Q97" i="1" s="1"/>
  <c r="AE97" i="1"/>
  <c r="CS97" i="1" s="1"/>
  <c r="R97" i="1" s="1"/>
  <c r="AF97" i="1"/>
  <c r="AG97" i="1"/>
  <c r="AH97" i="1"/>
  <c r="CV97" i="1" s="1"/>
  <c r="U97" i="1" s="1"/>
  <c r="AI97" i="1"/>
  <c r="CW97" i="1" s="1"/>
  <c r="V97" i="1" s="1"/>
  <c r="AJ97" i="1"/>
  <c r="CT97" i="1"/>
  <c r="S97" i="1" s="1"/>
  <c r="CU97" i="1"/>
  <c r="T97" i="1" s="1"/>
  <c r="CX97" i="1"/>
  <c r="W97" i="1" s="1"/>
  <c r="FR97" i="1"/>
  <c r="GL97" i="1"/>
  <c r="GO97" i="1"/>
  <c r="GP97" i="1"/>
  <c r="GV97" i="1"/>
  <c r="HC97" i="1" s="1"/>
  <c r="GX97" i="1" s="1"/>
  <c r="N98" i="1"/>
  <c r="S98" i="1"/>
  <c r="CY98" i="1" s="1"/>
  <c r="X98" i="1" s="1"/>
  <c r="AC98" i="1"/>
  <c r="CQ98" i="1" s="1"/>
  <c r="P98" i="1" s="1"/>
  <c r="CP98" i="1" s="1"/>
  <c r="O98" i="1" s="1"/>
  <c r="AD98" i="1"/>
  <c r="CR98" i="1" s="1"/>
  <c r="Q98" i="1" s="1"/>
  <c r="AE98" i="1"/>
  <c r="CS98" i="1" s="1"/>
  <c r="R98" i="1" s="1"/>
  <c r="AF98" i="1"/>
  <c r="AG98" i="1"/>
  <c r="CU98" i="1" s="1"/>
  <c r="T98" i="1" s="1"/>
  <c r="AH98" i="1"/>
  <c r="CV98" i="1" s="1"/>
  <c r="U98" i="1" s="1"/>
  <c r="AI98" i="1"/>
  <c r="CW98" i="1" s="1"/>
  <c r="V98" i="1" s="1"/>
  <c r="AJ98" i="1"/>
  <c r="CX98" i="1" s="1"/>
  <c r="W98" i="1" s="1"/>
  <c r="CT98" i="1"/>
  <c r="FR98" i="1"/>
  <c r="GL98" i="1"/>
  <c r="GO98" i="1"/>
  <c r="GP98" i="1"/>
  <c r="GV98" i="1"/>
  <c r="HC98" i="1" s="1"/>
  <c r="GX98" i="1" s="1"/>
  <c r="GB118" i="1" s="1"/>
  <c r="N99" i="1"/>
  <c r="AC99" i="1"/>
  <c r="AE99" i="1"/>
  <c r="AD99" i="1" s="1"/>
  <c r="AF99" i="1"/>
  <c r="AG99" i="1"/>
  <c r="AH99" i="1"/>
  <c r="AI99" i="1"/>
  <c r="CW99" i="1" s="1"/>
  <c r="V99" i="1" s="1"/>
  <c r="AJ99" i="1"/>
  <c r="CX99" i="1" s="1"/>
  <c r="W99" i="1" s="1"/>
  <c r="CQ99" i="1"/>
  <c r="P99" i="1" s="1"/>
  <c r="CT99" i="1"/>
  <c r="S99" i="1" s="1"/>
  <c r="CU99" i="1"/>
  <c r="T99" i="1" s="1"/>
  <c r="CV99" i="1"/>
  <c r="U99" i="1" s="1"/>
  <c r="FR99" i="1"/>
  <c r="GL99" i="1"/>
  <c r="GO99" i="1"/>
  <c r="GP99" i="1"/>
  <c r="GV99" i="1"/>
  <c r="HC99" i="1" s="1"/>
  <c r="GX99" i="1" s="1"/>
  <c r="N100" i="1"/>
  <c r="AC100" i="1"/>
  <c r="CQ100" i="1" s="1"/>
  <c r="P100" i="1" s="1"/>
  <c r="AE100" i="1"/>
  <c r="CS100" i="1" s="1"/>
  <c r="R100" i="1" s="1"/>
  <c r="AF100" i="1"/>
  <c r="CT100" i="1" s="1"/>
  <c r="S100" i="1" s="1"/>
  <c r="AG100" i="1"/>
  <c r="CU100" i="1" s="1"/>
  <c r="T100" i="1" s="1"/>
  <c r="AH100" i="1"/>
  <c r="AI100" i="1"/>
  <c r="AJ100" i="1"/>
  <c r="CX100" i="1" s="1"/>
  <c r="W100" i="1" s="1"/>
  <c r="CV100" i="1"/>
  <c r="U100" i="1" s="1"/>
  <c r="CW100" i="1"/>
  <c r="V100" i="1" s="1"/>
  <c r="FR100" i="1"/>
  <c r="FQ118" i="1" s="1"/>
  <c r="GL100" i="1"/>
  <c r="GO100" i="1"/>
  <c r="GP100" i="1"/>
  <c r="GV100" i="1"/>
  <c r="HC100" i="1"/>
  <c r="GX100" i="1" s="1"/>
  <c r="N101" i="1"/>
  <c r="U101" i="1"/>
  <c r="AC101" i="1"/>
  <c r="AB101" i="1" s="1"/>
  <c r="AD101" i="1"/>
  <c r="AE101" i="1"/>
  <c r="CS101" i="1" s="1"/>
  <c r="R101" i="1" s="1"/>
  <c r="AF101" i="1"/>
  <c r="CT101" i="1" s="1"/>
  <c r="S101" i="1" s="1"/>
  <c r="AG101" i="1"/>
  <c r="CU101" i="1" s="1"/>
  <c r="T101" i="1" s="1"/>
  <c r="AH101" i="1"/>
  <c r="AI101" i="1"/>
  <c r="CW101" i="1" s="1"/>
  <c r="V101" i="1" s="1"/>
  <c r="AJ101" i="1"/>
  <c r="CQ101" i="1"/>
  <c r="P101" i="1" s="1"/>
  <c r="CP101" i="1" s="1"/>
  <c r="O101" i="1" s="1"/>
  <c r="CR101" i="1"/>
  <c r="Q101" i="1" s="1"/>
  <c r="CV101" i="1"/>
  <c r="CX101" i="1"/>
  <c r="W101" i="1" s="1"/>
  <c r="FR101" i="1"/>
  <c r="GL101" i="1"/>
  <c r="GO101" i="1"/>
  <c r="GP101" i="1"/>
  <c r="GV101" i="1"/>
  <c r="HC101" i="1" s="1"/>
  <c r="GX101" i="1" s="1"/>
  <c r="N102" i="1"/>
  <c r="S102" i="1"/>
  <c r="AC102" i="1"/>
  <c r="CQ102" i="1" s="1"/>
  <c r="P102" i="1" s="1"/>
  <c r="AD102" i="1"/>
  <c r="CR102" i="1" s="1"/>
  <c r="Q102" i="1" s="1"/>
  <c r="AE102" i="1"/>
  <c r="AF102" i="1"/>
  <c r="AG102" i="1"/>
  <c r="CU102" i="1" s="1"/>
  <c r="T102" i="1" s="1"/>
  <c r="AH102" i="1"/>
  <c r="CV102" i="1" s="1"/>
  <c r="U102" i="1" s="1"/>
  <c r="AI102" i="1"/>
  <c r="AJ102" i="1"/>
  <c r="CS102" i="1"/>
  <c r="R102" i="1" s="1"/>
  <c r="CY102" i="1" s="1"/>
  <c r="X102" i="1" s="1"/>
  <c r="CT102" i="1"/>
  <c r="CW102" i="1"/>
  <c r="V102" i="1" s="1"/>
  <c r="EA118" i="1" s="1"/>
  <c r="CX102" i="1"/>
  <c r="W102" i="1" s="1"/>
  <c r="FR102" i="1"/>
  <c r="GL102" i="1"/>
  <c r="GO102" i="1"/>
  <c r="GP102" i="1"/>
  <c r="GV102" i="1"/>
  <c r="HC102" i="1" s="1"/>
  <c r="GX102" i="1" s="1"/>
  <c r="N103" i="1"/>
  <c r="S103" i="1"/>
  <c r="CY103" i="1" s="1"/>
  <c r="X103" i="1" s="1"/>
  <c r="AB103" i="1"/>
  <c r="AC103" i="1"/>
  <c r="CQ103" i="1" s="1"/>
  <c r="P103" i="1" s="1"/>
  <c r="AD103" i="1"/>
  <c r="CR103" i="1" s="1"/>
  <c r="Q103" i="1" s="1"/>
  <c r="AE103" i="1"/>
  <c r="CS103" i="1" s="1"/>
  <c r="R103" i="1" s="1"/>
  <c r="AF103" i="1"/>
  <c r="AG103" i="1"/>
  <c r="CU103" i="1" s="1"/>
  <c r="T103" i="1" s="1"/>
  <c r="AH103" i="1"/>
  <c r="AI103" i="1"/>
  <c r="AJ103" i="1"/>
  <c r="CX103" i="1" s="1"/>
  <c r="W103" i="1" s="1"/>
  <c r="CT103" i="1"/>
  <c r="CV103" i="1"/>
  <c r="U103" i="1" s="1"/>
  <c r="CW103" i="1"/>
  <c r="V103" i="1" s="1"/>
  <c r="FR103" i="1"/>
  <c r="GL103" i="1"/>
  <c r="GO103" i="1"/>
  <c r="GP103" i="1"/>
  <c r="GV103" i="1"/>
  <c r="HC103" i="1" s="1"/>
  <c r="GX103" i="1" s="1"/>
  <c r="N104" i="1"/>
  <c r="P104" i="1"/>
  <c r="AC104" i="1"/>
  <c r="AE104" i="1"/>
  <c r="AD104" i="1" s="1"/>
  <c r="AF104" i="1"/>
  <c r="AG104" i="1"/>
  <c r="AH104" i="1"/>
  <c r="CV104" i="1" s="1"/>
  <c r="U104" i="1" s="1"/>
  <c r="AI104" i="1"/>
  <c r="CW104" i="1" s="1"/>
  <c r="V104" i="1" s="1"/>
  <c r="AJ104" i="1"/>
  <c r="CX104" i="1" s="1"/>
  <c r="W104" i="1" s="1"/>
  <c r="CQ104" i="1"/>
  <c r="CT104" i="1"/>
  <c r="S104" i="1" s="1"/>
  <c r="CU104" i="1"/>
  <c r="T104" i="1" s="1"/>
  <c r="FR104" i="1"/>
  <c r="GL104" i="1"/>
  <c r="GO104" i="1"/>
  <c r="GP104" i="1"/>
  <c r="GV104" i="1"/>
  <c r="HC104" i="1" s="1"/>
  <c r="GX104" i="1" s="1"/>
  <c r="N105" i="1"/>
  <c r="U105" i="1"/>
  <c r="V105" i="1"/>
  <c r="AC105" i="1"/>
  <c r="CQ105" i="1" s="1"/>
  <c r="P105" i="1" s="1"/>
  <c r="AE105" i="1"/>
  <c r="AD105" i="1" s="1"/>
  <c r="AF105" i="1"/>
  <c r="CT105" i="1" s="1"/>
  <c r="S105" i="1" s="1"/>
  <c r="AG105" i="1"/>
  <c r="CU105" i="1" s="1"/>
  <c r="T105" i="1" s="1"/>
  <c r="AH105" i="1"/>
  <c r="AI105" i="1"/>
  <c r="AJ105" i="1"/>
  <c r="CX105" i="1" s="1"/>
  <c r="W105" i="1" s="1"/>
  <c r="CS105" i="1"/>
  <c r="R105" i="1" s="1"/>
  <c r="CV105" i="1"/>
  <c r="CW105" i="1"/>
  <c r="FR105" i="1"/>
  <c r="GL105" i="1"/>
  <c r="GO105" i="1"/>
  <c r="GP105" i="1"/>
  <c r="GV105" i="1"/>
  <c r="HC105" i="1"/>
  <c r="GX105" i="1" s="1"/>
  <c r="N106" i="1"/>
  <c r="AC106" i="1"/>
  <c r="AB106" i="1" s="1"/>
  <c r="AD106" i="1"/>
  <c r="AE106" i="1"/>
  <c r="CS106" i="1" s="1"/>
  <c r="R106" i="1" s="1"/>
  <c r="AF106" i="1"/>
  <c r="CT106" i="1" s="1"/>
  <c r="S106" i="1" s="1"/>
  <c r="AG106" i="1"/>
  <c r="CU106" i="1" s="1"/>
  <c r="T106" i="1" s="1"/>
  <c r="AH106" i="1"/>
  <c r="CV106" i="1" s="1"/>
  <c r="U106" i="1" s="1"/>
  <c r="AI106" i="1"/>
  <c r="CW106" i="1" s="1"/>
  <c r="V106" i="1" s="1"/>
  <c r="AJ106" i="1"/>
  <c r="CQ106" i="1"/>
  <c r="P106" i="1" s="1"/>
  <c r="CP106" i="1" s="1"/>
  <c r="O106" i="1" s="1"/>
  <c r="CR106" i="1"/>
  <c r="Q106" i="1" s="1"/>
  <c r="CX106" i="1"/>
  <c r="W106" i="1" s="1"/>
  <c r="FR106" i="1"/>
  <c r="GL106" i="1"/>
  <c r="GO106" i="1"/>
  <c r="GP106" i="1"/>
  <c r="GV106" i="1"/>
  <c r="HC106" i="1" s="1"/>
  <c r="GX106" i="1" s="1"/>
  <c r="N107" i="1"/>
  <c r="Q107" i="1"/>
  <c r="R107" i="1"/>
  <c r="AB107" i="1"/>
  <c r="AC107" i="1"/>
  <c r="CQ107" i="1" s="1"/>
  <c r="P107" i="1" s="1"/>
  <c r="AD107" i="1"/>
  <c r="AE107" i="1"/>
  <c r="AF107" i="1"/>
  <c r="CT107" i="1" s="1"/>
  <c r="S107" i="1" s="1"/>
  <c r="AG107" i="1"/>
  <c r="CU107" i="1" s="1"/>
  <c r="T107" i="1" s="1"/>
  <c r="AH107" i="1"/>
  <c r="AI107" i="1"/>
  <c r="AJ107" i="1"/>
  <c r="CR107" i="1"/>
  <c r="CS107" i="1"/>
  <c r="CV107" i="1"/>
  <c r="U107" i="1" s="1"/>
  <c r="CW107" i="1"/>
  <c r="V107" i="1" s="1"/>
  <c r="CX107" i="1"/>
  <c r="W107" i="1" s="1"/>
  <c r="FR107" i="1"/>
  <c r="GL107" i="1"/>
  <c r="GO107" i="1"/>
  <c r="GP107" i="1"/>
  <c r="GV107" i="1"/>
  <c r="HC107" i="1" s="1"/>
  <c r="GX107" i="1" s="1"/>
  <c r="N108" i="1"/>
  <c r="Q108" i="1"/>
  <c r="W108" i="1"/>
  <c r="AB108" i="1"/>
  <c r="AC108" i="1"/>
  <c r="CQ108" i="1" s="1"/>
  <c r="P108" i="1" s="1"/>
  <c r="CP108" i="1" s="1"/>
  <c r="O108" i="1" s="1"/>
  <c r="AD108" i="1"/>
  <c r="AE108" i="1"/>
  <c r="CS108" i="1" s="1"/>
  <c r="R108" i="1" s="1"/>
  <c r="AF108" i="1"/>
  <c r="AG108" i="1"/>
  <c r="AH108" i="1"/>
  <c r="CV108" i="1" s="1"/>
  <c r="U108" i="1" s="1"/>
  <c r="AI108" i="1"/>
  <c r="CW108" i="1" s="1"/>
  <c r="V108" i="1" s="1"/>
  <c r="AJ108" i="1"/>
  <c r="CR108" i="1"/>
  <c r="CT108" i="1"/>
  <c r="S108" i="1" s="1"/>
  <c r="CU108" i="1"/>
  <c r="T108" i="1" s="1"/>
  <c r="CX108" i="1"/>
  <c r="FR108" i="1"/>
  <c r="GL108" i="1"/>
  <c r="GO108" i="1"/>
  <c r="GP108" i="1"/>
  <c r="GV108" i="1"/>
  <c r="HC108" i="1" s="1"/>
  <c r="GX108" i="1" s="1"/>
  <c r="N109" i="1"/>
  <c r="V109" i="1"/>
  <c r="W109" i="1"/>
  <c r="AC109" i="1"/>
  <c r="AE109" i="1"/>
  <c r="AD109" i="1" s="1"/>
  <c r="CR109" i="1" s="1"/>
  <c r="Q109" i="1" s="1"/>
  <c r="AF109" i="1"/>
  <c r="CT109" i="1" s="1"/>
  <c r="S109" i="1" s="1"/>
  <c r="AG109" i="1"/>
  <c r="CU109" i="1" s="1"/>
  <c r="T109" i="1" s="1"/>
  <c r="AH109" i="1"/>
  <c r="CV109" i="1" s="1"/>
  <c r="U109" i="1" s="1"/>
  <c r="AI109" i="1"/>
  <c r="CW109" i="1" s="1"/>
  <c r="AJ109" i="1"/>
  <c r="CS109" i="1"/>
  <c r="R109" i="1" s="1"/>
  <c r="CX109" i="1"/>
  <c r="FR109" i="1"/>
  <c r="GL109" i="1"/>
  <c r="GO109" i="1"/>
  <c r="GP109" i="1"/>
  <c r="GV109" i="1"/>
  <c r="HC109" i="1"/>
  <c r="GX109" i="1" s="1"/>
  <c r="N110" i="1"/>
  <c r="S110" i="1"/>
  <c r="T110" i="1"/>
  <c r="AC110" i="1"/>
  <c r="AD110" i="1"/>
  <c r="CR110" i="1" s="1"/>
  <c r="Q110" i="1" s="1"/>
  <c r="AE110" i="1"/>
  <c r="CS110" i="1" s="1"/>
  <c r="R110" i="1" s="1"/>
  <c r="CZ110" i="1" s="1"/>
  <c r="Y110" i="1" s="1"/>
  <c r="AF110" i="1"/>
  <c r="AG110" i="1"/>
  <c r="AH110" i="1"/>
  <c r="CV110" i="1" s="1"/>
  <c r="U110" i="1" s="1"/>
  <c r="AI110" i="1"/>
  <c r="CW110" i="1" s="1"/>
  <c r="V110" i="1" s="1"/>
  <c r="AJ110" i="1"/>
  <c r="CQ110" i="1"/>
  <c r="P110" i="1" s="1"/>
  <c r="CT110" i="1"/>
  <c r="CU110" i="1"/>
  <c r="CX110" i="1"/>
  <c r="W110" i="1" s="1"/>
  <c r="FR110" i="1"/>
  <c r="GL110" i="1"/>
  <c r="GO110" i="1"/>
  <c r="GP110" i="1"/>
  <c r="GV110" i="1"/>
  <c r="HC110" i="1" s="1"/>
  <c r="GX110" i="1" s="1"/>
  <c r="N111" i="1"/>
  <c r="AB111" i="1"/>
  <c r="AC111" i="1"/>
  <c r="CQ111" i="1" s="1"/>
  <c r="P111" i="1" s="1"/>
  <c r="AD111" i="1"/>
  <c r="CR111" i="1" s="1"/>
  <c r="Q111" i="1" s="1"/>
  <c r="AE111" i="1"/>
  <c r="CS111" i="1" s="1"/>
  <c r="R111" i="1" s="1"/>
  <c r="AF111" i="1"/>
  <c r="CT111" i="1" s="1"/>
  <c r="S111" i="1" s="1"/>
  <c r="AG111" i="1"/>
  <c r="CU111" i="1" s="1"/>
  <c r="T111" i="1" s="1"/>
  <c r="AH111" i="1"/>
  <c r="AI111" i="1"/>
  <c r="AJ111" i="1"/>
  <c r="CX111" i="1" s="1"/>
  <c r="W111" i="1" s="1"/>
  <c r="CV111" i="1"/>
  <c r="U111" i="1" s="1"/>
  <c r="CW111" i="1"/>
  <c r="V111" i="1" s="1"/>
  <c r="FR111" i="1"/>
  <c r="GL111" i="1"/>
  <c r="GO111" i="1"/>
  <c r="GP111" i="1"/>
  <c r="GV111" i="1"/>
  <c r="HC111" i="1" s="1"/>
  <c r="GX111" i="1" s="1"/>
  <c r="N112" i="1"/>
  <c r="P112" i="1"/>
  <c r="AC112" i="1"/>
  <c r="AE112" i="1"/>
  <c r="AD112" i="1" s="1"/>
  <c r="AF112" i="1"/>
  <c r="AG112" i="1"/>
  <c r="AH112" i="1"/>
  <c r="CV112" i="1" s="1"/>
  <c r="U112" i="1" s="1"/>
  <c r="AI112" i="1"/>
  <c r="CW112" i="1" s="1"/>
  <c r="V112" i="1" s="1"/>
  <c r="AJ112" i="1"/>
  <c r="CX112" i="1" s="1"/>
  <c r="W112" i="1" s="1"/>
  <c r="CQ112" i="1"/>
  <c r="CT112" i="1"/>
  <c r="S112" i="1" s="1"/>
  <c r="CU112" i="1"/>
  <c r="T112" i="1" s="1"/>
  <c r="FR112" i="1"/>
  <c r="GL112" i="1"/>
  <c r="GO112" i="1"/>
  <c r="GP112" i="1"/>
  <c r="GV112" i="1"/>
  <c r="HC112" i="1" s="1"/>
  <c r="GX112" i="1" s="1"/>
  <c r="N113" i="1"/>
  <c r="U113" i="1"/>
  <c r="V113" i="1"/>
  <c r="AC113" i="1"/>
  <c r="CQ113" i="1" s="1"/>
  <c r="P113" i="1" s="1"/>
  <c r="AE113" i="1"/>
  <c r="AD113" i="1" s="1"/>
  <c r="AF113" i="1"/>
  <c r="CT113" i="1" s="1"/>
  <c r="S113" i="1" s="1"/>
  <c r="AG113" i="1"/>
  <c r="CU113" i="1" s="1"/>
  <c r="T113" i="1" s="1"/>
  <c r="AH113" i="1"/>
  <c r="AI113" i="1"/>
  <c r="AJ113" i="1"/>
  <c r="CX113" i="1" s="1"/>
  <c r="W113" i="1" s="1"/>
  <c r="CS113" i="1"/>
  <c r="R113" i="1" s="1"/>
  <c r="CV113" i="1"/>
  <c r="CW113" i="1"/>
  <c r="FR113" i="1"/>
  <c r="GL113" i="1"/>
  <c r="GO113" i="1"/>
  <c r="GP113" i="1"/>
  <c r="GV113" i="1"/>
  <c r="HC113" i="1"/>
  <c r="GX113" i="1" s="1"/>
  <c r="N114" i="1"/>
  <c r="V114" i="1"/>
  <c r="AC114" i="1"/>
  <c r="AE114" i="1"/>
  <c r="AD114" i="1" s="1"/>
  <c r="AB114" i="1" s="1"/>
  <c r="AF114" i="1"/>
  <c r="CT114" i="1" s="1"/>
  <c r="S114" i="1" s="1"/>
  <c r="AG114" i="1"/>
  <c r="CU114" i="1" s="1"/>
  <c r="T114" i="1" s="1"/>
  <c r="AH114" i="1"/>
  <c r="CV114" i="1" s="1"/>
  <c r="U114" i="1" s="1"/>
  <c r="DZ118" i="1" s="1"/>
  <c r="AI114" i="1"/>
  <c r="CW114" i="1" s="1"/>
  <c r="AJ114" i="1"/>
  <c r="CX114" i="1" s="1"/>
  <c r="W114" i="1" s="1"/>
  <c r="CQ114" i="1"/>
  <c r="P114" i="1" s="1"/>
  <c r="FR114" i="1"/>
  <c r="GL114" i="1"/>
  <c r="GO114" i="1"/>
  <c r="GP114" i="1"/>
  <c r="GV114" i="1"/>
  <c r="HC114" i="1"/>
  <c r="GX114" i="1" s="1"/>
  <c r="N115" i="1"/>
  <c r="S115" i="1"/>
  <c r="AC115" i="1"/>
  <c r="AE115" i="1"/>
  <c r="AD115" i="1" s="1"/>
  <c r="CR115" i="1" s="1"/>
  <c r="Q115" i="1" s="1"/>
  <c r="AF115" i="1"/>
  <c r="AG115" i="1"/>
  <c r="AH115" i="1"/>
  <c r="CV115" i="1" s="1"/>
  <c r="U115" i="1" s="1"/>
  <c r="AI115" i="1"/>
  <c r="CW115" i="1" s="1"/>
  <c r="V115" i="1" s="1"/>
  <c r="AJ115" i="1"/>
  <c r="CQ115" i="1"/>
  <c r="P115" i="1" s="1"/>
  <c r="CS115" i="1"/>
  <c r="R115" i="1" s="1"/>
  <c r="CY115" i="1" s="1"/>
  <c r="X115" i="1" s="1"/>
  <c r="CT115" i="1"/>
  <c r="CU115" i="1"/>
  <c r="T115" i="1" s="1"/>
  <c r="CX115" i="1"/>
  <c r="W115" i="1" s="1"/>
  <c r="FR115" i="1"/>
  <c r="GL115" i="1"/>
  <c r="GO115" i="1"/>
  <c r="GP115" i="1"/>
  <c r="GV115" i="1"/>
  <c r="HC115" i="1"/>
  <c r="GX115" i="1" s="1"/>
  <c r="N116" i="1"/>
  <c r="S116" i="1"/>
  <c r="T116" i="1"/>
  <c r="AC116" i="1"/>
  <c r="AE116" i="1"/>
  <c r="AF116" i="1"/>
  <c r="CT116" i="1" s="1"/>
  <c r="AG116" i="1"/>
  <c r="AH116" i="1"/>
  <c r="CV116" i="1" s="1"/>
  <c r="U116" i="1" s="1"/>
  <c r="AI116" i="1"/>
  <c r="AJ116" i="1"/>
  <c r="CU116" i="1"/>
  <c r="CW116" i="1"/>
  <c r="V116" i="1" s="1"/>
  <c r="CX116" i="1"/>
  <c r="W116" i="1" s="1"/>
  <c r="FR116" i="1"/>
  <c r="GL116" i="1"/>
  <c r="GO116" i="1"/>
  <c r="GP116" i="1"/>
  <c r="FV118" i="1" s="1"/>
  <c r="GV116" i="1"/>
  <c r="HC116" i="1" s="1"/>
  <c r="GX116" i="1" s="1"/>
  <c r="B118" i="1"/>
  <c r="B87" i="1" s="1"/>
  <c r="C118" i="1"/>
  <c r="C87" i="1" s="1"/>
  <c r="D118" i="1"/>
  <c r="D87" i="1" s="1"/>
  <c r="F118" i="1"/>
  <c r="F87" i="1" s="1"/>
  <c r="G118" i="1"/>
  <c r="G87" i="1" s="1"/>
  <c r="AF118" i="1"/>
  <c r="AH118" i="1"/>
  <c r="AH87" i="1" s="1"/>
  <c r="AJ118" i="1"/>
  <c r="AJ87" i="1" s="1"/>
  <c r="AO118" i="1"/>
  <c r="AO87" i="1" s="1"/>
  <c r="BB118" i="1"/>
  <c r="BB87" i="1" s="1"/>
  <c r="BX118" i="1"/>
  <c r="BX87" i="1" s="1"/>
  <c r="BY118" i="1"/>
  <c r="BY87" i="1" s="1"/>
  <c r="BZ118" i="1"/>
  <c r="BZ87" i="1" s="1"/>
  <c r="CD118" i="1"/>
  <c r="CD87" i="1" s="1"/>
  <c r="CG118" i="1"/>
  <c r="CG87" i="1" s="1"/>
  <c r="CK118" i="1"/>
  <c r="CK87" i="1" s="1"/>
  <c r="CL118" i="1"/>
  <c r="BC118" i="1" s="1"/>
  <c r="BC87" i="1" s="1"/>
  <c r="DX118" i="1"/>
  <c r="DY118" i="1"/>
  <c r="FP118" i="1"/>
  <c r="FP87" i="1" s="1"/>
  <c r="FR118" i="1"/>
  <c r="FR87" i="1" s="1"/>
  <c r="FU118" i="1"/>
  <c r="FU87" i="1" s="1"/>
  <c r="GC118" i="1"/>
  <c r="GC87" i="1" s="1"/>
  <c r="GD118" i="1"/>
  <c r="EU118" i="1" s="1"/>
  <c r="EU87" i="1" s="1"/>
  <c r="F134" i="1"/>
  <c r="P134" i="1"/>
  <c r="D148" i="1"/>
  <c r="E150" i="1"/>
  <c r="Z150" i="1"/>
  <c r="AA150" i="1"/>
  <c r="AM150" i="1"/>
  <c r="AN150" i="1"/>
  <c r="BE150" i="1"/>
  <c r="BF150" i="1"/>
  <c r="BG150" i="1"/>
  <c r="BH150" i="1"/>
  <c r="BI150" i="1"/>
  <c r="BJ150" i="1"/>
  <c r="BK150" i="1"/>
  <c r="BL150" i="1"/>
  <c r="BM150" i="1"/>
  <c r="BN150" i="1"/>
  <c r="BO150" i="1"/>
  <c r="BP150" i="1"/>
  <c r="BQ150" i="1"/>
  <c r="BR150" i="1"/>
  <c r="BS150" i="1"/>
  <c r="BT150" i="1"/>
  <c r="BU150" i="1"/>
  <c r="BV150" i="1"/>
  <c r="BW150" i="1"/>
  <c r="CN150" i="1"/>
  <c r="CO150" i="1"/>
  <c r="CP150" i="1"/>
  <c r="CQ150" i="1"/>
  <c r="CR150" i="1"/>
  <c r="CS150" i="1"/>
  <c r="CT150" i="1"/>
  <c r="CU150" i="1"/>
  <c r="CV150" i="1"/>
  <c r="CW150" i="1"/>
  <c r="CX150" i="1"/>
  <c r="CY150" i="1"/>
  <c r="CZ150" i="1"/>
  <c r="DA150" i="1"/>
  <c r="DB150" i="1"/>
  <c r="DC150" i="1"/>
  <c r="DD150" i="1"/>
  <c r="DE150" i="1"/>
  <c r="DF150" i="1"/>
  <c r="DR150" i="1"/>
  <c r="DS150" i="1"/>
  <c r="EE150" i="1"/>
  <c r="EF150" i="1"/>
  <c r="EW150" i="1"/>
  <c r="EX150" i="1"/>
  <c r="EY150" i="1"/>
  <c r="EZ150" i="1"/>
  <c r="FA150" i="1"/>
  <c r="FB150" i="1"/>
  <c r="FC150" i="1"/>
  <c r="FD150" i="1"/>
  <c r="FE150" i="1"/>
  <c r="FF150" i="1"/>
  <c r="FG150" i="1"/>
  <c r="FH150" i="1"/>
  <c r="FI150" i="1"/>
  <c r="FJ150" i="1"/>
  <c r="FK150" i="1"/>
  <c r="FL150" i="1"/>
  <c r="FM150" i="1"/>
  <c r="FN150" i="1"/>
  <c r="FO150" i="1"/>
  <c r="GF150" i="1"/>
  <c r="GG150" i="1"/>
  <c r="GH150" i="1"/>
  <c r="GI150" i="1"/>
  <c r="GJ150" i="1"/>
  <c r="GK150" i="1"/>
  <c r="GL150" i="1"/>
  <c r="GM150" i="1"/>
  <c r="GN150" i="1"/>
  <c r="GO150" i="1"/>
  <c r="GP150" i="1"/>
  <c r="GQ150" i="1"/>
  <c r="GR150" i="1"/>
  <c r="GS150" i="1"/>
  <c r="GT150" i="1"/>
  <c r="GU150" i="1"/>
  <c r="GV150" i="1"/>
  <c r="GW150" i="1"/>
  <c r="GX150" i="1"/>
  <c r="C152" i="1"/>
  <c r="D152" i="1"/>
  <c r="N152" i="1"/>
  <c r="R152" i="1"/>
  <c r="AC152" i="1"/>
  <c r="CQ152" i="1" s="1"/>
  <c r="P152" i="1" s="1"/>
  <c r="CP152" i="1" s="1"/>
  <c r="O152" i="1" s="1"/>
  <c r="AD152" i="1"/>
  <c r="CR152" i="1" s="1"/>
  <c r="Q152" i="1" s="1"/>
  <c r="AE152" i="1"/>
  <c r="AF152" i="1"/>
  <c r="CT152" i="1" s="1"/>
  <c r="S152" i="1" s="1"/>
  <c r="AG152" i="1"/>
  <c r="CU152" i="1" s="1"/>
  <c r="T152" i="1" s="1"/>
  <c r="AH152" i="1"/>
  <c r="AI152" i="1"/>
  <c r="CW152" i="1" s="1"/>
  <c r="V152" i="1" s="1"/>
  <c r="AJ152" i="1"/>
  <c r="CX152" i="1" s="1"/>
  <c r="W152" i="1" s="1"/>
  <c r="CS152" i="1"/>
  <c r="CV152" i="1"/>
  <c r="U152" i="1" s="1"/>
  <c r="FR152" i="1"/>
  <c r="GL152" i="1"/>
  <c r="GO152" i="1"/>
  <c r="GP152" i="1"/>
  <c r="GV152" i="1"/>
  <c r="HC152" i="1" s="1"/>
  <c r="GX152" i="1" s="1"/>
  <c r="C153" i="1"/>
  <c r="D153" i="1"/>
  <c r="N153" i="1"/>
  <c r="AC153" i="1"/>
  <c r="CQ153" i="1" s="1"/>
  <c r="P153" i="1" s="1"/>
  <c r="CP153" i="1" s="1"/>
  <c r="O153" i="1" s="1"/>
  <c r="AE153" i="1"/>
  <c r="AD153" i="1" s="1"/>
  <c r="CR153" i="1" s="1"/>
  <c r="Q153" i="1" s="1"/>
  <c r="AF153" i="1"/>
  <c r="CT153" i="1" s="1"/>
  <c r="S153" i="1" s="1"/>
  <c r="AG153" i="1"/>
  <c r="CU153" i="1" s="1"/>
  <c r="T153" i="1" s="1"/>
  <c r="AH153" i="1"/>
  <c r="AI153" i="1"/>
  <c r="CW153" i="1" s="1"/>
  <c r="V153" i="1" s="1"/>
  <c r="AJ153" i="1"/>
  <c r="CV153" i="1"/>
  <c r="U153" i="1" s="1"/>
  <c r="CX153" i="1"/>
  <c r="W153" i="1" s="1"/>
  <c r="FR153" i="1"/>
  <c r="GL153" i="1"/>
  <c r="GO153" i="1"/>
  <c r="GP153" i="1"/>
  <c r="GV153" i="1"/>
  <c r="HC153" i="1"/>
  <c r="GX153" i="1" s="1"/>
  <c r="N154" i="1"/>
  <c r="AB154" i="1"/>
  <c r="AC154" i="1"/>
  <c r="AE154" i="1"/>
  <c r="AD154" i="1" s="1"/>
  <c r="AF154" i="1"/>
  <c r="CT154" i="1" s="1"/>
  <c r="S154" i="1" s="1"/>
  <c r="AG154" i="1"/>
  <c r="AH154" i="1"/>
  <c r="CV154" i="1" s="1"/>
  <c r="U154" i="1" s="1"/>
  <c r="AI154" i="1"/>
  <c r="AJ154" i="1"/>
  <c r="CQ154" i="1"/>
  <c r="P154" i="1" s="1"/>
  <c r="CP154" i="1" s="1"/>
  <c r="O154" i="1" s="1"/>
  <c r="CR154" i="1"/>
  <c r="Q154" i="1" s="1"/>
  <c r="CS154" i="1"/>
  <c r="R154" i="1" s="1"/>
  <c r="CU154" i="1"/>
  <c r="T154" i="1" s="1"/>
  <c r="CW154" i="1"/>
  <c r="V154" i="1" s="1"/>
  <c r="CX154" i="1"/>
  <c r="W154" i="1" s="1"/>
  <c r="FR154" i="1"/>
  <c r="GL154" i="1"/>
  <c r="GO154" i="1"/>
  <c r="GP154" i="1"/>
  <c r="GV154" i="1"/>
  <c r="HC154" i="1" s="1"/>
  <c r="GX154" i="1" s="1"/>
  <c r="N155" i="1"/>
  <c r="U155" i="1"/>
  <c r="V155" i="1"/>
  <c r="AC155" i="1"/>
  <c r="CQ155" i="1" s="1"/>
  <c r="P155" i="1" s="1"/>
  <c r="AE155" i="1"/>
  <c r="AD155" i="1" s="1"/>
  <c r="CR155" i="1" s="1"/>
  <c r="Q155" i="1" s="1"/>
  <c r="AF155" i="1"/>
  <c r="AG155" i="1"/>
  <c r="AH155" i="1"/>
  <c r="AI155" i="1"/>
  <c r="CW155" i="1" s="1"/>
  <c r="AJ155" i="1"/>
  <c r="CX155" i="1" s="1"/>
  <c r="W155" i="1" s="1"/>
  <c r="CS155" i="1"/>
  <c r="R155" i="1" s="1"/>
  <c r="CT155" i="1"/>
  <c r="S155" i="1" s="1"/>
  <c r="CY155" i="1" s="1"/>
  <c r="X155" i="1" s="1"/>
  <c r="CU155" i="1"/>
  <c r="T155" i="1" s="1"/>
  <c r="CV155" i="1"/>
  <c r="FR155" i="1"/>
  <c r="GL155" i="1"/>
  <c r="GO155" i="1"/>
  <c r="GP155" i="1"/>
  <c r="GV155" i="1"/>
  <c r="GX155" i="1"/>
  <c r="HC155" i="1"/>
  <c r="N156" i="1"/>
  <c r="S156" i="1"/>
  <c r="AC156" i="1"/>
  <c r="AE156" i="1"/>
  <c r="CS156" i="1" s="1"/>
  <c r="R156" i="1" s="1"/>
  <c r="AF156" i="1"/>
  <c r="CT156" i="1" s="1"/>
  <c r="AG156" i="1"/>
  <c r="CU156" i="1" s="1"/>
  <c r="T156" i="1" s="1"/>
  <c r="AH156" i="1"/>
  <c r="AI156" i="1"/>
  <c r="CW156" i="1" s="1"/>
  <c r="V156" i="1" s="1"/>
  <c r="AJ156" i="1"/>
  <c r="CX156" i="1" s="1"/>
  <c r="W156" i="1" s="1"/>
  <c r="CQ156" i="1"/>
  <c r="P156" i="1" s="1"/>
  <c r="CV156" i="1"/>
  <c r="U156" i="1" s="1"/>
  <c r="FR156" i="1"/>
  <c r="GL156" i="1"/>
  <c r="GO156" i="1"/>
  <c r="GP156" i="1"/>
  <c r="GV156" i="1"/>
  <c r="HC156" i="1"/>
  <c r="GX156" i="1" s="1"/>
  <c r="N157" i="1"/>
  <c r="V157" i="1"/>
  <c r="AC157" i="1"/>
  <c r="CQ157" i="1" s="1"/>
  <c r="P157" i="1" s="1"/>
  <c r="AE157" i="1"/>
  <c r="CS157" i="1" s="1"/>
  <c r="R157" i="1" s="1"/>
  <c r="AF157" i="1"/>
  <c r="AG157" i="1"/>
  <c r="CU157" i="1" s="1"/>
  <c r="T157" i="1" s="1"/>
  <c r="AH157" i="1"/>
  <c r="CV157" i="1" s="1"/>
  <c r="U157" i="1" s="1"/>
  <c r="AI157" i="1"/>
  <c r="AJ157" i="1"/>
  <c r="CX157" i="1" s="1"/>
  <c r="W157" i="1" s="1"/>
  <c r="CT157" i="1"/>
  <c r="S157" i="1" s="1"/>
  <c r="CW157" i="1"/>
  <c r="FR157" i="1"/>
  <c r="GL157" i="1"/>
  <c r="GO157" i="1"/>
  <c r="GP157" i="1"/>
  <c r="GV157" i="1"/>
  <c r="HC157" i="1"/>
  <c r="GX157" i="1" s="1"/>
  <c r="N158" i="1"/>
  <c r="AC158" i="1"/>
  <c r="CQ158" i="1" s="1"/>
  <c r="P158" i="1" s="1"/>
  <c r="CP158" i="1" s="1"/>
  <c r="O158" i="1" s="1"/>
  <c r="AD158" i="1"/>
  <c r="CR158" i="1" s="1"/>
  <c r="Q158" i="1" s="1"/>
  <c r="AE158" i="1"/>
  <c r="CS158" i="1" s="1"/>
  <c r="R158" i="1" s="1"/>
  <c r="AF158" i="1"/>
  <c r="AG158" i="1"/>
  <c r="CU158" i="1" s="1"/>
  <c r="T158" i="1" s="1"/>
  <c r="AH158" i="1"/>
  <c r="AI158" i="1"/>
  <c r="AJ158" i="1"/>
  <c r="CT158" i="1"/>
  <c r="S158" i="1" s="1"/>
  <c r="CV158" i="1"/>
  <c r="U158" i="1" s="1"/>
  <c r="CW158" i="1"/>
  <c r="V158" i="1" s="1"/>
  <c r="CX158" i="1"/>
  <c r="W158" i="1" s="1"/>
  <c r="FR158" i="1"/>
  <c r="GL158" i="1"/>
  <c r="GO158" i="1"/>
  <c r="GP158" i="1"/>
  <c r="GV158" i="1"/>
  <c r="HC158" i="1" s="1"/>
  <c r="GX158" i="1" s="1"/>
  <c r="N159" i="1"/>
  <c r="W159" i="1"/>
  <c r="AC159" i="1"/>
  <c r="AE159" i="1"/>
  <c r="AD159" i="1" s="1"/>
  <c r="AB159" i="1" s="1"/>
  <c r="AF159" i="1"/>
  <c r="AG159" i="1"/>
  <c r="AH159" i="1"/>
  <c r="CV159" i="1" s="1"/>
  <c r="U159" i="1" s="1"/>
  <c r="AI159" i="1"/>
  <c r="CW159" i="1" s="1"/>
  <c r="V159" i="1" s="1"/>
  <c r="AJ159" i="1"/>
  <c r="CQ159" i="1"/>
  <c r="P159" i="1" s="1"/>
  <c r="CR159" i="1"/>
  <c r="Q159" i="1" s="1"/>
  <c r="CS159" i="1"/>
  <c r="R159" i="1" s="1"/>
  <c r="CT159" i="1"/>
  <c r="S159" i="1" s="1"/>
  <c r="CU159" i="1"/>
  <c r="T159" i="1" s="1"/>
  <c r="CX159" i="1"/>
  <c r="FR159" i="1"/>
  <c r="GL159" i="1"/>
  <c r="GO159" i="1"/>
  <c r="GP159" i="1"/>
  <c r="GV159" i="1"/>
  <c r="HC159" i="1"/>
  <c r="GX159" i="1" s="1"/>
  <c r="N160" i="1"/>
  <c r="AC160" i="1"/>
  <c r="CQ160" i="1" s="1"/>
  <c r="P160" i="1" s="1"/>
  <c r="AE160" i="1"/>
  <c r="CS160" i="1" s="1"/>
  <c r="R160" i="1" s="1"/>
  <c r="AF160" i="1"/>
  <c r="CT160" i="1" s="1"/>
  <c r="S160" i="1" s="1"/>
  <c r="AG160" i="1"/>
  <c r="CU160" i="1" s="1"/>
  <c r="T160" i="1" s="1"/>
  <c r="AH160" i="1"/>
  <c r="CV160" i="1" s="1"/>
  <c r="U160" i="1" s="1"/>
  <c r="AI160" i="1"/>
  <c r="CW160" i="1" s="1"/>
  <c r="V160" i="1" s="1"/>
  <c r="AJ160" i="1"/>
  <c r="CX160" i="1"/>
  <c r="W160" i="1" s="1"/>
  <c r="FR160" i="1"/>
  <c r="GL160" i="1"/>
  <c r="GO160" i="1"/>
  <c r="GP160" i="1"/>
  <c r="GV160" i="1"/>
  <c r="HC160" i="1" s="1"/>
  <c r="GX160" i="1" s="1"/>
  <c r="N161" i="1"/>
  <c r="P161" i="1"/>
  <c r="AC161" i="1"/>
  <c r="AD161" i="1"/>
  <c r="AB161" i="1" s="1"/>
  <c r="AE161" i="1"/>
  <c r="AF161" i="1"/>
  <c r="AG161" i="1"/>
  <c r="AH161" i="1"/>
  <c r="AI161" i="1"/>
  <c r="CW161" i="1" s="1"/>
  <c r="V161" i="1" s="1"/>
  <c r="AJ161" i="1"/>
  <c r="CX161" i="1" s="1"/>
  <c r="W161" i="1" s="1"/>
  <c r="CQ161" i="1"/>
  <c r="CR161" i="1"/>
  <c r="Q161" i="1" s="1"/>
  <c r="CS161" i="1"/>
  <c r="R161" i="1" s="1"/>
  <c r="CT161" i="1"/>
  <c r="S161" i="1" s="1"/>
  <c r="CU161" i="1"/>
  <c r="T161" i="1" s="1"/>
  <c r="CV161" i="1"/>
  <c r="U161" i="1" s="1"/>
  <c r="FR161" i="1"/>
  <c r="GL161" i="1"/>
  <c r="GO161" i="1"/>
  <c r="GP161" i="1"/>
  <c r="GV161" i="1"/>
  <c r="HC161" i="1"/>
  <c r="GX161" i="1" s="1"/>
  <c r="N162" i="1"/>
  <c r="P162" i="1"/>
  <c r="AC162" i="1"/>
  <c r="CQ162" i="1" s="1"/>
  <c r="AD162" i="1"/>
  <c r="CR162" i="1" s="1"/>
  <c r="Q162" i="1" s="1"/>
  <c r="AE162" i="1"/>
  <c r="AF162" i="1"/>
  <c r="CT162" i="1" s="1"/>
  <c r="S162" i="1" s="1"/>
  <c r="AG162" i="1"/>
  <c r="CU162" i="1" s="1"/>
  <c r="T162" i="1" s="1"/>
  <c r="AH162" i="1"/>
  <c r="CV162" i="1" s="1"/>
  <c r="U162" i="1" s="1"/>
  <c r="AI162" i="1"/>
  <c r="CW162" i="1" s="1"/>
  <c r="V162" i="1" s="1"/>
  <c r="AJ162" i="1"/>
  <c r="CX162" i="1" s="1"/>
  <c r="W162" i="1" s="1"/>
  <c r="CS162" i="1"/>
  <c r="R162" i="1" s="1"/>
  <c r="FR162" i="1"/>
  <c r="GL162" i="1"/>
  <c r="GO162" i="1"/>
  <c r="GP162" i="1"/>
  <c r="GV162" i="1"/>
  <c r="HC162" i="1"/>
  <c r="GX162" i="1" s="1"/>
  <c r="N163" i="1"/>
  <c r="P163" i="1"/>
  <c r="AC163" i="1"/>
  <c r="AE163" i="1"/>
  <c r="AD163" i="1" s="1"/>
  <c r="AF163" i="1"/>
  <c r="AG163" i="1"/>
  <c r="AH163" i="1"/>
  <c r="AI163" i="1"/>
  <c r="AJ163" i="1"/>
  <c r="CX163" i="1" s="1"/>
  <c r="W163" i="1" s="1"/>
  <c r="CQ163" i="1"/>
  <c r="CS163" i="1"/>
  <c r="R163" i="1" s="1"/>
  <c r="CT163" i="1"/>
  <c r="S163" i="1" s="1"/>
  <c r="CU163" i="1"/>
  <c r="T163" i="1" s="1"/>
  <c r="CV163" i="1"/>
  <c r="U163" i="1" s="1"/>
  <c r="CW163" i="1"/>
  <c r="V163" i="1" s="1"/>
  <c r="FR163" i="1"/>
  <c r="GL163" i="1"/>
  <c r="GO163" i="1"/>
  <c r="GP163" i="1"/>
  <c r="GV163" i="1"/>
  <c r="HC163" i="1"/>
  <c r="GX163" i="1" s="1"/>
  <c r="N164" i="1"/>
  <c r="P164" i="1"/>
  <c r="CP164" i="1" s="1"/>
  <c r="O164" i="1" s="1"/>
  <c r="W164" i="1"/>
  <c r="AC164" i="1"/>
  <c r="AB164" i="1" s="1"/>
  <c r="AE164" i="1"/>
  <c r="AD164" i="1" s="1"/>
  <c r="CR164" i="1" s="1"/>
  <c r="Q164" i="1" s="1"/>
  <c r="AF164" i="1"/>
  <c r="CT164" i="1" s="1"/>
  <c r="S164" i="1" s="1"/>
  <c r="AG164" i="1"/>
  <c r="CU164" i="1" s="1"/>
  <c r="T164" i="1" s="1"/>
  <c r="AH164" i="1"/>
  <c r="CV164" i="1" s="1"/>
  <c r="U164" i="1" s="1"/>
  <c r="AI164" i="1"/>
  <c r="CW164" i="1" s="1"/>
  <c r="V164" i="1" s="1"/>
  <c r="AJ164" i="1"/>
  <c r="CQ164" i="1"/>
  <c r="CS164" i="1"/>
  <c r="R164" i="1" s="1"/>
  <c r="CX164" i="1"/>
  <c r="FR164" i="1"/>
  <c r="GL164" i="1"/>
  <c r="GO164" i="1"/>
  <c r="GP164" i="1"/>
  <c r="GV164" i="1"/>
  <c r="HC164" i="1"/>
  <c r="GX164" i="1" s="1"/>
  <c r="N165" i="1"/>
  <c r="W165" i="1"/>
  <c r="AC165" i="1"/>
  <c r="AE165" i="1"/>
  <c r="AD165" i="1" s="1"/>
  <c r="CR165" i="1" s="1"/>
  <c r="Q165" i="1" s="1"/>
  <c r="AF165" i="1"/>
  <c r="AG165" i="1"/>
  <c r="AH165" i="1"/>
  <c r="CV165" i="1" s="1"/>
  <c r="U165" i="1" s="1"/>
  <c r="AI165" i="1"/>
  <c r="CW165" i="1" s="1"/>
  <c r="V165" i="1" s="1"/>
  <c r="AJ165" i="1"/>
  <c r="CS165" i="1"/>
  <c r="R165" i="1" s="1"/>
  <c r="CT165" i="1"/>
  <c r="S165" i="1" s="1"/>
  <c r="CU165" i="1"/>
  <c r="T165" i="1" s="1"/>
  <c r="CX165" i="1"/>
  <c r="FR165" i="1"/>
  <c r="GL165" i="1"/>
  <c r="GO165" i="1"/>
  <c r="GP165" i="1"/>
  <c r="GV165" i="1"/>
  <c r="HC165" i="1"/>
  <c r="GX165" i="1" s="1"/>
  <c r="N166" i="1"/>
  <c r="U166" i="1"/>
  <c r="V166" i="1"/>
  <c r="AC166" i="1"/>
  <c r="AD166" i="1"/>
  <c r="CR166" i="1" s="1"/>
  <c r="Q166" i="1" s="1"/>
  <c r="AE166" i="1"/>
  <c r="CS166" i="1" s="1"/>
  <c r="R166" i="1" s="1"/>
  <c r="AF166" i="1"/>
  <c r="CT166" i="1" s="1"/>
  <c r="S166" i="1" s="1"/>
  <c r="CY166" i="1" s="1"/>
  <c r="X166" i="1" s="1"/>
  <c r="AG166" i="1"/>
  <c r="CU166" i="1" s="1"/>
  <c r="T166" i="1" s="1"/>
  <c r="AH166" i="1"/>
  <c r="AI166" i="1"/>
  <c r="AJ166" i="1"/>
  <c r="CQ166" i="1"/>
  <c r="P166" i="1" s="1"/>
  <c r="CV166" i="1"/>
  <c r="CW166" i="1"/>
  <c r="CX166" i="1"/>
  <c r="W166" i="1" s="1"/>
  <c r="FR166" i="1"/>
  <c r="GL166" i="1"/>
  <c r="GO166" i="1"/>
  <c r="GP166" i="1"/>
  <c r="GV166" i="1"/>
  <c r="HC166" i="1" s="1"/>
  <c r="GX166" i="1" s="1"/>
  <c r="N167" i="1"/>
  <c r="S167" i="1"/>
  <c r="T167" i="1"/>
  <c r="U167" i="1"/>
  <c r="AC167" i="1"/>
  <c r="AB167" i="1" s="1"/>
  <c r="AD167" i="1"/>
  <c r="AE167" i="1"/>
  <c r="AF167" i="1"/>
  <c r="CT167" i="1" s="1"/>
  <c r="AG167" i="1"/>
  <c r="CU167" i="1" s="1"/>
  <c r="AH167" i="1"/>
  <c r="AI167" i="1"/>
  <c r="CW167" i="1" s="1"/>
  <c r="V167" i="1" s="1"/>
  <c r="AJ167" i="1"/>
  <c r="CQ167" i="1"/>
  <c r="P167" i="1" s="1"/>
  <c r="CP167" i="1" s="1"/>
  <c r="O167" i="1" s="1"/>
  <c r="CR167" i="1"/>
  <c r="Q167" i="1" s="1"/>
  <c r="CS167" i="1"/>
  <c r="R167" i="1" s="1"/>
  <c r="CV167" i="1"/>
  <c r="CX167" i="1"/>
  <c r="W167" i="1" s="1"/>
  <c r="FR167" i="1"/>
  <c r="GL167" i="1"/>
  <c r="GO167" i="1"/>
  <c r="GP167" i="1"/>
  <c r="GV167" i="1"/>
  <c r="HC167" i="1"/>
  <c r="GX167" i="1" s="1"/>
  <c r="N168" i="1"/>
  <c r="S168" i="1"/>
  <c r="T168" i="1"/>
  <c r="AC168" i="1"/>
  <c r="CQ168" i="1" s="1"/>
  <c r="P168" i="1" s="1"/>
  <c r="AE168" i="1"/>
  <c r="CS168" i="1" s="1"/>
  <c r="R168" i="1" s="1"/>
  <c r="CY168" i="1" s="1"/>
  <c r="X168" i="1" s="1"/>
  <c r="AF168" i="1"/>
  <c r="AG168" i="1"/>
  <c r="AH168" i="1"/>
  <c r="CV168" i="1" s="1"/>
  <c r="U168" i="1" s="1"/>
  <c r="AI168" i="1"/>
  <c r="AJ168" i="1"/>
  <c r="CT168" i="1"/>
  <c r="CU168" i="1"/>
  <c r="CW168" i="1"/>
  <c r="V168" i="1" s="1"/>
  <c r="CX168" i="1"/>
  <c r="W168" i="1" s="1"/>
  <c r="FR168" i="1"/>
  <c r="GL168" i="1"/>
  <c r="GO168" i="1"/>
  <c r="GP168" i="1"/>
  <c r="GV168" i="1"/>
  <c r="HC168" i="1" s="1"/>
  <c r="GX168" i="1" s="1"/>
  <c r="N169" i="1"/>
  <c r="Q169" i="1"/>
  <c r="S169" i="1"/>
  <c r="AB169" i="1"/>
  <c r="AC169" i="1"/>
  <c r="AD169" i="1"/>
  <c r="CR169" i="1" s="1"/>
  <c r="AE169" i="1"/>
  <c r="CS169" i="1" s="1"/>
  <c r="R169" i="1" s="1"/>
  <c r="AF169" i="1"/>
  <c r="AG169" i="1"/>
  <c r="CU169" i="1" s="1"/>
  <c r="T169" i="1" s="1"/>
  <c r="AH169" i="1"/>
  <c r="AI169" i="1"/>
  <c r="CW169" i="1" s="1"/>
  <c r="V169" i="1" s="1"/>
  <c r="AJ169" i="1"/>
  <c r="CX169" i="1" s="1"/>
  <c r="W169" i="1" s="1"/>
  <c r="CQ169" i="1"/>
  <c r="P169" i="1" s="1"/>
  <c r="CP169" i="1" s="1"/>
  <c r="O169" i="1" s="1"/>
  <c r="CT169" i="1"/>
  <c r="CV169" i="1"/>
  <c r="U169" i="1" s="1"/>
  <c r="FR169" i="1"/>
  <c r="GL169" i="1"/>
  <c r="GO169" i="1"/>
  <c r="GP169" i="1"/>
  <c r="GV169" i="1"/>
  <c r="HC169" i="1" s="1"/>
  <c r="GX169" i="1" s="1"/>
  <c r="N170" i="1"/>
  <c r="Q170" i="1"/>
  <c r="R170" i="1"/>
  <c r="AB170" i="1"/>
  <c r="AC170" i="1"/>
  <c r="CQ170" i="1" s="1"/>
  <c r="P170" i="1" s="1"/>
  <c r="AD170" i="1"/>
  <c r="AE170" i="1"/>
  <c r="AF170" i="1"/>
  <c r="CT170" i="1" s="1"/>
  <c r="S170" i="1" s="1"/>
  <c r="AG170" i="1"/>
  <c r="AH170" i="1"/>
  <c r="AI170" i="1"/>
  <c r="AJ170" i="1"/>
  <c r="CR170" i="1"/>
  <c r="CS170" i="1"/>
  <c r="CU170" i="1"/>
  <c r="T170" i="1" s="1"/>
  <c r="CV170" i="1"/>
  <c r="U170" i="1" s="1"/>
  <c r="CW170" i="1"/>
  <c r="V170" i="1" s="1"/>
  <c r="CX170" i="1"/>
  <c r="W170" i="1" s="1"/>
  <c r="FR170" i="1"/>
  <c r="GL170" i="1"/>
  <c r="GO170" i="1"/>
  <c r="GP170" i="1"/>
  <c r="GV170" i="1"/>
  <c r="GX170" i="1"/>
  <c r="HC170" i="1"/>
  <c r="N171" i="1"/>
  <c r="Q171" i="1"/>
  <c r="R171" i="1"/>
  <c r="AB171" i="1"/>
  <c r="AC171" i="1"/>
  <c r="CQ171" i="1" s="1"/>
  <c r="P171" i="1" s="1"/>
  <c r="CP171" i="1" s="1"/>
  <c r="O171" i="1" s="1"/>
  <c r="AD171" i="1"/>
  <c r="AE171" i="1"/>
  <c r="CS171" i="1" s="1"/>
  <c r="AF171" i="1"/>
  <c r="AG171" i="1"/>
  <c r="CU171" i="1" s="1"/>
  <c r="T171" i="1" s="1"/>
  <c r="AH171" i="1"/>
  <c r="CV171" i="1" s="1"/>
  <c r="U171" i="1" s="1"/>
  <c r="AI171" i="1"/>
  <c r="CW171" i="1" s="1"/>
  <c r="V171" i="1" s="1"/>
  <c r="AJ171" i="1"/>
  <c r="CX171" i="1" s="1"/>
  <c r="W171" i="1" s="1"/>
  <c r="CR171" i="1"/>
  <c r="CT171" i="1"/>
  <c r="S171" i="1" s="1"/>
  <c r="FR171" i="1"/>
  <c r="GL171" i="1"/>
  <c r="GO171" i="1"/>
  <c r="GP171" i="1"/>
  <c r="GV171" i="1"/>
  <c r="GX171" i="1"/>
  <c r="HC171" i="1"/>
  <c r="N172" i="1"/>
  <c r="P172" i="1"/>
  <c r="V172" i="1"/>
  <c r="W172" i="1"/>
  <c r="AC172" i="1"/>
  <c r="AD172" i="1"/>
  <c r="AB172" i="1" s="1"/>
  <c r="AE172" i="1"/>
  <c r="AF172" i="1"/>
  <c r="AG172" i="1"/>
  <c r="AH172" i="1"/>
  <c r="AI172" i="1"/>
  <c r="CW172" i="1" s="1"/>
  <c r="AJ172" i="1"/>
  <c r="CX172" i="1" s="1"/>
  <c r="CQ172" i="1"/>
  <c r="CS172" i="1"/>
  <c r="R172" i="1" s="1"/>
  <c r="CT172" i="1"/>
  <c r="S172" i="1" s="1"/>
  <c r="CU172" i="1"/>
  <c r="T172" i="1" s="1"/>
  <c r="CV172" i="1"/>
  <c r="U172" i="1" s="1"/>
  <c r="FR172" i="1"/>
  <c r="GL172" i="1"/>
  <c r="GO172" i="1"/>
  <c r="GP172" i="1"/>
  <c r="GV172" i="1"/>
  <c r="HC172" i="1"/>
  <c r="GX172" i="1" s="1"/>
  <c r="N173" i="1"/>
  <c r="V173" i="1"/>
  <c r="W173" i="1"/>
  <c r="AC173" i="1"/>
  <c r="CQ173" i="1" s="1"/>
  <c r="P173" i="1" s="1"/>
  <c r="AE173" i="1"/>
  <c r="AD173" i="1" s="1"/>
  <c r="AF173" i="1"/>
  <c r="CT173" i="1" s="1"/>
  <c r="S173" i="1" s="1"/>
  <c r="AG173" i="1"/>
  <c r="CU173" i="1" s="1"/>
  <c r="T173" i="1" s="1"/>
  <c r="AH173" i="1"/>
  <c r="CV173" i="1" s="1"/>
  <c r="U173" i="1" s="1"/>
  <c r="AI173" i="1"/>
  <c r="AJ173" i="1"/>
  <c r="CS173" i="1"/>
  <c r="R173" i="1" s="1"/>
  <c r="CW173" i="1"/>
  <c r="CX173" i="1"/>
  <c r="FR173" i="1"/>
  <c r="GL173" i="1"/>
  <c r="GO173" i="1"/>
  <c r="GP173" i="1"/>
  <c r="GV173" i="1"/>
  <c r="HC173" i="1"/>
  <c r="GX173" i="1" s="1"/>
  <c r="N174" i="1"/>
  <c r="T174" i="1"/>
  <c r="U174" i="1"/>
  <c r="V174" i="1"/>
  <c r="W174" i="1"/>
  <c r="AC174" i="1"/>
  <c r="AE174" i="1"/>
  <c r="AD174" i="1" s="1"/>
  <c r="AB174" i="1" s="1"/>
  <c r="AF174" i="1"/>
  <c r="AG174" i="1"/>
  <c r="CU174" i="1" s="1"/>
  <c r="AH174" i="1"/>
  <c r="CV174" i="1" s="1"/>
  <c r="AI174" i="1"/>
  <c r="AJ174" i="1"/>
  <c r="CX174" i="1" s="1"/>
  <c r="CQ174" i="1"/>
  <c r="P174" i="1" s="1"/>
  <c r="CS174" i="1"/>
  <c r="R174" i="1" s="1"/>
  <c r="CT174" i="1"/>
  <c r="S174" i="1" s="1"/>
  <c r="CW174" i="1"/>
  <c r="CZ174" i="1"/>
  <c r="Y174" i="1" s="1"/>
  <c r="FR174" i="1"/>
  <c r="GL174" i="1"/>
  <c r="GO174" i="1"/>
  <c r="GP174" i="1"/>
  <c r="GV174" i="1"/>
  <c r="HC174" i="1" s="1"/>
  <c r="GX174" i="1" s="1"/>
  <c r="N175" i="1"/>
  <c r="T175" i="1"/>
  <c r="U175" i="1"/>
  <c r="AC175" i="1"/>
  <c r="AE175" i="1"/>
  <c r="AD175" i="1" s="1"/>
  <c r="CR175" i="1" s="1"/>
  <c r="Q175" i="1" s="1"/>
  <c r="AF175" i="1"/>
  <c r="CT175" i="1" s="1"/>
  <c r="S175" i="1" s="1"/>
  <c r="AG175" i="1"/>
  <c r="AH175" i="1"/>
  <c r="AI175" i="1"/>
  <c r="CW175" i="1" s="1"/>
  <c r="V175" i="1" s="1"/>
  <c r="AJ175" i="1"/>
  <c r="CQ175" i="1"/>
  <c r="P175" i="1" s="1"/>
  <c r="CS175" i="1"/>
  <c r="R175" i="1" s="1"/>
  <c r="CY175" i="1" s="1"/>
  <c r="X175" i="1" s="1"/>
  <c r="CU175" i="1"/>
  <c r="CV175" i="1"/>
  <c r="CX175" i="1"/>
  <c r="W175" i="1" s="1"/>
  <c r="FR175" i="1"/>
  <c r="GL175" i="1"/>
  <c r="GO175" i="1"/>
  <c r="GP175" i="1"/>
  <c r="GV175" i="1"/>
  <c r="HC175" i="1"/>
  <c r="GX175" i="1" s="1"/>
  <c r="C176" i="1"/>
  <c r="D176" i="1"/>
  <c r="N176" i="1"/>
  <c r="Q176" i="1"/>
  <c r="AC176" i="1"/>
  <c r="AE176" i="1"/>
  <c r="AD176" i="1" s="1"/>
  <c r="CR176" i="1" s="1"/>
  <c r="AF176" i="1"/>
  <c r="CT176" i="1" s="1"/>
  <c r="S176" i="1" s="1"/>
  <c r="AG176" i="1"/>
  <c r="AH176" i="1"/>
  <c r="AI176" i="1"/>
  <c r="CW176" i="1" s="1"/>
  <c r="V176" i="1" s="1"/>
  <c r="AJ176" i="1"/>
  <c r="CS176" i="1"/>
  <c r="R176" i="1" s="1"/>
  <c r="CU176" i="1"/>
  <c r="T176" i="1" s="1"/>
  <c r="CV176" i="1"/>
  <c r="U176" i="1" s="1"/>
  <c r="CX176" i="1"/>
  <c r="W176" i="1" s="1"/>
  <c r="FR176" i="1"/>
  <c r="GL176" i="1"/>
  <c r="GO176" i="1"/>
  <c r="GP176" i="1"/>
  <c r="GV176" i="1"/>
  <c r="HC176" i="1"/>
  <c r="GX176" i="1" s="1"/>
  <c r="C177" i="1"/>
  <c r="D177" i="1"/>
  <c r="N177" i="1"/>
  <c r="U177" i="1"/>
  <c r="V177" i="1"/>
  <c r="W177" i="1"/>
  <c r="X177" i="1"/>
  <c r="AC177" i="1"/>
  <c r="AB177" i="1" s="1"/>
  <c r="AE177" i="1"/>
  <c r="AD177" i="1" s="1"/>
  <c r="AF177" i="1"/>
  <c r="AG177" i="1"/>
  <c r="AH177" i="1"/>
  <c r="CV177" i="1" s="1"/>
  <c r="AI177" i="1"/>
  <c r="CW177" i="1" s="1"/>
  <c r="AJ177" i="1"/>
  <c r="CR177" i="1"/>
  <c r="Q177" i="1" s="1"/>
  <c r="CS177" i="1"/>
  <c r="R177" i="1" s="1"/>
  <c r="CT177" i="1"/>
  <c r="S177" i="1" s="1"/>
  <c r="CY177" i="1" s="1"/>
  <c r="CU177" i="1"/>
  <c r="T177" i="1" s="1"/>
  <c r="CX177" i="1"/>
  <c r="CZ177" i="1"/>
  <c r="Y177" i="1" s="1"/>
  <c r="FR177" i="1"/>
  <c r="GL177" i="1"/>
  <c r="GO177" i="1"/>
  <c r="GP177" i="1"/>
  <c r="GV177" i="1"/>
  <c r="HC177" i="1"/>
  <c r="GX177" i="1" s="1"/>
  <c r="N178" i="1"/>
  <c r="T178" i="1"/>
  <c r="U178" i="1"/>
  <c r="V178" i="1"/>
  <c r="AC178" i="1"/>
  <c r="AD178" i="1"/>
  <c r="CR178" i="1" s="1"/>
  <c r="Q178" i="1" s="1"/>
  <c r="AE178" i="1"/>
  <c r="CS178" i="1" s="1"/>
  <c r="R178" i="1" s="1"/>
  <c r="AF178" i="1"/>
  <c r="CT178" i="1" s="1"/>
  <c r="S178" i="1" s="1"/>
  <c r="AG178" i="1"/>
  <c r="CU178" i="1" s="1"/>
  <c r="AH178" i="1"/>
  <c r="AI178" i="1"/>
  <c r="AJ178" i="1"/>
  <c r="CV178" i="1"/>
  <c r="CW178" i="1"/>
  <c r="CX178" i="1"/>
  <c r="W178" i="1" s="1"/>
  <c r="FR178" i="1"/>
  <c r="GL178" i="1"/>
  <c r="GO178" i="1"/>
  <c r="GP178" i="1"/>
  <c r="GV178" i="1"/>
  <c r="HC178" i="1"/>
  <c r="GX178" i="1" s="1"/>
  <c r="N179" i="1"/>
  <c r="V179" i="1"/>
  <c r="AC179" i="1"/>
  <c r="AE179" i="1"/>
  <c r="CS179" i="1" s="1"/>
  <c r="R179" i="1" s="1"/>
  <c r="AF179" i="1"/>
  <c r="CT179" i="1" s="1"/>
  <c r="S179" i="1" s="1"/>
  <c r="AG179" i="1"/>
  <c r="CU179" i="1" s="1"/>
  <c r="T179" i="1" s="1"/>
  <c r="AH179" i="1"/>
  <c r="AI179" i="1"/>
  <c r="CW179" i="1" s="1"/>
  <c r="AJ179" i="1"/>
  <c r="CX179" i="1" s="1"/>
  <c r="W179" i="1" s="1"/>
  <c r="CV179" i="1"/>
  <c r="U179" i="1" s="1"/>
  <c r="FR179" i="1"/>
  <c r="GL179" i="1"/>
  <c r="GO179" i="1"/>
  <c r="GP179" i="1"/>
  <c r="GV179" i="1"/>
  <c r="HC179" i="1"/>
  <c r="GX179" i="1" s="1"/>
  <c r="N180" i="1"/>
  <c r="T180" i="1"/>
  <c r="AC180" i="1"/>
  <c r="CQ180" i="1" s="1"/>
  <c r="P180" i="1" s="1"/>
  <c r="AD180" i="1"/>
  <c r="CR180" i="1" s="1"/>
  <c r="Q180" i="1" s="1"/>
  <c r="AE180" i="1"/>
  <c r="CS180" i="1" s="1"/>
  <c r="R180" i="1" s="1"/>
  <c r="AF180" i="1"/>
  <c r="AG180" i="1"/>
  <c r="AH180" i="1"/>
  <c r="AI180" i="1"/>
  <c r="AJ180" i="1"/>
  <c r="CT180" i="1"/>
  <c r="S180" i="1" s="1"/>
  <c r="CU180" i="1"/>
  <c r="CV180" i="1"/>
  <c r="U180" i="1" s="1"/>
  <c r="CW180" i="1"/>
  <c r="V180" i="1" s="1"/>
  <c r="CX180" i="1"/>
  <c r="W180" i="1" s="1"/>
  <c r="FR180" i="1"/>
  <c r="GL180" i="1"/>
  <c r="GO180" i="1"/>
  <c r="GP180" i="1"/>
  <c r="GV180" i="1"/>
  <c r="HC180" i="1" s="1"/>
  <c r="GX180" i="1"/>
  <c r="N181" i="1"/>
  <c r="R181" i="1"/>
  <c r="T181" i="1"/>
  <c r="AB181" i="1"/>
  <c r="AC181" i="1"/>
  <c r="CQ181" i="1" s="1"/>
  <c r="P181" i="1" s="1"/>
  <c r="AD181" i="1"/>
  <c r="CR181" i="1" s="1"/>
  <c r="Q181" i="1" s="1"/>
  <c r="AE181" i="1"/>
  <c r="CS181" i="1" s="1"/>
  <c r="AF181" i="1"/>
  <c r="CT181" i="1" s="1"/>
  <c r="S181" i="1" s="1"/>
  <c r="AG181" i="1"/>
  <c r="CU181" i="1" s="1"/>
  <c r="AH181" i="1"/>
  <c r="AI181" i="1"/>
  <c r="AJ181" i="1"/>
  <c r="CV181" i="1"/>
  <c r="U181" i="1" s="1"/>
  <c r="CW181" i="1"/>
  <c r="V181" i="1" s="1"/>
  <c r="CX181" i="1"/>
  <c r="W181" i="1" s="1"/>
  <c r="FR181" i="1"/>
  <c r="GL181" i="1"/>
  <c r="GO181" i="1"/>
  <c r="GP181" i="1"/>
  <c r="GV181" i="1"/>
  <c r="HC181" i="1" s="1"/>
  <c r="GX181" i="1" s="1"/>
  <c r="N182" i="1"/>
  <c r="R182" i="1"/>
  <c r="AB182" i="1"/>
  <c r="AC182" i="1"/>
  <c r="CQ182" i="1" s="1"/>
  <c r="P182" i="1" s="1"/>
  <c r="AD182" i="1"/>
  <c r="AE182" i="1"/>
  <c r="AF182" i="1"/>
  <c r="AG182" i="1"/>
  <c r="AH182" i="1"/>
  <c r="AI182" i="1"/>
  <c r="AJ182" i="1"/>
  <c r="CR182" i="1"/>
  <c r="Q182" i="1" s="1"/>
  <c r="CS182" i="1"/>
  <c r="CT182" i="1"/>
  <c r="S182" i="1" s="1"/>
  <c r="CU182" i="1"/>
  <c r="T182" i="1" s="1"/>
  <c r="CV182" i="1"/>
  <c r="U182" i="1" s="1"/>
  <c r="CW182" i="1"/>
  <c r="V182" i="1" s="1"/>
  <c r="CX182" i="1"/>
  <c r="W182" i="1" s="1"/>
  <c r="FR182" i="1"/>
  <c r="GL182" i="1"/>
  <c r="GO182" i="1"/>
  <c r="GP182" i="1"/>
  <c r="GV182" i="1"/>
  <c r="GX182" i="1"/>
  <c r="HC182" i="1"/>
  <c r="N183" i="1"/>
  <c r="P183" i="1"/>
  <c r="Q183" i="1"/>
  <c r="R183" i="1"/>
  <c r="W183" i="1"/>
  <c r="AC183" i="1"/>
  <c r="CQ183" i="1" s="1"/>
  <c r="AD183" i="1"/>
  <c r="AB183" i="1" s="1"/>
  <c r="AE183" i="1"/>
  <c r="CS183" i="1" s="1"/>
  <c r="AF183" i="1"/>
  <c r="AG183" i="1"/>
  <c r="AH183" i="1"/>
  <c r="AI183" i="1"/>
  <c r="AJ183" i="1"/>
  <c r="CX183" i="1" s="1"/>
  <c r="CR183" i="1"/>
  <c r="CT183" i="1"/>
  <c r="S183" i="1" s="1"/>
  <c r="CZ183" i="1" s="1"/>
  <c r="Y183" i="1" s="1"/>
  <c r="CU183" i="1"/>
  <c r="T183" i="1" s="1"/>
  <c r="CV183" i="1"/>
  <c r="U183" i="1" s="1"/>
  <c r="CW183" i="1"/>
  <c r="V183" i="1" s="1"/>
  <c r="CY183" i="1"/>
  <c r="X183" i="1" s="1"/>
  <c r="FR183" i="1"/>
  <c r="GL183" i="1"/>
  <c r="GO183" i="1"/>
  <c r="GP183" i="1"/>
  <c r="GV183" i="1"/>
  <c r="GX183" i="1"/>
  <c r="HC183" i="1"/>
  <c r="N184" i="1"/>
  <c r="P184" i="1"/>
  <c r="V184" i="1"/>
  <c r="W184" i="1"/>
  <c r="AC184" i="1"/>
  <c r="AD184" i="1"/>
  <c r="AE184" i="1"/>
  <c r="AF184" i="1"/>
  <c r="AG184" i="1"/>
  <c r="AH184" i="1"/>
  <c r="CV184" i="1" s="1"/>
  <c r="U184" i="1" s="1"/>
  <c r="AI184" i="1"/>
  <c r="CW184" i="1" s="1"/>
  <c r="AJ184" i="1"/>
  <c r="CX184" i="1" s="1"/>
  <c r="CQ184" i="1"/>
  <c r="CR184" i="1"/>
  <c r="Q184" i="1" s="1"/>
  <c r="CS184" i="1"/>
  <c r="R184" i="1" s="1"/>
  <c r="CT184" i="1"/>
  <c r="S184" i="1" s="1"/>
  <c r="CU184" i="1"/>
  <c r="T184" i="1" s="1"/>
  <c r="FR184" i="1"/>
  <c r="GL184" i="1"/>
  <c r="GO184" i="1"/>
  <c r="GP184" i="1"/>
  <c r="GV184" i="1"/>
  <c r="HC184" i="1"/>
  <c r="GX184" i="1" s="1"/>
  <c r="N185" i="1"/>
  <c r="P185" i="1"/>
  <c r="CP185" i="1" s="1"/>
  <c r="O185" i="1" s="1"/>
  <c r="S185" i="1"/>
  <c r="CY185" i="1" s="1"/>
  <c r="X185" i="1" s="1"/>
  <c r="U185" i="1"/>
  <c r="W185" i="1"/>
  <c r="AC185" i="1"/>
  <c r="CQ185" i="1" s="1"/>
  <c r="AD185" i="1"/>
  <c r="AB185" i="1" s="1"/>
  <c r="AE185" i="1"/>
  <c r="AF185" i="1"/>
  <c r="AG185" i="1"/>
  <c r="CU185" i="1" s="1"/>
  <c r="T185" i="1" s="1"/>
  <c r="AH185" i="1"/>
  <c r="CV185" i="1" s="1"/>
  <c r="AI185" i="1"/>
  <c r="AJ185" i="1"/>
  <c r="CR185" i="1"/>
  <c r="Q185" i="1" s="1"/>
  <c r="CS185" i="1"/>
  <c r="R185" i="1" s="1"/>
  <c r="CT185" i="1"/>
  <c r="CW185" i="1"/>
  <c r="V185" i="1" s="1"/>
  <c r="CX185" i="1"/>
  <c r="FR185" i="1"/>
  <c r="GL185" i="1"/>
  <c r="GO185" i="1"/>
  <c r="GP185" i="1"/>
  <c r="GV185" i="1"/>
  <c r="HC185" i="1"/>
  <c r="GX185" i="1" s="1"/>
  <c r="N186" i="1"/>
  <c r="AB186" i="1"/>
  <c r="AC186" i="1"/>
  <c r="AD186" i="1"/>
  <c r="CR186" i="1" s="1"/>
  <c r="Q186" i="1" s="1"/>
  <c r="CP186" i="1" s="1"/>
  <c r="O186" i="1" s="1"/>
  <c r="AE186" i="1"/>
  <c r="AF186" i="1"/>
  <c r="CT186" i="1" s="1"/>
  <c r="S186" i="1" s="1"/>
  <c r="AG186" i="1"/>
  <c r="CU186" i="1" s="1"/>
  <c r="T186" i="1" s="1"/>
  <c r="AH186" i="1"/>
  <c r="CV186" i="1" s="1"/>
  <c r="U186" i="1" s="1"/>
  <c r="AI186" i="1"/>
  <c r="CW186" i="1" s="1"/>
  <c r="V186" i="1" s="1"/>
  <c r="AJ186" i="1"/>
  <c r="CX186" i="1" s="1"/>
  <c r="W186" i="1" s="1"/>
  <c r="CQ186" i="1"/>
  <c r="P186" i="1" s="1"/>
  <c r="CS186" i="1"/>
  <c r="R186" i="1" s="1"/>
  <c r="FR186" i="1"/>
  <c r="GL186" i="1"/>
  <c r="GO186" i="1"/>
  <c r="GP186" i="1"/>
  <c r="GV186" i="1"/>
  <c r="HC186" i="1"/>
  <c r="GX186" i="1" s="1"/>
  <c r="N187" i="1"/>
  <c r="T187" i="1"/>
  <c r="U187" i="1"/>
  <c r="AB187" i="1"/>
  <c r="AC187" i="1"/>
  <c r="AD187" i="1"/>
  <c r="CR187" i="1" s="1"/>
  <c r="Q187" i="1" s="1"/>
  <c r="AE187" i="1"/>
  <c r="AF187" i="1"/>
  <c r="CT187" i="1" s="1"/>
  <c r="S187" i="1" s="1"/>
  <c r="AG187" i="1"/>
  <c r="AH187" i="1"/>
  <c r="AI187" i="1"/>
  <c r="CW187" i="1" s="1"/>
  <c r="V187" i="1" s="1"/>
  <c r="AJ187" i="1"/>
  <c r="CQ187" i="1"/>
  <c r="P187" i="1" s="1"/>
  <c r="CS187" i="1"/>
  <c r="R187" i="1" s="1"/>
  <c r="CU187" i="1"/>
  <c r="CV187" i="1"/>
  <c r="CX187" i="1"/>
  <c r="W187" i="1" s="1"/>
  <c r="FR187" i="1"/>
  <c r="GL187" i="1"/>
  <c r="GO187" i="1"/>
  <c r="GP187" i="1"/>
  <c r="GV187" i="1"/>
  <c r="HC187" i="1" s="1"/>
  <c r="GX187" i="1" s="1"/>
  <c r="N188" i="1"/>
  <c r="AC188" i="1"/>
  <c r="CQ188" i="1" s="1"/>
  <c r="P188" i="1" s="1"/>
  <c r="CP188" i="1" s="1"/>
  <c r="O188" i="1" s="1"/>
  <c r="AD188" i="1"/>
  <c r="CR188" i="1" s="1"/>
  <c r="Q188" i="1" s="1"/>
  <c r="AE188" i="1"/>
  <c r="CS188" i="1" s="1"/>
  <c r="R188" i="1" s="1"/>
  <c r="AF188" i="1"/>
  <c r="CT188" i="1" s="1"/>
  <c r="S188" i="1" s="1"/>
  <c r="AG188" i="1"/>
  <c r="CU188" i="1" s="1"/>
  <c r="T188" i="1" s="1"/>
  <c r="AH188" i="1"/>
  <c r="CV188" i="1" s="1"/>
  <c r="U188" i="1" s="1"/>
  <c r="AI188" i="1"/>
  <c r="AJ188" i="1"/>
  <c r="CW188" i="1"/>
  <c r="V188" i="1" s="1"/>
  <c r="CX188" i="1"/>
  <c r="W188" i="1" s="1"/>
  <c r="FR188" i="1"/>
  <c r="GL188" i="1"/>
  <c r="GO188" i="1"/>
  <c r="GP188" i="1"/>
  <c r="GV188" i="1"/>
  <c r="HC188" i="1" s="1"/>
  <c r="GX188" i="1" s="1"/>
  <c r="N189" i="1"/>
  <c r="S189" i="1"/>
  <c r="V189" i="1"/>
  <c r="AC189" i="1"/>
  <c r="CQ189" i="1" s="1"/>
  <c r="P189" i="1" s="1"/>
  <c r="CP189" i="1" s="1"/>
  <c r="O189" i="1" s="1"/>
  <c r="AD189" i="1"/>
  <c r="CR189" i="1" s="1"/>
  <c r="Q189" i="1" s="1"/>
  <c r="AE189" i="1"/>
  <c r="AF189" i="1"/>
  <c r="AG189" i="1"/>
  <c r="CU189" i="1" s="1"/>
  <c r="T189" i="1" s="1"/>
  <c r="AH189" i="1"/>
  <c r="AI189" i="1"/>
  <c r="AJ189" i="1"/>
  <c r="CS189" i="1"/>
  <c r="R189" i="1" s="1"/>
  <c r="CY189" i="1" s="1"/>
  <c r="X189" i="1" s="1"/>
  <c r="CT189" i="1"/>
  <c r="CV189" i="1"/>
  <c r="U189" i="1" s="1"/>
  <c r="CW189" i="1"/>
  <c r="CX189" i="1"/>
  <c r="W189" i="1" s="1"/>
  <c r="FR189" i="1"/>
  <c r="GL189" i="1"/>
  <c r="GO189" i="1"/>
  <c r="GP189" i="1"/>
  <c r="GV189" i="1"/>
  <c r="HC189" i="1"/>
  <c r="GX189" i="1" s="1"/>
  <c r="N190" i="1"/>
  <c r="AC190" i="1"/>
  <c r="CQ190" i="1" s="1"/>
  <c r="P190" i="1" s="1"/>
  <c r="AE190" i="1"/>
  <c r="AD190" i="1" s="1"/>
  <c r="CR190" i="1" s="1"/>
  <c r="Q190" i="1" s="1"/>
  <c r="AF190" i="1"/>
  <c r="CT190" i="1" s="1"/>
  <c r="S190" i="1" s="1"/>
  <c r="AG190" i="1"/>
  <c r="AH190" i="1"/>
  <c r="AI190" i="1"/>
  <c r="AJ190" i="1"/>
  <c r="CU190" i="1"/>
  <c r="T190" i="1" s="1"/>
  <c r="CV190" i="1"/>
  <c r="U190" i="1" s="1"/>
  <c r="CW190" i="1"/>
  <c r="V190" i="1" s="1"/>
  <c r="CX190" i="1"/>
  <c r="W190" i="1" s="1"/>
  <c r="FR190" i="1"/>
  <c r="GL190" i="1"/>
  <c r="GO190" i="1"/>
  <c r="GP190" i="1"/>
  <c r="GV190" i="1"/>
  <c r="HC190" i="1"/>
  <c r="GX190" i="1" s="1"/>
  <c r="N191" i="1"/>
  <c r="AC191" i="1"/>
  <c r="AE191" i="1"/>
  <c r="AD191" i="1" s="1"/>
  <c r="CR191" i="1" s="1"/>
  <c r="Q191" i="1" s="1"/>
  <c r="AF191" i="1"/>
  <c r="AG191" i="1"/>
  <c r="AH191" i="1"/>
  <c r="CV191" i="1" s="1"/>
  <c r="U191" i="1" s="1"/>
  <c r="AI191" i="1"/>
  <c r="AJ191" i="1"/>
  <c r="CX191" i="1" s="1"/>
  <c r="W191" i="1" s="1"/>
  <c r="CQ191" i="1"/>
  <c r="P191" i="1" s="1"/>
  <c r="CP191" i="1" s="1"/>
  <c r="O191" i="1" s="1"/>
  <c r="CT191" i="1"/>
  <c r="S191" i="1" s="1"/>
  <c r="CU191" i="1"/>
  <c r="T191" i="1" s="1"/>
  <c r="CW191" i="1"/>
  <c r="V191" i="1" s="1"/>
  <c r="FR191" i="1"/>
  <c r="GL191" i="1"/>
  <c r="GO191" i="1"/>
  <c r="GP191" i="1"/>
  <c r="GV191" i="1"/>
  <c r="HC191" i="1"/>
  <c r="GX191" i="1" s="1"/>
  <c r="N192" i="1"/>
  <c r="AC192" i="1"/>
  <c r="AB192" i="1" s="1"/>
  <c r="AD192" i="1"/>
  <c r="CR192" i="1" s="1"/>
  <c r="Q192" i="1" s="1"/>
  <c r="AE192" i="1"/>
  <c r="AF192" i="1"/>
  <c r="AG192" i="1"/>
  <c r="CU192" i="1" s="1"/>
  <c r="T192" i="1" s="1"/>
  <c r="AH192" i="1"/>
  <c r="AI192" i="1"/>
  <c r="CW192" i="1" s="1"/>
  <c r="V192" i="1" s="1"/>
  <c r="AJ192" i="1"/>
  <c r="CS192" i="1"/>
  <c r="R192" i="1" s="1"/>
  <c r="CT192" i="1"/>
  <c r="S192" i="1" s="1"/>
  <c r="CV192" i="1"/>
  <c r="U192" i="1" s="1"/>
  <c r="CX192" i="1"/>
  <c r="W192" i="1" s="1"/>
  <c r="CY192" i="1"/>
  <c r="X192" i="1" s="1"/>
  <c r="CZ192" i="1"/>
  <c r="Y192" i="1" s="1"/>
  <c r="FR192" i="1"/>
  <c r="GL192" i="1"/>
  <c r="GO192" i="1"/>
  <c r="GP192" i="1"/>
  <c r="GV192" i="1"/>
  <c r="HC192" i="1"/>
  <c r="GX192" i="1" s="1"/>
  <c r="N193" i="1"/>
  <c r="T193" i="1"/>
  <c r="U193" i="1"/>
  <c r="V193" i="1"/>
  <c r="W193" i="1"/>
  <c r="AC193" i="1"/>
  <c r="AB193" i="1" s="1"/>
  <c r="AE193" i="1"/>
  <c r="AD193" i="1" s="1"/>
  <c r="AF193" i="1"/>
  <c r="AG193" i="1"/>
  <c r="AH193" i="1"/>
  <c r="CV193" i="1" s="1"/>
  <c r="AI193" i="1"/>
  <c r="CW193" i="1" s="1"/>
  <c r="AJ193" i="1"/>
  <c r="CQ193" i="1"/>
  <c r="P193" i="1" s="1"/>
  <c r="CP193" i="1" s="1"/>
  <c r="O193" i="1" s="1"/>
  <c r="CR193" i="1"/>
  <c r="Q193" i="1" s="1"/>
  <c r="CS193" i="1"/>
  <c r="R193" i="1" s="1"/>
  <c r="CT193" i="1"/>
  <c r="S193" i="1" s="1"/>
  <c r="CU193" i="1"/>
  <c r="CX193" i="1"/>
  <c r="FR193" i="1"/>
  <c r="GL193" i="1"/>
  <c r="GO193" i="1"/>
  <c r="GP193" i="1"/>
  <c r="GV193" i="1"/>
  <c r="HC193" i="1" s="1"/>
  <c r="GX193" i="1" s="1"/>
  <c r="N194" i="1"/>
  <c r="V194" i="1"/>
  <c r="AC194" i="1"/>
  <c r="AE194" i="1"/>
  <c r="AD194" i="1" s="1"/>
  <c r="CR194" i="1" s="1"/>
  <c r="Q194" i="1" s="1"/>
  <c r="AF194" i="1"/>
  <c r="AG194" i="1"/>
  <c r="CU194" i="1" s="1"/>
  <c r="T194" i="1" s="1"/>
  <c r="AH194" i="1"/>
  <c r="AI194" i="1"/>
  <c r="AJ194" i="1"/>
  <c r="CX194" i="1" s="1"/>
  <c r="W194" i="1" s="1"/>
  <c r="CQ194" i="1"/>
  <c r="P194" i="1" s="1"/>
  <c r="CS194" i="1"/>
  <c r="R194" i="1" s="1"/>
  <c r="CT194" i="1"/>
  <c r="S194" i="1" s="1"/>
  <c r="CV194" i="1"/>
  <c r="U194" i="1" s="1"/>
  <c r="CW194" i="1"/>
  <c r="FR194" i="1"/>
  <c r="GL194" i="1"/>
  <c r="GO194" i="1"/>
  <c r="GP194" i="1"/>
  <c r="GV194" i="1"/>
  <c r="HC194" i="1"/>
  <c r="GX194" i="1" s="1"/>
  <c r="N195" i="1"/>
  <c r="AC195" i="1"/>
  <c r="CQ195" i="1" s="1"/>
  <c r="P195" i="1" s="1"/>
  <c r="AE195" i="1"/>
  <c r="CS195" i="1" s="1"/>
  <c r="R195" i="1" s="1"/>
  <c r="AF195" i="1"/>
  <c r="CT195" i="1" s="1"/>
  <c r="S195" i="1" s="1"/>
  <c r="AG195" i="1"/>
  <c r="CU195" i="1" s="1"/>
  <c r="T195" i="1" s="1"/>
  <c r="AH195" i="1"/>
  <c r="CV195" i="1" s="1"/>
  <c r="U195" i="1" s="1"/>
  <c r="AI195" i="1"/>
  <c r="CW195" i="1" s="1"/>
  <c r="V195" i="1" s="1"/>
  <c r="AJ195" i="1"/>
  <c r="CX195" i="1" s="1"/>
  <c r="W195" i="1" s="1"/>
  <c r="FR195" i="1"/>
  <c r="GL195" i="1"/>
  <c r="GO195" i="1"/>
  <c r="GP195" i="1"/>
  <c r="GV195" i="1"/>
  <c r="HC195" i="1" s="1"/>
  <c r="GX195" i="1" s="1"/>
  <c r="N196" i="1"/>
  <c r="R196" i="1"/>
  <c r="AB196" i="1"/>
  <c r="AC196" i="1"/>
  <c r="CQ196" i="1" s="1"/>
  <c r="P196" i="1" s="1"/>
  <c r="AD196" i="1"/>
  <c r="CR196" i="1" s="1"/>
  <c r="Q196" i="1" s="1"/>
  <c r="AE196" i="1"/>
  <c r="AF196" i="1"/>
  <c r="AG196" i="1"/>
  <c r="AH196" i="1"/>
  <c r="AI196" i="1"/>
  <c r="AJ196" i="1"/>
  <c r="CS196" i="1"/>
  <c r="CT196" i="1"/>
  <c r="S196" i="1" s="1"/>
  <c r="CU196" i="1"/>
  <c r="T196" i="1" s="1"/>
  <c r="CV196" i="1"/>
  <c r="U196" i="1" s="1"/>
  <c r="CW196" i="1"/>
  <c r="V196" i="1" s="1"/>
  <c r="CX196" i="1"/>
  <c r="W196" i="1" s="1"/>
  <c r="FR196" i="1"/>
  <c r="GL196" i="1"/>
  <c r="GO196" i="1"/>
  <c r="GP196" i="1"/>
  <c r="GV196" i="1"/>
  <c r="HC196" i="1" s="1"/>
  <c r="GX196" i="1" s="1"/>
  <c r="N197" i="1"/>
  <c r="AC197" i="1"/>
  <c r="CQ197" i="1" s="1"/>
  <c r="P197" i="1" s="1"/>
  <c r="AE197" i="1"/>
  <c r="CS197" i="1" s="1"/>
  <c r="R197" i="1" s="1"/>
  <c r="AF197" i="1"/>
  <c r="CT197" i="1" s="1"/>
  <c r="S197" i="1" s="1"/>
  <c r="AG197" i="1"/>
  <c r="CU197" i="1" s="1"/>
  <c r="T197" i="1" s="1"/>
  <c r="AH197" i="1"/>
  <c r="CV197" i="1" s="1"/>
  <c r="U197" i="1" s="1"/>
  <c r="AI197" i="1"/>
  <c r="CW197" i="1" s="1"/>
  <c r="V197" i="1" s="1"/>
  <c r="AJ197" i="1"/>
  <c r="CX197" i="1" s="1"/>
  <c r="W197" i="1" s="1"/>
  <c r="FR197" i="1"/>
  <c r="GL197" i="1"/>
  <c r="GO197" i="1"/>
  <c r="GP197" i="1"/>
  <c r="GV197" i="1"/>
  <c r="GX197" i="1"/>
  <c r="HC197" i="1"/>
  <c r="C198" i="1"/>
  <c r="D198" i="1"/>
  <c r="N198" i="1"/>
  <c r="T198" i="1"/>
  <c r="V198" i="1"/>
  <c r="AC198" i="1"/>
  <c r="AE198" i="1"/>
  <c r="AD198" i="1" s="1"/>
  <c r="AF198" i="1"/>
  <c r="AG198" i="1"/>
  <c r="AH198" i="1"/>
  <c r="CV198" i="1" s="1"/>
  <c r="U198" i="1" s="1"/>
  <c r="AI198" i="1"/>
  <c r="AJ198" i="1"/>
  <c r="CX198" i="1" s="1"/>
  <c r="W198" i="1" s="1"/>
  <c r="CQ198" i="1"/>
  <c r="P198" i="1" s="1"/>
  <c r="CS198" i="1"/>
  <c r="R198" i="1" s="1"/>
  <c r="CT198" i="1"/>
  <c r="S198" i="1" s="1"/>
  <c r="CU198" i="1"/>
  <c r="CW198" i="1"/>
  <c r="FR198" i="1"/>
  <c r="GL198" i="1"/>
  <c r="GO198" i="1"/>
  <c r="GP198" i="1"/>
  <c r="GV198" i="1"/>
  <c r="HC198" i="1"/>
  <c r="GX198" i="1" s="1"/>
  <c r="C199" i="1"/>
  <c r="D199" i="1"/>
  <c r="N199" i="1"/>
  <c r="S199" i="1"/>
  <c r="AC199" i="1"/>
  <c r="CQ199" i="1" s="1"/>
  <c r="P199" i="1" s="1"/>
  <c r="CP199" i="1" s="1"/>
  <c r="O199" i="1" s="1"/>
  <c r="AD199" i="1"/>
  <c r="CR199" i="1" s="1"/>
  <c r="Q199" i="1" s="1"/>
  <c r="AE199" i="1"/>
  <c r="CS199" i="1" s="1"/>
  <c r="R199" i="1" s="1"/>
  <c r="CY199" i="1" s="1"/>
  <c r="X199" i="1" s="1"/>
  <c r="AF199" i="1"/>
  <c r="AG199" i="1"/>
  <c r="AH199" i="1"/>
  <c r="AI199" i="1"/>
  <c r="AJ199" i="1"/>
  <c r="CT199" i="1"/>
  <c r="CU199" i="1"/>
  <c r="T199" i="1" s="1"/>
  <c r="CV199" i="1"/>
  <c r="U199" i="1" s="1"/>
  <c r="CW199" i="1"/>
  <c r="V199" i="1" s="1"/>
  <c r="CX199" i="1"/>
  <c r="W199" i="1" s="1"/>
  <c r="FR199" i="1"/>
  <c r="GL199" i="1"/>
  <c r="GO199" i="1"/>
  <c r="GP199" i="1"/>
  <c r="GV199" i="1"/>
  <c r="HC199" i="1" s="1"/>
  <c r="GX199" i="1" s="1"/>
  <c r="N200" i="1"/>
  <c r="R200" i="1"/>
  <c r="AB200" i="1"/>
  <c r="AC200" i="1"/>
  <c r="AD200" i="1"/>
  <c r="CR200" i="1" s="1"/>
  <c r="Q200" i="1" s="1"/>
  <c r="AE200" i="1"/>
  <c r="AF200" i="1"/>
  <c r="CT200" i="1" s="1"/>
  <c r="S200" i="1" s="1"/>
  <c r="AG200" i="1"/>
  <c r="CU200" i="1" s="1"/>
  <c r="T200" i="1" s="1"/>
  <c r="AH200" i="1"/>
  <c r="CV200" i="1" s="1"/>
  <c r="U200" i="1" s="1"/>
  <c r="AI200" i="1"/>
  <c r="CW200" i="1" s="1"/>
  <c r="V200" i="1" s="1"/>
  <c r="AJ200" i="1"/>
  <c r="CX200" i="1" s="1"/>
  <c r="W200" i="1" s="1"/>
  <c r="CQ200" i="1"/>
  <c r="P200" i="1" s="1"/>
  <c r="CS200" i="1"/>
  <c r="FR200" i="1"/>
  <c r="GL200" i="1"/>
  <c r="GO200" i="1"/>
  <c r="GP200" i="1"/>
  <c r="GV200" i="1"/>
  <c r="HC200" i="1" s="1"/>
  <c r="GX200" i="1" s="1"/>
  <c r="N201" i="1"/>
  <c r="AC201" i="1"/>
  <c r="CQ201" i="1" s="1"/>
  <c r="P201" i="1" s="1"/>
  <c r="AE201" i="1"/>
  <c r="AD201" i="1" s="1"/>
  <c r="AF201" i="1"/>
  <c r="AG201" i="1"/>
  <c r="AH201" i="1"/>
  <c r="AI201" i="1"/>
  <c r="AJ201" i="1"/>
  <c r="CS201" i="1"/>
  <c r="R201" i="1" s="1"/>
  <c r="CT201" i="1"/>
  <c r="S201" i="1" s="1"/>
  <c r="CU201" i="1"/>
  <c r="T201" i="1" s="1"/>
  <c r="CV201" i="1"/>
  <c r="U201" i="1" s="1"/>
  <c r="CW201" i="1"/>
  <c r="V201" i="1" s="1"/>
  <c r="CX201" i="1"/>
  <c r="W201" i="1" s="1"/>
  <c r="FR201" i="1"/>
  <c r="GL201" i="1"/>
  <c r="GO201" i="1"/>
  <c r="GP201" i="1"/>
  <c r="GV201" i="1"/>
  <c r="HC201" i="1"/>
  <c r="GX201" i="1" s="1"/>
  <c r="N202" i="1"/>
  <c r="AC202" i="1"/>
  <c r="CQ202" i="1" s="1"/>
  <c r="P202" i="1" s="1"/>
  <c r="AE202" i="1"/>
  <c r="CS202" i="1" s="1"/>
  <c r="R202" i="1" s="1"/>
  <c r="AF202" i="1"/>
  <c r="CT202" i="1" s="1"/>
  <c r="S202" i="1" s="1"/>
  <c r="AG202" i="1"/>
  <c r="CU202" i="1" s="1"/>
  <c r="T202" i="1" s="1"/>
  <c r="AH202" i="1"/>
  <c r="CV202" i="1" s="1"/>
  <c r="U202" i="1" s="1"/>
  <c r="AI202" i="1"/>
  <c r="CW202" i="1" s="1"/>
  <c r="V202" i="1" s="1"/>
  <c r="AJ202" i="1"/>
  <c r="CX202" i="1" s="1"/>
  <c r="W202" i="1" s="1"/>
  <c r="FR202" i="1"/>
  <c r="GL202" i="1"/>
  <c r="GO202" i="1"/>
  <c r="GP202" i="1"/>
  <c r="GV202" i="1"/>
  <c r="HC202" i="1"/>
  <c r="GX202" i="1" s="1"/>
  <c r="N203" i="1"/>
  <c r="W203" i="1"/>
  <c r="AC203" i="1"/>
  <c r="AE203" i="1"/>
  <c r="AD203" i="1" s="1"/>
  <c r="CR203" i="1" s="1"/>
  <c r="Q203" i="1" s="1"/>
  <c r="AF203" i="1"/>
  <c r="AG203" i="1"/>
  <c r="AH203" i="1"/>
  <c r="AI203" i="1"/>
  <c r="CW203" i="1" s="1"/>
  <c r="V203" i="1" s="1"/>
  <c r="AJ203" i="1"/>
  <c r="CQ203" i="1"/>
  <c r="P203" i="1" s="1"/>
  <c r="CS203" i="1"/>
  <c r="R203" i="1" s="1"/>
  <c r="CT203" i="1"/>
  <c r="S203" i="1" s="1"/>
  <c r="CU203" i="1"/>
  <c r="T203" i="1" s="1"/>
  <c r="CV203" i="1"/>
  <c r="U203" i="1" s="1"/>
  <c r="CX203" i="1"/>
  <c r="FR203" i="1"/>
  <c r="GL203" i="1"/>
  <c r="GO203" i="1"/>
  <c r="GP203" i="1"/>
  <c r="GV203" i="1"/>
  <c r="HC203" i="1"/>
  <c r="GX203" i="1" s="1"/>
  <c r="N204" i="1"/>
  <c r="V204" i="1"/>
  <c r="AC204" i="1"/>
  <c r="CQ204" i="1" s="1"/>
  <c r="P204" i="1" s="1"/>
  <c r="AE204" i="1"/>
  <c r="CS204" i="1" s="1"/>
  <c r="R204" i="1" s="1"/>
  <c r="AF204" i="1"/>
  <c r="CT204" i="1" s="1"/>
  <c r="S204" i="1" s="1"/>
  <c r="AG204" i="1"/>
  <c r="CU204" i="1" s="1"/>
  <c r="T204" i="1" s="1"/>
  <c r="AH204" i="1"/>
  <c r="CV204" i="1" s="1"/>
  <c r="U204" i="1" s="1"/>
  <c r="AI204" i="1"/>
  <c r="AJ204" i="1"/>
  <c r="CW204" i="1"/>
  <c r="CX204" i="1"/>
  <c r="W204" i="1" s="1"/>
  <c r="FR204" i="1"/>
  <c r="GL204" i="1"/>
  <c r="GO204" i="1"/>
  <c r="GP204" i="1"/>
  <c r="GV204" i="1"/>
  <c r="HC204" i="1"/>
  <c r="GX204" i="1" s="1"/>
  <c r="N205" i="1"/>
  <c r="U205" i="1"/>
  <c r="AC205" i="1"/>
  <c r="AE205" i="1"/>
  <c r="AD205" i="1" s="1"/>
  <c r="CR205" i="1" s="1"/>
  <c r="Q205" i="1" s="1"/>
  <c r="AF205" i="1"/>
  <c r="AG205" i="1"/>
  <c r="CU205" i="1" s="1"/>
  <c r="T205" i="1" s="1"/>
  <c r="AH205" i="1"/>
  <c r="AI205" i="1"/>
  <c r="CW205" i="1" s="1"/>
  <c r="V205" i="1" s="1"/>
  <c r="AJ205" i="1"/>
  <c r="CX205" i="1" s="1"/>
  <c r="W205" i="1" s="1"/>
  <c r="CQ205" i="1"/>
  <c r="P205" i="1" s="1"/>
  <c r="CS205" i="1"/>
  <c r="R205" i="1" s="1"/>
  <c r="CT205" i="1"/>
  <c r="S205" i="1" s="1"/>
  <c r="CV205" i="1"/>
  <c r="FR205" i="1"/>
  <c r="GL205" i="1"/>
  <c r="GO205" i="1"/>
  <c r="GP205" i="1"/>
  <c r="GV205" i="1"/>
  <c r="GX205" i="1"/>
  <c r="HC205" i="1"/>
  <c r="N206" i="1"/>
  <c r="T206" i="1"/>
  <c r="AC206" i="1"/>
  <c r="CQ206" i="1" s="1"/>
  <c r="P206" i="1" s="1"/>
  <c r="CP206" i="1" s="1"/>
  <c r="O206" i="1" s="1"/>
  <c r="AD206" i="1"/>
  <c r="CR206" i="1" s="1"/>
  <c r="Q206" i="1" s="1"/>
  <c r="AE206" i="1"/>
  <c r="CS206" i="1" s="1"/>
  <c r="R206" i="1" s="1"/>
  <c r="AF206" i="1"/>
  <c r="CT206" i="1" s="1"/>
  <c r="S206" i="1" s="1"/>
  <c r="AG206" i="1"/>
  <c r="AH206" i="1"/>
  <c r="AI206" i="1"/>
  <c r="AJ206" i="1"/>
  <c r="CU206" i="1"/>
  <c r="CV206" i="1"/>
  <c r="U206" i="1" s="1"/>
  <c r="CW206" i="1"/>
  <c r="V206" i="1" s="1"/>
  <c r="CX206" i="1"/>
  <c r="W206" i="1" s="1"/>
  <c r="FR206" i="1"/>
  <c r="GL206" i="1"/>
  <c r="GO206" i="1"/>
  <c r="GP206" i="1"/>
  <c r="GV206" i="1"/>
  <c r="HC206" i="1" s="1"/>
  <c r="GX206" i="1" s="1"/>
  <c r="N207" i="1"/>
  <c r="AC207" i="1"/>
  <c r="AE207" i="1"/>
  <c r="CS207" i="1" s="1"/>
  <c r="R207" i="1" s="1"/>
  <c r="AF207" i="1"/>
  <c r="CT207" i="1" s="1"/>
  <c r="S207" i="1" s="1"/>
  <c r="AG207" i="1"/>
  <c r="CU207" i="1" s="1"/>
  <c r="T207" i="1" s="1"/>
  <c r="AH207" i="1"/>
  <c r="CV207" i="1" s="1"/>
  <c r="U207" i="1" s="1"/>
  <c r="AI207" i="1"/>
  <c r="CW207" i="1" s="1"/>
  <c r="V207" i="1" s="1"/>
  <c r="AJ207" i="1"/>
  <c r="CX207" i="1" s="1"/>
  <c r="W207" i="1" s="1"/>
  <c r="CQ207" i="1"/>
  <c r="P207" i="1" s="1"/>
  <c r="FR207" i="1"/>
  <c r="GL207" i="1"/>
  <c r="GO207" i="1"/>
  <c r="GP207" i="1"/>
  <c r="GV207" i="1"/>
  <c r="HC207" i="1" s="1"/>
  <c r="GX207" i="1" s="1"/>
  <c r="N208" i="1"/>
  <c r="R208" i="1"/>
  <c r="AB208" i="1"/>
  <c r="AC208" i="1"/>
  <c r="CQ208" i="1" s="1"/>
  <c r="P208" i="1" s="1"/>
  <c r="CP208" i="1" s="1"/>
  <c r="O208" i="1" s="1"/>
  <c r="AD208" i="1"/>
  <c r="CR208" i="1" s="1"/>
  <c r="Q208" i="1" s="1"/>
  <c r="AE208" i="1"/>
  <c r="AF208" i="1"/>
  <c r="AG208" i="1"/>
  <c r="AH208" i="1"/>
  <c r="AI208" i="1"/>
  <c r="AJ208" i="1"/>
  <c r="CS208" i="1"/>
  <c r="CT208" i="1"/>
  <c r="S208" i="1" s="1"/>
  <c r="CU208" i="1"/>
  <c r="T208" i="1" s="1"/>
  <c r="CV208" i="1"/>
  <c r="U208" i="1" s="1"/>
  <c r="CW208" i="1"/>
  <c r="V208" i="1" s="1"/>
  <c r="CX208" i="1"/>
  <c r="W208" i="1" s="1"/>
  <c r="FR208" i="1"/>
  <c r="GL208" i="1"/>
  <c r="GO208" i="1"/>
  <c r="GP208" i="1"/>
  <c r="GV208" i="1"/>
  <c r="HC208" i="1" s="1"/>
  <c r="GX208" i="1" s="1"/>
  <c r="N209" i="1"/>
  <c r="AC209" i="1"/>
  <c r="CQ209" i="1" s="1"/>
  <c r="P209" i="1" s="1"/>
  <c r="AE209" i="1"/>
  <c r="CS209" i="1" s="1"/>
  <c r="R209" i="1" s="1"/>
  <c r="AF209" i="1"/>
  <c r="CT209" i="1" s="1"/>
  <c r="S209" i="1" s="1"/>
  <c r="AG209" i="1"/>
  <c r="CU209" i="1" s="1"/>
  <c r="T209" i="1" s="1"/>
  <c r="AH209" i="1"/>
  <c r="CV209" i="1" s="1"/>
  <c r="U209" i="1" s="1"/>
  <c r="AI209" i="1"/>
  <c r="CW209" i="1" s="1"/>
  <c r="V209" i="1" s="1"/>
  <c r="AJ209" i="1"/>
  <c r="CX209" i="1" s="1"/>
  <c r="W209" i="1" s="1"/>
  <c r="FR209" i="1"/>
  <c r="GL209" i="1"/>
  <c r="GO209" i="1"/>
  <c r="GP209" i="1"/>
  <c r="GV209" i="1"/>
  <c r="HC209" i="1"/>
  <c r="GX209" i="1" s="1"/>
  <c r="N210" i="1"/>
  <c r="P210" i="1"/>
  <c r="AC210" i="1"/>
  <c r="AE210" i="1"/>
  <c r="AD210" i="1" s="1"/>
  <c r="AF210" i="1"/>
  <c r="AG210" i="1"/>
  <c r="AH210" i="1"/>
  <c r="AI210" i="1"/>
  <c r="AJ210" i="1"/>
  <c r="CX210" i="1" s="1"/>
  <c r="W210" i="1" s="1"/>
  <c r="CQ210" i="1"/>
  <c r="CS210" i="1"/>
  <c r="R210" i="1" s="1"/>
  <c r="CT210" i="1"/>
  <c r="S210" i="1" s="1"/>
  <c r="CU210" i="1"/>
  <c r="T210" i="1" s="1"/>
  <c r="CV210" i="1"/>
  <c r="U210" i="1" s="1"/>
  <c r="CW210" i="1"/>
  <c r="V210" i="1" s="1"/>
  <c r="FR210" i="1"/>
  <c r="GL210" i="1"/>
  <c r="GO210" i="1"/>
  <c r="GP210" i="1"/>
  <c r="GV210" i="1"/>
  <c r="GX210" i="1"/>
  <c r="HC210" i="1"/>
  <c r="N211" i="1"/>
  <c r="W211" i="1"/>
  <c r="AC211" i="1"/>
  <c r="CQ211" i="1" s="1"/>
  <c r="P211" i="1" s="1"/>
  <c r="CP211" i="1" s="1"/>
  <c r="O211" i="1" s="1"/>
  <c r="AD211" i="1"/>
  <c r="CR211" i="1" s="1"/>
  <c r="Q211" i="1" s="1"/>
  <c r="AE211" i="1"/>
  <c r="CS211" i="1" s="1"/>
  <c r="R211" i="1" s="1"/>
  <c r="AF211" i="1"/>
  <c r="CT211" i="1" s="1"/>
  <c r="S211" i="1" s="1"/>
  <c r="AG211" i="1"/>
  <c r="CU211" i="1" s="1"/>
  <c r="T211" i="1" s="1"/>
  <c r="AH211" i="1"/>
  <c r="CV211" i="1" s="1"/>
  <c r="U211" i="1" s="1"/>
  <c r="AI211" i="1"/>
  <c r="CW211" i="1" s="1"/>
  <c r="V211" i="1" s="1"/>
  <c r="AJ211" i="1"/>
  <c r="CX211" i="1"/>
  <c r="FR211" i="1"/>
  <c r="GL211" i="1"/>
  <c r="GO211" i="1"/>
  <c r="GP211" i="1"/>
  <c r="GV211" i="1"/>
  <c r="GX211" i="1"/>
  <c r="HC211" i="1"/>
  <c r="N212" i="1"/>
  <c r="U212" i="1"/>
  <c r="V212" i="1"/>
  <c r="W212" i="1"/>
  <c r="AC212" i="1"/>
  <c r="AB212" i="1" s="1"/>
  <c r="AD212" i="1"/>
  <c r="AE212" i="1"/>
  <c r="AF212" i="1"/>
  <c r="AG212" i="1"/>
  <c r="AH212" i="1"/>
  <c r="CV212" i="1" s="1"/>
  <c r="AI212" i="1"/>
  <c r="CW212" i="1" s="1"/>
  <c r="AJ212" i="1"/>
  <c r="CX212" i="1" s="1"/>
  <c r="CQ212" i="1"/>
  <c r="P212" i="1" s="1"/>
  <c r="CR212" i="1"/>
  <c r="Q212" i="1" s="1"/>
  <c r="CS212" i="1"/>
  <c r="R212" i="1" s="1"/>
  <c r="CT212" i="1"/>
  <c r="S212" i="1" s="1"/>
  <c r="CU212" i="1"/>
  <c r="T212" i="1" s="1"/>
  <c r="FR212" i="1"/>
  <c r="GL212" i="1"/>
  <c r="GO212" i="1"/>
  <c r="GP212" i="1"/>
  <c r="GV212" i="1"/>
  <c r="GX212" i="1"/>
  <c r="HC212" i="1"/>
  <c r="N213" i="1"/>
  <c r="U213" i="1"/>
  <c r="AC213" i="1"/>
  <c r="CQ213" i="1" s="1"/>
  <c r="P213" i="1" s="1"/>
  <c r="AE213" i="1"/>
  <c r="CS213" i="1" s="1"/>
  <c r="R213" i="1" s="1"/>
  <c r="AF213" i="1"/>
  <c r="CT213" i="1" s="1"/>
  <c r="S213" i="1" s="1"/>
  <c r="AG213" i="1"/>
  <c r="CU213" i="1" s="1"/>
  <c r="T213" i="1" s="1"/>
  <c r="AH213" i="1"/>
  <c r="AI213" i="1"/>
  <c r="AJ213" i="1"/>
  <c r="CV213" i="1"/>
  <c r="CW213" i="1"/>
  <c r="V213" i="1" s="1"/>
  <c r="CX213" i="1"/>
  <c r="W213" i="1" s="1"/>
  <c r="CY213" i="1"/>
  <c r="X213" i="1" s="1"/>
  <c r="CZ213" i="1"/>
  <c r="Y213" i="1" s="1"/>
  <c r="FR213" i="1"/>
  <c r="GL213" i="1"/>
  <c r="GO213" i="1"/>
  <c r="GP213" i="1"/>
  <c r="GV213" i="1"/>
  <c r="HC213" i="1" s="1"/>
  <c r="GX213" i="1" s="1"/>
  <c r="N214" i="1"/>
  <c r="R214" i="1"/>
  <c r="AC214" i="1"/>
  <c r="AD214" i="1"/>
  <c r="AB214" i="1" s="1"/>
  <c r="AE214" i="1"/>
  <c r="AF214" i="1"/>
  <c r="CT214" i="1" s="1"/>
  <c r="S214" i="1" s="1"/>
  <c r="AG214" i="1"/>
  <c r="CU214" i="1" s="1"/>
  <c r="T214" i="1" s="1"/>
  <c r="AH214" i="1"/>
  <c r="CV214" i="1" s="1"/>
  <c r="U214" i="1" s="1"/>
  <c r="AI214" i="1"/>
  <c r="CW214" i="1" s="1"/>
  <c r="V214" i="1" s="1"/>
  <c r="AJ214" i="1"/>
  <c r="CX214" i="1" s="1"/>
  <c r="W214" i="1" s="1"/>
  <c r="CQ214" i="1"/>
  <c r="P214" i="1" s="1"/>
  <c r="CR214" i="1"/>
  <c r="Q214" i="1" s="1"/>
  <c r="CS214" i="1"/>
  <c r="FR214" i="1"/>
  <c r="GL214" i="1"/>
  <c r="GO214" i="1"/>
  <c r="GP214" i="1"/>
  <c r="GV214" i="1"/>
  <c r="HC214" i="1" s="1"/>
  <c r="GX214" i="1"/>
  <c r="N215" i="1"/>
  <c r="S215" i="1"/>
  <c r="CZ215" i="1" s="1"/>
  <c r="Y215" i="1" s="1"/>
  <c r="AB215" i="1"/>
  <c r="AC215" i="1"/>
  <c r="CQ215" i="1" s="1"/>
  <c r="P215" i="1" s="1"/>
  <c r="CP215" i="1" s="1"/>
  <c r="O215" i="1" s="1"/>
  <c r="AD215" i="1"/>
  <c r="CR215" i="1" s="1"/>
  <c r="Q215" i="1" s="1"/>
  <c r="AE215" i="1"/>
  <c r="CS215" i="1" s="1"/>
  <c r="R215" i="1" s="1"/>
  <c r="AF215" i="1"/>
  <c r="AG215" i="1"/>
  <c r="AH215" i="1"/>
  <c r="AI215" i="1"/>
  <c r="AJ215" i="1"/>
  <c r="CT215" i="1"/>
  <c r="CU215" i="1"/>
  <c r="T215" i="1" s="1"/>
  <c r="CV215" i="1"/>
  <c r="U215" i="1" s="1"/>
  <c r="CW215" i="1"/>
  <c r="V215" i="1" s="1"/>
  <c r="CX215" i="1"/>
  <c r="W215" i="1" s="1"/>
  <c r="CY215" i="1"/>
  <c r="X215" i="1" s="1"/>
  <c r="FR215" i="1"/>
  <c r="GL215" i="1"/>
  <c r="GO215" i="1"/>
  <c r="GP215" i="1"/>
  <c r="GV215" i="1"/>
  <c r="HC215" i="1" s="1"/>
  <c r="GX215" i="1" s="1"/>
  <c r="N216" i="1"/>
  <c r="Q216" i="1"/>
  <c r="AB216" i="1"/>
  <c r="AC216" i="1"/>
  <c r="AD216" i="1"/>
  <c r="CR216" i="1" s="1"/>
  <c r="AE216" i="1"/>
  <c r="CS216" i="1" s="1"/>
  <c r="R216" i="1" s="1"/>
  <c r="AF216" i="1"/>
  <c r="CT216" i="1" s="1"/>
  <c r="S216" i="1" s="1"/>
  <c r="AG216" i="1"/>
  <c r="CU216" i="1" s="1"/>
  <c r="T216" i="1" s="1"/>
  <c r="AH216" i="1"/>
  <c r="CV216" i="1" s="1"/>
  <c r="U216" i="1" s="1"/>
  <c r="AI216" i="1"/>
  <c r="CW216" i="1" s="1"/>
  <c r="V216" i="1" s="1"/>
  <c r="AJ216" i="1"/>
  <c r="CX216" i="1" s="1"/>
  <c r="W216" i="1" s="1"/>
  <c r="CQ216" i="1"/>
  <c r="P216" i="1" s="1"/>
  <c r="CP216" i="1" s="1"/>
  <c r="O216" i="1" s="1"/>
  <c r="FR216" i="1"/>
  <c r="GL216" i="1"/>
  <c r="GO216" i="1"/>
  <c r="GP216" i="1"/>
  <c r="GV216" i="1"/>
  <c r="HC216" i="1" s="1"/>
  <c r="GX216" i="1" s="1"/>
  <c r="N217" i="1"/>
  <c r="Q217" i="1"/>
  <c r="AC217" i="1"/>
  <c r="CQ217" i="1" s="1"/>
  <c r="P217" i="1" s="1"/>
  <c r="AE217" i="1"/>
  <c r="AD217" i="1" s="1"/>
  <c r="CR217" i="1" s="1"/>
  <c r="AF217" i="1"/>
  <c r="AG217" i="1"/>
  <c r="AH217" i="1"/>
  <c r="AI217" i="1"/>
  <c r="AJ217" i="1"/>
  <c r="CS217" i="1"/>
  <c r="R217" i="1" s="1"/>
  <c r="CT217" i="1"/>
  <c r="S217" i="1" s="1"/>
  <c r="CU217" i="1"/>
  <c r="T217" i="1" s="1"/>
  <c r="CV217" i="1"/>
  <c r="U217" i="1" s="1"/>
  <c r="CW217" i="1"/>
  <c r="V217" i="1" s="1"/>
  <c r="CX217" i="1"/>
  <c r="W217" i="1" s="1"/>
  <c r="FR217" i="1"/>
  <c r="GL217" i="1"/>
  <c r="GO217" i="1"/>
  <c r="GP217" i="1"/>
  <c r="GV217" i="1"/>
  <c r="HC217" i="1"/>
  <c r="GX217" i="1" s="1"/>
  <c r="N218" i="1"/>
  <c r="AC218" i="1"/>
  <c r="CQ218" i="1" s="1"/>
  <c r="P218" i="1" s="1"/>
  <c r="AE218" i="1"/>
  <c r="AF218" i="1"/>
  <c r="CT218" i="1" s="1"/>
  <c r="S218" i="1" s="1"/>
  <c r="AG218" i="1"/>
  <c r="CU218" i="1" s="1"/>
  <c r="T218" i="1" s="1"/>
  <c r="AH218" i="1"/>
  <c r="CV218" i="1" s="1"/>
  <c r="U218" i="1" s="1"/>
  <c r="AI218" i="1"/>
  <c r="CW218" i="1" s="1"/>
  <c r="V218" i="1" s="1"/>
  <c r="AJ218" i="1"/>
  <c r="CX218" i="1" s="1"/>
  <c r="W218" i="1" s="1"/>
  <c r="FR218" i="1"/>
  <c r="GL218" i="1"/>
  <c r="GO218" i="1"/>
  <c r="GP218" i="1"/>
  <c r="GV218" i="1"/>
  <c r="HC218" i="1"/>
  <c r="GX218" i="1" s="1"/>
  <c r="N219" i="1"/>
  <c r="U219" i="1"/>
  <c r="W219" i="1"/>
  <c r="AC219" i="1"/>
  <c r="AE219" i="1"/>
  <c r="AD219" i="1" s="1"/>
  <c r="AF219" i="1"/>
  <c r="AG219" i="1"/>
  <c r="CU219" i="1" s="1"/>
  <c r="T219" i="1" s="1"/>
  <c r="AH219" i="1"/>
  <c r="AI219" i="1"/>
  <c r="CW219" i="1" s="1"/>
  <c r="V219" i="1" s="1"/>
  <c r="AJ219" i="1"/>
  <c r="CQ219" i="1"/>
  <c r="P219" i="1" s="1"/>
  <c r="CR219" i="1"/>
  <c r="Q219" i="1" s="1"/>
  <c r="CS219" i="1"/>
  <c r="R219" i="1" s="1"/>
  <c r="CT219" i="1"/>
  <c r="S219" i="1" s="1"/>
  <c r="CV219" i="1"/>
  <c r="CX219" i="1"/>
  <c r="FR219" i="1"/>
  <c r="GL219" i="1"/>
  <c r="GO219" i="1"/>
  <c r="GP219" i="1"/>
  <c r="GV219" i="1"/>
  <c r="HC219" i="1" s="1"/>
  <c r="GX219" i="1" s="1"/>
  <c r="N220" i="1"/>
  <c r="P220" i="1"/>
  <c r="U220" i="1"/>
  <c r="V220" i="1"/>
  <c r="AC220" i="1"/>
  <c r="AE220" i="1"/>
  <c r="AD220" i="1" s="1"/>
  <c r="CR220" i="1" s="1"/>
  <c r="Q220" i="1" s="1"/>
  <c r="AF220" i="1"/>
  <c r="AG220" i="1"/>
  <c r="AH220" i="1"/>
  <c r="CV220" i="1" s="1"/>
  <c r="AI220" i="1"/>
  <c r="AJ220" i="1"/>
  <c r="CQ220" i="1"/>
  <c r="CS220" i="1"/>
  <c r="R220" i="1" s="1"/>
  <c r="CT220" i="1"/>
  <c r="S220" i="1" s="1"/>
  <c r="CY220" i="1" s="1"/>
  <c r="X220" i="1" s="1"/>
  <c r="CU220" i="1"/>
  <c r="T220" i="1" s="1"/>
  <c r="CW220" i="1"/>
  <c r="CX220" i="1"/>
  <c r="W220" i="1" s="1"/>
  <c r="FR220" i="1"/>
  <c r="GL220" i="1"/>
  <c r="GO220" i="1"/>
  <c r="GP220" i="1"/>
  <c r="GV220" i="1"/>
  <c r="HC220" i="1" s="1"/>
  <c r="GX220" i="1" s="1"/>
  <c r="N221" i="1"/>
  <c r="S221" i="1"/>
  <c r="T221" i="1"/>
  <c r="U221" i="1"/>
  <c r="AC221" i="1"/>
  <c r="AE221" i="1"/>
  <c r="AD221" i="1" s="1"/>
  <c r="CR221" i="1" s="1"/>
  <c r="Q221" i="1" s="1"/>
  <c r="AF221" i="1"/>
  <c r="AG221" i="1"/>
  <c r="CU221" i="1" s="1"/>
  <c r="AH221" i="1"/>
  <c r="CV221" i="1" s="1"/>
  <c r="AI221" i="1"/>
  <c r="CW221" i="1" s="1"/>
  <c r="V221" i="1" s="1"/>
  <c r="AJ221" i="1"/>
  <c r="CQ221" i="1"/>
  <c r="P221" i="1" s="1"/>
  <c r="CP221" i="1" s="1"/>
  <c r="O221" i="1" s="1"/>
  <c r="CS221" i="1"/>
  <c r="R221" i="1" s="1"/>
  <c r="CT221" i="1"/>
  <c r="CX221" i="1"/>
  <c r="W221" i="1" s="1"/>
  <c r="FR221" i="1"/>
  <c r="GL221" i="1"/>
  <c r="GO221" i="1"/>
  <c r="GP221" i="1"/>
  <c r="GV221" i="1"/>
  <c r="HC221" i="1" s="1"/>
  <c r="GX221" i="1" s="1"/>
  <c r="N222" i="1"/>
  <c r="S222" i="1"/>
  <c r="CY222" i="1" s="1"/>
  <c r="X222" i="1" s="1"/>
  <c r="T222" i="1"/>
  <c r="U222" i="1"/>
  <c r="V222" i="1"/>
  <c r="AC222" i="1"/>
  <c r="AB222" i="1" s="1"/>
  <c r="AE222" i="1"/>
  <c r="AD222" i="1" s="1"/>
  <c r="CR222" i="1" s="1"/>
  <c r="Q222" i="1" s="1"/>
  <c r="AF222" i="1"/>
  <c r="CT222" i="1" s="1"/>
  <c r="AG222" i="1"/>
  <c r="AH222" i="1"/>
  <c r="AI222" i="1"/>
  <c r="AJ222" i="1"/>
  <c r="CX222" i="1" s="1"/>
  <c r="W222" i="1" s="1"/>
  <c r="CQ222" i="1"/>
  <c r="P222" i="1" s="1"/>
  <c r="CS222" i="1"/>
  <c r="R222" i="1" s="1"/>
  <c r="CU222" i="1"/>
  <c r="CV222" i="1"/>
  <c r="CW222" i="1"/>
  <c r="FR222" i="1"/>
  <c r="GL222" i="1"/>
  <c r="GO222" i="1"/>
  <c r="GP222" i="1"/>
  <c r="GV222" i="1"/>
  <c r="HC222" i="1" s="1"/>
  <c r="GX222" i="1" s="1"/>
  <c r="N223" i="1"/>
  <c r="R223" i="1"/>
  <c r="S223" i="1"/>
  <c r="CY223" i="1" s="1"/>
  <c r="X223" i="1" s="1"/>
  <c r="T223" i="1"/>
  <c r="AC223" i="1"/>
  <c r="AE223" i="1"/>
  <c r="CS223" i="1" s="1"/>
  <c r="AF223" i="1"/>
  <c r="CT223" i="1" s="1"/>
  <c r="AG223" i="1"/>
  <c r="CU223" i="1" s="1"/>
  <c r="AH223" i="1"/>
  <c r="AI223" i="1"/>
  <c r="AJ223" i="1"/>
  <c r="CX223" i="1" s="1"/>
  <c r="W223" i="1" s="1"/>
  <c r="CQ223" i="1"/>
  <c r="P223" i="1" s="1"/>
  <c r="CV223" i="1"/>
  <c r="U223" i="1" s="1"/>
  <c r="CW223" i="1"/>
  <c r="V223" i="1" s="1"/>
  <c r="FR223" i="1"/>
  <c r="GL223" i="1"/>
  <c r="GO223" i="1"/>
  <c r="GP223" i="1"/>
  <c r="GV223" i="1"/>
  <c r="HC223" i="1" s="1"/>
  <c r="GX223" i="1"/>
  <c r="N224" i="1"/>
  <c r="P224" i="1"/>
  <c r="Q224" i="1"/>
  <c r="R224" i="1"/>
  <c r="CY224" i="1" s="1"/>
  <c r="X224" i="1" s="1"/>
  <c r="S224" i="1"/>
  <c r="AC224" i="1"/>
  <c r="AB224" i="1" s="1"/>
  <c r="AD224" i="1"/>
  <c r="CR224" i="1" s="1"/>
  <c r="AE224" i="1"/>
  <c r="AF224" i="1"/>
  <c r="AG224" i="1"/>
  <c r="AH224" i="1"/>
  <c r="CV224" i="1" s="1"/>
  <c r="U224" i="1" s="1"/>
  <c r="AI224" i="1"/>
  <c r="CW224" i="1" s="1"/>
  <c r="V224" i="1" s="1"/>
  <c r="AJ224" i="1"/>
  <c r="CX224" i="1" s="1"/>
  <c r="W224" i="1" s="1"/>
  <c r="CP224" i="1"/>
  <c r="O224" i="1" s="1"/>
  <c r="CQ224" i="1"/>
  <c r="CS224" i="1"/>
  <c r="CT224" i="1"/>
  <c r="CU224" i="1"/>
  <c r="T224" i="1" s="1"/>
  <c r="FR224" i="1"/>
  <c r="GL224" i="1"/>
  <c r="GO224" i="1"/>
  <c r="GP224" i="1"/>
  <c r="GV224" i="1"/>
  <c r="HC224" i="1" s="1"/>
  <c r="GX224" i="1" s="1"/>
  <c r="N225" i="1"/>
  <c r="AC225" i="1"/>
  <c r="CQ225" i="1" s="1"/>
  <c r="P225" i="1" s="1"/>
  <c r="AE225" i="1"/>
  <c r="CS225" i="1" s="1"/>
  <c r="R225" i="1" s="1"/>
  <c r="AF225" i="1"/>
  <c r="AG225" i="1"/>
  <c r="CU225" i="1" s="1"/>
  <c r="T225" i="1" s="1"/>
  <c r="AH225" i="1"/>
  <c r="CV225" i="1" s="1"/>
  <c r="U225" i="1" s="1"/>
  <c r="AI225" i="1"/>
  <c r="CW225" i="1" s="1"/>
  <c r="V225" i="1" s="1"/>
  <c r="AJ225" i="1"/>
  <c r="CX225" i="1" s="1"/>
  <c r="W225" i="1" s="1"/>
  <c r="CT225" i="1"/>
  <c r="S225" i="1" s="1"/>
  <c r="FR225" i="1"/>
  <c r="GL225" i="1"/>
  <c r="GO225" i="1"/>
  <c r="GP225" i="1"/>
  <c r="GV225" i="1"/>
  <c r="HC225" i="1"/>
  <c r="GX225" i="1" s="1"/>
  <c r="N226" i="1"/>
  <c r="P226" i="1"/>
  <c r="AB226" i="1"/>
  <c r="AC226" i="1"/>
  <c r="AE226" i="1"/>
  <c r="AD226" i="1" s="1"/>
  <c r="AF226" i="1"/>
  <c r="CT226" i="1" s="1"/>
  <c r="S226" i="1" s="1"/>
  <c r="AG226" i="1"/>
  <c r="CU226" i="1" s="1"/>
  <c r="T226" i="1" s="1"/>
  <c r="AH226" i="1"/>
  <c r="CV226" i="1" s="1"/>
  <c r="U226" i="1" s="1"/>
  <c r="AI226" i="1"/>
  <c r="CW226" i="1" s="1"/>
  <c r="V226" i="1" s="1"/>
  <c r="AJ226" i="1"/>
  <c r="CX226" i="1" s="1"/>
  <c r="W226" i="1" s="1"/>
  <c r="CQ226" i="1"/>
  <c r="CR226" i="1"/>
  <c r="Q226" i="1" s="1"/>
  <c r="CS226" i="1"/>
  <c r="R226" i="1" s="1"/>
  <c r="FR226" i="1"/>
  <c r="GL226" i="1"/>
  <c r="GO226" i="1"/>
  <c r="GP226" i="1"/>
  <c r="GV226" i="1"/>
  <c r="HC226" i="1"/>
  <c r="GX226" i="1" s="1"/>
  <c r="N227" i="1"/>
  <c r="W227" i="1"/>
  <c r="AC227" i="1"/>
  <c r="CQ227" i="1" s="1"/>
  <c r="P227" i="1" s="1"/>
  <c r="AE227" i="1"/>
  <c r="CS227" i="1" s="1"/>
  <c r="R227" i="1" s="1"/>
  <c r="AF227" i="1"/>
  <c r="CT227" i="1" s="1"/>
  <c r="S227" i="1" s="1"/>
  <c r="AG227" i="1"/>
  <c r="CU227" i="1" s="1"/>
  <c r="T227" i="1" s="1"/>
  <c r="AH227" i="1"/>
  <c r="CV227" i="1" s="1"/>
  <c r="U227" i="1" s="1"/>
  <c r="AI227" i="1"/>
  <c r="CW227" i="1" s="1"/>
  <c r="V227" i="1" s="1"/>
  <c r="AJ227" i="1"/>
  <c r="CX227" i="1"/>
  <c r="FR227" i="1"/>
  <c r="GL227" i="1"/>
  <c r="GO227" i="1"/>
  <c r="GP227" i="1"/>
  <c r="GV227" i="1"/>
  <c r="GX227" i="1"/>
  <c r="HC227" i="1"/>
  <c r="C228" i="1"/>
  <c r="D228" i="1"/>
  <c r="N228" i="1"/>
  <c r="U228" i="1"/>
  <c r="AC228" i="1"/>
  <c r="AE228" i="1"/>
  <c r="CS228" i="1" s="1"/>
  <c r="R228" i="1" s="1"/>
  <c r="AF228" i="1"/>
  <c r="CT228" i="1" s="1"/>
  <c r="S228" i="1" s="1"/>
  <c r="AG228" i="1"/>
  <c r="CU228" i="1" s="1"/>
  <c r="T228" i="1" s="1"/>
  <c r="AH228" i="1"/>
  <c r="CV228" i="1" s="1"/>
  <c r="AI228" i="1"/>
  <c r="AJ228" i="1"/>
  <c r="CQ228" i="1"/>
  <c r="P228" i="1" s="1"/>
  <c r="CW228" i="1"/>
  <c r="V228" i="1" s="1"/>
  <c r="CX228" i="1"/>
  <c r="W228" i="1" s="1"/>
  <c r="FR228" i="1"/>
  <c r="GL228" i="1"/>
  <c r="GO228" i="1"/>
  <c r="GP228" i="1"/>
  <c r="GV228" i="1"/>
  <c r="HC228" i="1" s="1"/>
  <c r="GX228" i="1" s="1"/>
  <c r="C229" i="1"/>
  <c r="D229" i="1"/>
  <c r="N229" i="1"/>
  <c r="Q229" i="1"/>
  <c r="S229" i="1"/>
  <c r="AB229" i="1"/>
  <c r="AC229" i="1"/>
  <c r="CQ229" i="1" s="1"/>
  <c r="P229" i="1" s="1"/>
  <c r="CP229" i="1" s="1"/>
  <c r="O229" i="1" s="1"/>
  <c r="AE229" i="1"/>
  <c r="AD229" i="1" s="1"/>
  <c r="CR229" i="1" s="1"/>
  <c r="AF229" i="1"/>
  <c r="AG229" i="1"/>
  <c r="AH229" i="1"/>
  <c r="CV229" i="1" s="1"/>
  <c r="U229" i="1" s="1"/>
  <c r="AI229" i="1"/>
  <c r="AJ229" i="1"/>
  <c r="CS229" i="1"/>
  <c r="R229" i="1" s="1"/>
  <c r="CT229" i="1"/>
  <c r="CU229" i="1"/>
  <c r="T229" i="1" s="1"/>
  <c r="CW229" i="1"/>
  <c r="V229" i="1" s="1"/>
  <c r="CX229" i="1"/>
  <c r="W229" i="1" s="1"/>
  <c r="FR229" i="1"/>
  <c r="GL229" i="1"/>
  <c r="GO229" i="1"/>
  <c r="GP229" i="1"/>
  <c r="GV229" i="1"/>
  <c r="HC229" i="1"/>
  <c r="GX229" i="1" s="1"/>
  <c r="N230" i="1"/>
  <c r="P230" i="1"/>
  <c r="Q230" i="1"/>
  <c r="AB230" i="1"/>
  <c r="AC230" i="1"/>
  <c r="CQ230" i="1" s="1"/>
  <c r="AE230" i="1"/>
  <c r="AD230" i="1" s="1"/>
  <c r="CR230" i="1" s="1"/>
  <c r="AF230" i="1"/>
  <c r="AG230" i="1"/>
  <c r="CU230" i="1" s="1"/>
  <c r="T230" i="1" s="1"/>
  <c r="AH230" i="1"/>
  <c r="CV230" i="1" s="1"/>
  <c r="U230" i="1" s="1"/>
  <c r="AI230" i="1"/>
  <c r="AJ230" i="1"/>
  <c r="CX230" i="1" s="1"/>
  <c r="W230" i="1" s="1"/>
  <c r="CS230" i="1"/>
  <c r="R230" i="1" s="1"/>
  <c r="CT230" i="1"/>
  <c r="S230" i="1" s="1"/>
  <c r="CZ230" i="1" s="1"/>
  <c r="Y230" i="1" s="1"/>
  <c r="CW230" i="1"/>
  <c r="V230" i="1" s="1"/>
  <c r="FR230" i="1"/>
  <c r="GL230" i="1"/>
  <c r="GO230" i="1"/>
  <c r="GP230" i="1"/>
  <c r="GV230" i="1"/>
  <c r="HC230" i="1"/>
  <c r="GX230" i="1" s="1"/>
  <c r="N231" i="1"/>
  <c r="W231" i="1"/>
  <c r="AC231" i="1"/>
  <c r="AB231" i="1" s="1"/>
  <c r="AE231" i="1"/>
  <c r="AD231" i="1" s="1"/>
  <c r="CR231" i="1" s="1"/>
  <c r="Q231" i="1" s="1"/>
  <c r="AF231" i="1"/>
  <c r="AG231" i="1"/>
  <c r="AH231" i="1"/>
  <c r="AI231" i="1"/>
  <c r="CW231" i="1" s="1"/>
  <c r="V231" i="1" s="1"/>
  <c r="AJ231" i="1"/>
  <c r="CX231" i="1" s="1"/>
  <c r="CQ231" i="1"/>
  <c r="P231" i="1" s="1"/>
  <c r="CS231" i="1"/>
  <c r="R231" i="1" s="1"/>
  <c r="CZ231" i="1" s="1"/>
  <c r="Y231" i="1" s="1"/>
  <c r="CT231" i="1"/>
  <c r="S231" i="1" s="1"/>
  <c r="CU231" i="1"/>
  <c r="T231" i="1" s="1"/>
  <c r="CV231" i="1"/>
  <c r="U231" i="1" s="1"/>
  <c r="FR231" i="1"/>
  <c r="GL231" i="1"/>
  <c r="GO231" i="1"/>
  <c r="GP231" i="1"/>
  <c r="GV231" i="1"/>
  <c r="GX231" i="1"/>
  <c r="HC231" i="1"/>
  <c r="N232" i="1"/>
  <c r="V232" i="1"/>
  <c r="AC232" i="1"/>
  <c r="AB232" i="1" s="1"/>
  <c r="AD232" i="1"/>
  <c r="CR232" i="1" s="1"/>
  <c r="Q232" i="1" s="1"/>
  <c r="AE232" i="1"/>
  <c r="AF232" i="1"/>
  <c r="AG232" i="1"/>
  <c r="AH232" i="1"/>
  <c r="CV232" i="1" s="1"/>
  <c r="U232" i="1" s="1"/>
  <c r="AI232" i="1"/>
  <c r="AJ232" i="1"/>
  <c r="CS232" i="1"/>
  <c r="R232" i="1" s="1"/>
  <c r="CT232" i="1"/>
  <c r="S232" i="1" s="1"/>
  <c r="CU232" i="1"/>
  <c r="T232" i="1" s="1"/>
  <c r="CW232" i="1"/>
  <c r="CX232" i="1"/>
  <c r="W232" i="1" s="1"/>
  <c r="CY232" i="1"/>
  <c r="X232" i="1" s="1"/>
  <c r="CZ232" i="1"/>
  <c r="Y232" i="1" s="1"/>
  <c r="FR232" i="1"/>
  <c r="GL232" i="1"/>
  <c r="GO232" i="1"/>
  <c r="GP232" i="1"/>
  <c r="GV232" i="1"/>
  <c r="HC232" i="1"/>
  <c r="GX232" i="1" s="1"/>
  <c r="N233" i="1"/>
  <c r="T233" i="1"/>
  <c r="U233" i="1"/>
  <c r="V233" i="1"/>
  <c r="AC233" i="1"/>
  <c r="AB233" i="1" s="1"/>
  <c r="AD233" i="1"/>
  <c r="AE233" i="1"/>
  <c r="AF233" i="1"/>
  <c r="AG233" i="1"/>
  <c r="CU233" i="1" s="1"/>
  <c r="AH233" i="1"/>
  <c r="CV233" i="1" s="1"/>
  <c r="AI233" i="1"/>
  <c r="CW233" i="1" s="1"/>
  <c r="AJ233" i="1"/>
  <c r="CR233" i="1"/>
  <c r="Q233" i="1" s="1"/>
  <c r="CS233" i="1"/>
  <c r="R233" i="1" s="1"/>
  <c r="CT233" i="1"/>
  <c r="S233" i="1" s="1"/>
  <c r="CX233" i="1"/>
  <c r="W233" i="1" s="1"/>
  <c r="FR233" i="1"/>
  <c r="GL233" i="1"/>
  <c r="GO233" i="1"/>
  <c r="GP233" i="1"/>
  <c r="GV233" i="1"/>
  <c r="HC233" i="1" s="1"/>
  <c r="GX233" i="1" s="1"/>
  <c r="N234" i="1"/>
  <c r="V234" i="1"/>
  <c r="AC234" i="1"/>
  <c r="AE234" i="1"/>
  <c r="AD234" i="1" s="1"/>
  <c r="AF234" i="1"/>
  <c r="CT234" i="1" s="1"/>
  <c r="S234" i="1" s="1"/>
  <c r="AG234" i="1"/>
  <c r="AH234" i="1"/>
  <c r="AI234" i="1"/>
  <c r="AJ234" i="1"/>
  <c r="CQ234" i="1"/>
  <c r="P234" i="1" s="1"/>
  <c r="CS234" i="1"/>
  <c r="R234" i="1" s="1"/>
  <c r="CU234" i="1"/>
  <c r="T234" i="1" s="1"/>
  <c r="CV234" i="1"/>
  <c r="U234" i="1" s="1"/>
  <c r="CW234" i="1"/>
  <c r="CX234" i="1"/>
  <c r="W234" i="1" s="1"/>
  <c r="FR234" i="1"/>
  <c r="GL234" i="1"/>
  <c r="GO234" i="1"/>
  <c r="GP234" i="1"/>
  <c r="GV234" i="1"/>
  <c r="HC234" i="1" s="1"/>
  <c r="GX234" i="1" s="1"/>
  <c r="N235" i="1"/>
  <c r="P235" i="1"/>
  <c r="R235" i="1"/>
  <c r="S235" i="1"/>
  <c r="CY235" i="1" s="1"/>
  <c r="X235" i="1" s="1"/>
  <c r="AC235" i="1"/>
  <c r="AE235" i="1"/>
  <c r="CS235" i="1" s="1"/>
  <c r="AF235" i="1"/>
  <c r="CT235" i="1" s="1"/>
  <c r="AG235" i="1"/>
  <c r="CU235" i="1" s="1"/>
  <c r="T235" i="1" s="1"/>
  <c r="AH235" i="1"/>
  <c r="CV235" i="1" s="1"/>
  <c r="U235" i="1" s="1"/>
  <c r="AI235" i="1"/>
  <c r="CW235" i="1" s="1"/>
  <c r="V235" i="1" s="1"/>
  <c r="AJ235" i="1"/>
  <c r="CX235" i="1" s="1"/>
  <c r="W235" i="1" s="1"/>
  <c r="CQ235" i="1"/>
  <c r="FR235" i="1"/>
  <c r="GL235" i="1"/>
  <c r="GO235" i="1"/>
  <c r="GP235" i="1"/>
  <c r="GV235" i="1"/>
  <c r="HC235" i="1" s="1"/>
  <c r="GX235" i="1"/>
  <c r="N236" i="1"/>
  <c r="V236" i="1"/>
  <c r="W236" i="1"/>
  <c r="AC236" i="1"/>
  <c r="AB236" i="1" s="1"/>
  <c r="AD236" i="1"/>
  <c r="CR236" i="1" s="1"/>
  <c r="Q236" i="1" s="1"/>
  <c r="AE236" i="1"/>
  <c r="AF236" i="1"/>
  <c r="AG236" i="1"/>
  <c r="CU236" i="1" s="1"/>
  <c r="T236" i="1" s="1"/>
  <c r="AH236" i="1"/>
  <c r="CV236" i="1" s="1"/>
  <c r="U236" i="1" s="1"/>
  <c r="AI236" i="1"/>
  <c r="AJ236" i="1"/>
  <c r="CQ236" i="1"/>
  <c r="P236" i="1" s="1"/>
  <c r="CS236" i="1"/>
  <c r="R236" i="1" s="1"/>
  <c r="CT236" i="1"/>
  <c r="S236" i="1" s="1"/>
  <c r="CW236" i="1"/>
  <c r="CX236" i="1"/>
  <c r="FR236" i="1"/>
  <c r="GL236" i="1"/>
  <c r="GO236" i="1"/>
  <c r="GP236" i="1"/>
  <c r="GV236" i="1"/>
  <c r="GX236" i="1"/>
  <c r="HC236" i="1"/>
  <c r="N237" i="1"/>
  <c r="P237" i="1"/>
  <c r="W237" i="1"/>
  <c r="AC237" i="1"/>
  <c r="CQ237" i="1" s="1"/>
  <c r="AE237" i="1"/>
  <c r="AD237" i="1" s="1"/>
  <c r="AF237" i="1"/>
  <c r="AG237" i="1"/>
  <c r="AH237" i="1"/>
  <c r="AI237" i="1"/>
  <c r="AJ237" i="1"/>
  <c r="CS237" i="1"/>
  <c r="R237" i="1" s="1"/>
  <c r="CT237" i="1"/>
  <c r="S237" i="1" s="1"/>
  <c r="CU237" i="1"/>
  <c r="T237" i="1" s="1"/>
  <c r="CV237" i="1"/>
  <c r="U237" i="1" s="1"/>
  <c r="CW237" i="1"/>
  <c r="V237" i="1" s="1"/>
  <c r="CX237" i="1"/>
  <c r="FR237" i="1"/>
  <c r="GL237" i="1"/>
  <c r="GO237" i="1"/>
  <c r="GP237" i="1"/>
  <c r="GV237" i="1"/>
  <c r="HC237" i="1"/>
  <c r="GX237" i="1" s="1"/>
  <c r="N238" i="1"/>
  <c r="P238" i="1"/>
  <c r="R238" i="1"/>
  <c r="AC238" i="1"/>
  <c r="AE238" i="1"/>
  <c r="AD238" i="1" s="1"/>
  <c r="AF238" i="1"/>
  <c r="CT238" i="1" s="1"/>
  <c r="S238" i="1" s="1"/>
  <c r="AG238" i="1"/>
  <c r="CU238" i="1" s="1"/>
  <c r="T238" i="1" s="1"/>
  <c r="AH238" i="1"/>
  <c r="CV238" i="1" s="1"/>
  <c r="U238" i="1" s="1"/>
  <c r="AI238" i="1"/>
  <c r="CW238" i="1" s="1"/>
  <c r="V238" i="1" s="1"/>
  <c r="AJ238" i="1"/>
  <c r="CX238" i="1" s="1"/>
  <c r="W238" i="1" s="1"/>
  <c r="CQ238" i="1"/>
  <c r="CS238" i="1"/>
  <c r="FR238" i="1"/>
  <c r="GL238" i="1"/>
  <c r="GO238" i="1"/>
  <c r="GP238" i="1"/>
  <c r="GV238" i="1"/>
  <c r="HC238" i="1"/>
  <c r="GX238" i="1" s="1"/>
  <c r="N239" i="1"/>
  <c r="Q239" i="1"/>
  <c r="S239" i="1"/>
  <c r="CY239" i="1" s="1"/>
  <c r="X239" i="1" s="1"/>
  <c r="AC239" i="1"/>
  <c r="CQ239" i="1" s="1"/>
  <c r="P239" i="1" s="1"/>
  <c r="CP239" i="1" s="1"/>
  <c r="O239" i="1" s="1"/>
  <c r="AD239" i="1"/>
  <c r="AE239" i="1"/>
  <c r="AF239" i="1"/>
  <c r="AG239" i="1"/>
  <c r="AH239" i="1"/>
  <c r="AI239" i="1"/>
  <c r="AJ239" i="1"/>
  <c r="CR239" i="1"/>
  <c r="CS239" i="1"/>
  <c r="R239" i="1" s="1"/>
  <c r="CT239" i="1"/>
  <c r="CU239" i="1"/>
  <c r="T239" i="1" s="1"/>
  <c r="CV239" i="1"/>
  <c r="U239" i="1" s="1"/>
  <c r="CW239" i="1"/>
  <c r="V239" i="1" s="1"/>
  <c r="CX239" i="1"/>
  <c r="W239" i="1" s="1"/>
  <c r="FR239" i="1"/>
  <c r="GL239" i="1"/>
  <c r="GO239" i="1"/>
  <c r="GP239" i="1"/>
  <c r="GV239" i="1"/>
  <c r="HC239" i="1"/>
  <c r="GX239" i="1" s="1"/>
  <c r="N240" i="1"/>
  <c r="R240" i="1"/>
  <c r="AC240" i="1"/>
  <c r="CQ240" i="1" s="1"/>
  <c r="P240" i="1" s="1"/>
  <c r="AE240" i="1"/>
  <c r="AD240" i="1" s="1"/>
  <c r="CR240" i="1" s="1"/>
  <c r="Q240" i="1" s="1"/>
  <c r="AF240" i="1"/>
  <c r="AG240" i="1"/>
  <c r="CU240" i="1" s="1"/>
  <c r="T240" i="1" s="1"/>
  <c r="AH240" i="1"/>
  <c r="CV240" i="1" s="1"/>
  <c r="U240" i="1" s="1"/>
  <c r="AI240" i="1"/>
  <c r="CW240" i="1" s="1"/>
  <c r="V240" i="1" s="1"/>
  <c r="AJ240" i="1"/>
  <c r="CX240" i="1" s="1"/>
  <c r="W240" i="1" s="1"/>
  <c r="CS240" i="1"/>
  <c r="CT240" i="1"/>
  <c r="S240" i="1" s="1"/>
  <c r="FR240" i="1"/>
  <c r="GL240" i="1"/>
  <c r="GO240" i="1"/>
  <c r="GP240" i="1"/>
  <c r="GV240" i="1"/>
  <c r="HC240" i="1" s="1"/>
  <c r="GX240" i="1" s="1"/>
  <c r="N241" i="1"/>
  <c r="R241" i="1"/>
  <c r="T241" i="1"/>
  <c r="AB241" i="1"/>
  <c r="AC241" i="1"/>
  <c r="CQ241" i="1" s="1"/>
  <c r="P241" i="1" s="1"/>
  <c r="CP241" i="1" s="1"/>
  <c r="O241" i="1" s="1"/>
  <c r="AD241" i="1"/>
  <c r="CR241" i="1" s="1"/>
  <c r="Q241" i="1" s="1"/>
  <c r="AE241" i="1"/>
  <c r="AF241" i="1"/>
  <c r="AG241" i="1"/>
  <c r="AH241" i="1"/>
  <c r="AI241" i="1"/>
  <c r="AJ241" i="1"/>
  <c r="CS241" i="1"/>
  <c r="CT241" i="1"/>
  <c r="S241" i="1" s="1"/>
  <c r="CU241" i="1"/>
  <c r="CV241" i="1"/>
  <c r="U241" i="1" s="1"/>
  <c r="CW241" i="1"/>
  <c r="V241" i="1" s="1"/>
  <c r="CX241" i="1"/>
  <c r="W241" i="1" s="1"/>
  <c r="FR241" i="1"/>
  <c r="GL241" i="1"/>
  <c r="GO241" i="1"/>
  <c r="GP241" i="1"/>
  <c r="GV241" i="1"/>
  <c r="HC241" i="1" s="1"/>
  <c r="GX241" i="1" s="1"/>
  <c r="N242" i="1"/>
  <c r="S242" i="1"/>
  <c r="AC242" i="1"/>
  <c r="AE242" i="1"/>
  <c r="CS242" i="1" s="1"/>
  <c r="R242" i="1" s="1"/>
  <c r="AF242" i="1"/>
  <c r="CT242" i="1" s="1"/>
  <c r="AG242" i="1"/>
  <c r="CU242" i="1" s="1"/>
  <c r="T242" i="1" s="1"/>
  <c r="AH242" i="1"/>
  <c r="CV242" i="1" s="1"/>
  <c r="U242" i="1" s="1"/>
  <c r="AI242" i="1"/>
  <c r="CW242" i="1" s="1"/>
  <c r="V242" i="1" s="1"/>
  <c r="AJ242" i="1"/>
  <c r="CX242" i="1" s="1"/>
  <c r="W242" i="1" s="1"/>
  <c r="CQ242" i="1"/>
  <c r="P242" i="1" s="1"/>
  <c r="FR242" i="1"/>
  <c r="GL242" i="1"/>
  <c r="GO242" i="1"/>
  <c r="GP242" i="1"/>
  <c r="GV242" i="1"/>
  <c r="HC242" i="1" s="1"/>
  <c r="GX242" i="1" s="1"/>
  <c r="N243" i="1"/>
  <c r="S243" i="1"/>
  <c r="U243" i="1"/>
  <c r="AC243" i="1"/>
  <c r="CQ243" i="1" s="1"/>
  <c r="P243" i="1" s="1"/>
  <c r="AE243" i="1"/>
  <c r="CS243" i="1" s="1"/>
  <c r="R243" i="1" s="1"/>
  <c r="AF243" i="1"/>
  <c r="AG243" i="1"/>
  <c r="AH243" i="1"/>
  <c r="AI243" i="1"/>
  <c r="AJ243" i="1"/>
  <c r="CT243" i="1"/>
  <c r="CU243" i="1"/>
  <c r="T243" i="1" s="1"/>
  <c r="CV243" i="1"/>
  <c r="CW243" i="1"/>
  <c r="V243" i="1" s="1"/>
  <c r="CX243" i="1"/>
  <c r="W243" i="1" s="1"/>
  <c r="FR243" i="1"/>
  <c r="GL243" i="1"/>
  <c r="GO243" i="1"/>
  <c r="GP243" i="1"/>
  <c r="GV243" i="1"/>
  <c r="HC243" i="1" s="1"/>
  <c r="GX243" i="1" s="1"/>
  <c r="N244" i="1"/>
  <c r="R244" i="1"/>
  <c r="AC244" i="1"/>
  <c r="AB244" i="1" s="1"/>
  <c r="AE244" i="1"/>
  <c r="AD244" i="1" s="1"/>
  <c r="CR244" i="1" s="1"/>
  <c r="Q244" i="1" s="1"/>
  <c r="AF244" i="1"/>
  <c r="CT244" i="1" s="1"/>
  <c r="S244" i="1" s="1"/>
  <c r="AG244" i="1"/>
  <c r="CU244" i="1" s="1"/>
  <c r="T244" i="1" s="1"/>
  <c r="AH244" i="1"/>
  <c r="CV244" i="1" s="1"/>
  <c r="U244" i="1" s="1"/>
  <c r="AI244" i="1"/>
  <c r="CW244" i="1" s="1"/>
  <c r="V244" i="1" s="1"/>
  <c r="AJ244" i="1"/>
  <c r="CX244" i="1" s="1"/>
  <c r="W244" i="1" s="1"/>
  <c r="CQ244" i="1"/>
  <c r="P244" i="1" s="1"/>
  <c r="CS244" i="1"/>
  <c r="FR244" i="1"/>
  <c r="GL244" i="1"/>
  <c r="GO244" i="1"/>
  <c r="GP244" i="1"/>
  <c r="GV244" i="1"/>
  <c r="HC244" i="1" s="1"/>
  <c r="GX244" i="1" s="1"/>
  <c r="N245" i="1"/>
  <c r="U245" i="1"/>
  <c r="V245" i="1"/>
  <c r="AC245" i="1"/>
  <c r="CQ245" i="1" s="1"/>
  <c r="P245" i="1" s="1"/>
  <c r="CP245" i="1" s="1"/>
  <c r="O245" i="1" s="1"/>
  <c r="AE245" i="1"/>
  <c r="AD245" i="1" s="1"/>
  <c r="CR245" i="1" s="1"/>
  <c r="Q245" i="1" s="1"/>
  <c r="AF245" i="1"/>
  <c r="CT245" i="1" s="1"/>
  <c r="S245" i="1" s="1"/>
  <c r="AG245" i="1"/>
  <c r="CU245" i="1" s="1"/>
  <c r="T245" i="1" s="1"/>
  <c r="AH245" i="1"/>
  <c r="AI245" i="1"/>
  <c r="AJ245" i="1"/>
  <c r="CV245" i="1"/>
  <c r="CW245" i="1"/>
  <c r="CX245" i="1"/>
  <c r="W245" i="1" s="1"/>
  <c r="FR245" i="1"/>
  <c r="GL245" i="1"/>
  <c r="GO245" i="1"/>
  <c r="GP245" i="1"/>
  <c r="GV245" i="1"/>
  <c r="HC245" i="1"/>
  <c r="GX245" i="1" s="1"/>
  <c r="N246" i="1"/>
  <c r="AC246" i="1"/>
  <c r="AB246" i="1" s="1"/>
  <c r="AD246" i="1"/>
  <c r="AE246" i="1"/>
  <c r="AF246" i="1"/>
  <c r="AG246" i="1"/>
  <c r="AH246" i="1"/>
  <c r="AI246" i="1"/>
  <c r="CW246" i="1" s="1"/>
  <c r="V246" i="1" s="1"/>
  <c r="AJ246" i="1"/>
  <c r="CX246" i="1" s="1"/>
  <c r="W246" i="1" s="1"/>
  <c r="CQ246" i="1"/>
  <c r="P246" i="1" s="1"/>
  <c r="CP246" i="1" s="1"/>
  <c r="O246" i="1" s="1"/>
  <c r="CR246" i="1"/>
  <c r="Q246" i="1" s="1"/>
  <c r="CS246" i="1"/>
  <c r="R246" i="1" s="1"/>
  <c r="CT246" i="1"/>
  <c r="S246" i="1" s="1"/>
  <c r="CU246" i="1"/>
  <c r="T246" i="1" s="1"/>
  <c r="CV246" i="1"/>
  <c r="U246" i="1" s="1"/>
  <c r="FR246" i="1"/>
  <c r="GL246" i="1"/>
  <c r="GO246" i="1"/>
  <c r="GP246" i="1"/>
  <c r="GV246" i="1"/>
  <c r="HC246" i="1"/>
  <c r="GX246" i="1" s="1"/>
  <c r="N247" i="1"/>
  <c r="P247" i="1"/>
  <c r="V247" i="1"/>
  <c r="AC247" i="1"/>
  <c r="AE247" i="1"/>
  <c r="CS247" i="1" s="1"/>
  <c r="R247" i="1" s="1"/>
  <c r="AF247" i="1"/>
  <c r="CT247" i="1" s="1"/>
  <c r="S247" i="1" s="1"/>
  <c r="AG247" i="1"/>
  <c r="CU247" i="1" s="1"/>
  <c r="T247" i="1" s="1"/>
  <c r="AH247" i="1"/>
  <c r="CV247" i="1" s="1"/>
  <c r="U247" i="1" s="1"/>
  <c r="AI247" i="1"/>
  <c r="AJ247" i="1"/>
  <c r="CQ247" i="1"/>
  <c r="CW247" i="1"/>
  <c r="CX247" i="1"/>
  <c r="W247" i="1" s="1"/>
  <c r="FR247" i="1"/>
  <c r="GL247" i="1"/>
  <c r="GO247" i="1"/>
  <c r="GP247" i="1"/>
  <c r="GV247" i="1"/>
  <c r="HC247" i="1"/>
  <c r="GX247" i="1" s="1"/>
  <c r="N248" i="1"/>
  <c r="W248" i="1"/>
  <c r="AC248" i="1"/>
  <c r="AB248" i="1" s="1"/>
  <c r="AE248" i="1"/>
  <c r="AD248" i="1" s="1"/>
  <c r="CR248" i="1" s="1"/>
  <c r="Q248" i="1" s="1"/>
  <c r="AF248" i="1"/>
  <c r="AG248" i="1"/>
  <c r="CU248" i="1" s="1"/>
  <c r="T248" i="1" s="1"/>
  <c r="AH248" i="1"/>
  <c r="CV248" i="1" s="1"/>
  <c r="U248" i="1" s="1"/>
  <c r="AI248" i="1"/>
  <c r="CW248" i="1" s="1"/>
  <c r="V248" i="1" s="1"/>
  <c r="AJ248" i="1"/>
  <c r="CQ248" i="1"/>
  <c r="P248" i="1" s="1"/>
  <c r="CP248" i="1" s="1"/>
  <c r="O248" i="1" s="1"/>
  <c r="CS248" i="1"/>
  <c r="R248" i="1" s="1"/>
  <c r="CT248" i="1"/>
  <c r="S248" i="1" s="1"/>
  <c r="CX248" i="1"/>
  <c r="FR248" i="1"/>
  <c r="GL248" i="1"/>
  <c r="GO248" i="1"/>
  <c r="GP248" i="1"/>
  <c r="GV248" i="1"/>
  <c r="HC248" i="1" s="1"/>
  <c r="GX248" i="1" s="1"/>
  <c r="N249" i="1"/>
  <c r="T249" i="1"/>
  <c r="U249" i="1"/>
  <c r="V249" i="1"/>
  <c r="AC249" i="1"/>
  <c r="CQ249" i="1" s="1"/>
  <c r="P249" i="1" s="1"/>
  <c r="AD249" i="1"/>
  <c r="CR249" i="1" s="1"/>
  <c r="Q249" i="1" s="1"/>
  <c r="AE249" i="1"/>
  <c r="CS249" i="1" s="1"/>
  <c r="R249" i="1" s="1"/>
  <c r="AF249" i="1"/>
  <c r="CT249" i="1" s="1"/>
  <c r="S249" i="1" s="1"/>
  <c r="AG249" i="1"/>
  <c r="AH249" i="1"/>
  <c r="AI249" i="1"/>
  <c r="AJ249" i="1"/>
  <c r="CU249" i="1"/>
  <c r="CV249" i="1"/>
  <c r="CW249" i="1"/>
  <c r="CX249" i="1"/>
  <c r="W249" i="1" s="1"/>
  <c r="FR249" i="1"/>
  <c r="GL249" i="1"/>
  <c r="GO249" i="1"/>
  <c r="GP249" i="1"/>
  <c r="GV249" i="1"/>
  <c r="HC249" i="1"/>
  <c r="GX249" i="1" s="1"/>
  <c r="C250" i="1"/>
  <c r="D250" i="1"/>
  <c r="N250" i="1"/>
  <c r="S250" i="1"/>
  <c r="CY250" i="1" s="1"/>
  <c r="X250" i="1" s="1"/>
  <c r="AC250" i="1"/>
  <c r="CQ250" i="1" s="1"/>
  <c r="P250" i="1" s="1"/>
  <c r="AE250" i="1"/>
  <c r="CS250" i="1" s="1"/>
  <c r="R250" i="1" s="1"/>
  <c r="AF250" i="1"/>
  <c r="AG250" i="1"/>
  <c r="CU250" i="1" s="1"/>
  <c r="T250" i="1" s="1"/>
  <c r="AH250" i="1"/>
  <c r="CV250" i="1" s="1"/>
  <c r="U250" i="1" s="1"/>
  <c r="AI250" i="1"/>
  <c r="CW250" i="1" s="1"/>
  <c r="V250" i="1" s="1"/>
  <c r="AJ250" i="1"/>
  <c r="CT250" i="1"/>
  <c r="CX250" i="1"/>
  <c r="W250" i="1" s="1"/>
  <c r="FR250" i="1"/>
  <c r="GL250" i="1"/>
  <c r="GO250" i="1"/>
  <c r="GP250" i="1"/>
  <c r="GV250" i="1"/>
  <c r="HC250" i="1"/>
  <c r="GX250" i="1" s="1"/>
  <c r="C251" i="1"/>
  <c r="D251" i="1"/>
  <c r="N251" i="1"/>
  <c r="P251" i="1"/>
  <c r="AC251" i="1"/>
  <c r="AB251" i="1" s="1"/>
  <c r="AD251" i="1"/>
  <c r="AE251" i="1"/>
  <c r="AF251" i="1"/>
  <c r="AG251" i="1"/>
  <c r="AH251" i="1"/>
  <c r="CV251" i="1" s="1"/>
  <c r="U251" i="1" s="1"/>
  <c r="AI251" i="1"/>
  <c r="CW251" i="1" s="1"/>
  <c r="V251" i="1" s="1"/>
  <c r="AJ251" i="1"/>
  <c r="CX251" i="1" s="1"/>
  <c r="W251" i="1" s="1"/>
  <c r="CQ251" i="1"/>
  <c r="CR251" i="1"/>
  <c r="Q251" i="1" s="1"/>
  <c r="CS251" i="1"/>
  <c r="R251" i="1" s="1"/>
  <c r="CT251" i="1"/>
  <c r="S251" i="1" s="1"/>
  <c r="CU251" i="1"/>
  <c r="T251" i="1" s="1"/>
  <c r="FR251" i="1"/>
  <c r="GL251" i="1"/>
  <c r="GO251" i="1"/>
  <c r="GP251" i="1"/>
  <c r="GV251" i="1"/>
  <c r="HC251" i="1"/>
  <c r="GX251" i="1" s="1"/>
  <c r="N252" i="1"/>
  <c r="U252" i="1"/>
  <c r="V252" i="1"/>
  <c r="W252" i="1"/>
  <c r="AC252" i="1"/>
  <c r="CQ252" i="1" s="1"/>
  <c r="P252" i="1" s="1"/>
  <c r="AE252" i="1"/>
  <c r="CS252" i="1" s="1"/>
  <c r="R252" i="1" s="1"/>
  <c r="AF252" i="1"/>
  <c r="AG252" i="1"/>
  <c r="CU252" i="1" s="1"/>
  <c r="T252" i="1" s="1"/>
  <c r="AH252" i="1"/>
  <c r="AI252" i="1"/>
  <c r="AJ252" i="1"/>
  <c r="CT252" i="1"/>
  <c r="S252" i="1" s="1"/>
  <c r="CV252" i="1"/>
  <c r="CW252" i="1"/>
  <c r="CX252" i="1"/>
  <c r="FR252" i="1"/>
  <c r="GL252" i="1"/>
  <c r="GO252" i="1"/>
  <c r="GP252" i="1"/>
  <c r="GV252" i="1"/>
  <c r="GX252" i="1"/>
  <c r="HC252" i="1"/>
  <c r="N253" i="1"/>
  <c r="V253" i="1"/>
  <c r="AC253" i="1"/>
  <c r="AD253" i="1"/>
  <c r="AB253" i="1" s="1"/>
  <c r="AE253" i="1"/>
  <c r="AF253" i="1"/>
  <c r="CT253" i="1" s="1"/>
  <c r="S253" i="1" s="1"/>
  <c r="AG253" i="1"/>
  <c r="CU253" i="1" s="1"/>
  <c r="T253" i="1" s="1"/>
  <c r="AH253" i="1"/>
  <c r="CV253" i="1" s="1"/>
  <c r="U253" i="1" s="1"/>
  <c r="AI253" i="1"/>
  <c r="AJ253" i="1"/>
  <c r="CX253" i="1" s="1"/>
  <c r="W253" i="1" s="1"/>
  <c r="CQ253" i="1"/>
  <c r="P253" i="1" s="1"/>
  <c r="CP253" i="1" s="1"/>
  <c r="O253" i="1" s="1"/>
  <c r="CR253" i="1"/>
  <c r="Q253" i="1" s="1"/>
  <c r="CS253" i="1"/>
  <c r="R253" i="1" s="1"/>
  <c r="CW253" i="1"/>
  <c r="FR253" i="1"/>
  <c r="GL253" i="1"/>
  <c r="GO253" i="1"/>
  <c r="GP253" i="1"/>
  <c r="GV253" i="1"/>
  <c r="HC253" i="1" s="1"/>
  <c r="GX253" i="1" s="1"/>
  <c r="N254" i="1"/>
  <c r="S254" i="1"/>
  <c r="T254" i="1"/>
  <c r="U254" i="1"/>
  <c r="AC254" i="1"/>
  <c r="CQ254" i="1" s="1"/>
  <c r="P254" i="1" s="1"/>
  <c r="AE254" i="1"/>
  <c r="CS254" i="1" s="1"/>
  <c r="R254" i="1" s="1"/>
  <c r="AF254" i="1"/>
  <c r="AG254" i="1"/>
  <c r="AH254" i="1"/>
  <c r="AI254" i="1"/>
  <c r="AJ254" i="1"/>
  <c r="CT254" i="1"/>
  <c r="CU254" i="1"/>
  <c r="CV254" i="1"/>
  <c r="CW254" i="1"/>
  <c r="V254" i="1" s="1"/>
  <c r="CX254" i="1"/>
  <c r="W254" i="1" s="1"/>
  <c r="FR254" i="1"/>
  <c r="GL254" i="1"/>
  <c r="GO254" i="1"/>
  <c r="GP254" i="1"/>
  <c r="GV254" i="1"/>
  <c r="HC254" i="1" s="1"/>
  <c r="GX254" i="1" s="1"/>
  <c r="N255" i="1"/>
  <c r="T255" i="1"/>
  <c r="AC255" i="1"/>
  <c r="AD255" i="1"/>
  <c r="CR255" i="1" s="1"/>
  <c r="Q255" i="1" s="1"/>
  <c r="AE255" i="1"/>
  <c r="CS255" i="1" s="1"/>
  <c r="R255" i="1" s="1"/>
  <c r="AF255" i="1"/>
  <c r="CT255" i="1" s="1"/>
  <c r="S255" i="1" s="1"/>
  <c r="AG255" i="1"/>
  <c r="AH255" i="1"/>
  <c r="CV255" i="1" s="1"/>
  <c r="U255" i="1" s="1"/>
  <c r="AI255" i="1"/>
  <c r="CW255" i="1" s="1"/>
  <c r="V255" i="1" s="1"/>
  <c r="AJ255" i="1"/>
  <c r="CX255" i="1" s="1"/>
  <c r="W255" i="1" s="1"/>
  <c r="CQ255" i="1"/>
  <c r="P255" i="1" s="1"/>
  <c r="CP255" i="1" s="1"/>
  <c r="O255" i="1" s="1"/>
  <c r="CU255" i="1"/>
  <c r="FR255" i="1"/>
  <c r="GL255" i="1"/>
  <c r="GO255" i="1"/>
  <c r="GP255" i="1"/>
  <c r="GV255" i="1"/>
  <c r="HC255" i="1" s="1"/>
  <c r="GX255" i="1" s="1"/>
  <c r="N256" i="1"/>
  <c r="Q256" i="1"/>
  <c r="R256" i="1"/>
  <c r="S256" i="1"/>
  <c r="CY256" i="1" s="1"/>
  <c r="X256" i="1" s="1"/>
  <c r="AC256" i="1"/>
  <c r="CQ256" i="1" s="1"/>
  <c r="P256" i="1" s="1"/>
  <c r="CP256" i="1" s="1"/>
  <c r="O256" i="1" s="1"/>
  <c r="AD256" i="1"/>
  <c r="AE256" i="1"/>
  <c r="AF256" i="1"/>
  <c r="AG256" i="1"/>
  <c r="AH256" i="1"/>
  <c r="AI256" i="1"/>
  <c r="AJ256" i="1"/>
  <c r="CR256" i="1"/>
  <c r="CS256" i="1"/>
  <c r="CT256" i="1"/>
  <c r="CU256" i="1"/>
  <c r="T256" i="1" s="1"/>
  <c r="CV256" i="1"/>
  <c r="U256" i="1" s="1"/>
  <c r="CW256" i="1"/>
  <c r="V256" i="1" s="1"/>
  <c r="CX256" i="1"/>
  <c r="W256" i="1" s="1"/>
  <c r="FR256" i="1"/>
  <c r="GL256" i="1"/>
  <c r="GO256" i="1"/>
  <c r="GP256" i="1"/>
  <c r="GV256" i="1"/>
  <c r="HC256" i="1"/>
  <c r="GX256" i="1" s="1"/>
  <c r="N257" i="1"/>
  <c r="R257" i="1"/>
  <c r="AC257" i="1"/>
  <c r="CQ257" i="1" s="1"/>
  <c r="P257" i="1" s="1"/>
  <c r="AE257" i="1"/>
  <c r="AD257" i="1" s="1"/>
  <c r="AF257" i="1"/>
  <c r="CT257" i="1" s="1"/>
  <c r="S257" i="1" s="1"/>
  <c r="AG257" i="1"/>
  <c r="CU257" i="1" s="1"/>
  <c r="T257" i="1" s="1"/>
  <c r="AH257" i="1"/>
  <c r="CV257" i="1" s="1"/>
  <c r="U257" i="1" s="1"/>
  <c r="AI257" i="1"/>
  <c r="AJ257" i="1"/>
  <c r="CX257" i="1" s="1"/>
  <c r="W257" i="1" s="1"/>
  <c r="CS257" i="1"/>
  <c r="CW257" i="1"/>
  <c r="V257" i="1" s="1"/>
  <c r="FR257" i="1"/>
  <c r="GL257" i="1"/>
  <c r="GO257" i="1"/>
  <c r="GP257" i="1"/>
  <c r="GV257" i="1"/>
  <c r="HC257" i="1"/>
  <c r="GX257" i="1" s="1"/>
  <c r="N258" i="1"/>
  <c r="P258" i="1"/>
  <c r="AC258" i="1"/>
  <c r="AE258" i="1"/>
  <c r="AD258" i="1" s="1"/>
  <c r="AF258" i="1"/>
  <c r="AG258" i="1"/>
  <c r="AH258" i="1"/>
  <c r="AI258" i="1"/>
  <c r="CW258" i="1" s="1"/>
  <c r="V258" i="1" s="1"/>
  <c r="AJ258" i="1"/>
  <c r="CX258" i="1" s="1"/>
  <c r="W258" i="1" s="1"/>
  <c r="CQ258" i="1"/>
  <c r="CS258" i="1"/>
  <c r="R258" i="1" s="1"/>
  <c r="CT258" i="1"/>
  <c r="S258" i="1" s="1"/>
  <c r="CU258" i="1"/>
  <c r="T258" i="1" s="1"/>
  <c r="CV258" i="1"/>
  <c r="U258" i="1" s="1"/>
  <c r="FR258" i="1"/>
  <c r="GL258" i="1"/>
  <c r="GO258" i="1"/>
  <c r="GP258" i="1"/>
  <c r="GV258" i="1"/>
  <c r="HC258" i="1"/>
  <c r="GX258" i="1" s="1"/>
  <c r="N259" i="1"/>
  <c r="P259" i="1"/>
  <c r="V259" i="1"/>
  <c r="W259" i="1"/>
  <c r="AC259" i="1"/>
  <c r="AE259" i="1"/>
  <c r="CS259" i="1" s="1"/>
  <c r="R259" i="1" s="1"/>
  <c r="AF259" i="1"/>
  <c r="CT259" i="1" s="1"/>
  <c r="S259" i="1" s="1"/>
  <c r="AG259" i="1"/>
  <c r="AH259" i="1"/>
  <c r="CV259" i="1" s="1"/>
  <c r="U259" i="1" s="1"/>
  <c r="AI259" i="1"/>
  <c r="AJ259" i="1"/>
  <c r="CQ259" i="1"/>
  <c r="CU259" i="1"/>
  <c r="T259" i="1" s="1"/>
  <c r="CW259" i="1"/>
  <c r="CX259" i="1"/>
  <c r="FR259" i="1"/>
  <c r="GL259" i="1"/>
  <c r="GO259" i="1"/>
  <c r="GP259" i="1"/>
  <c r="GV259" i="1"/>
  <c r="HC259" i="1"/>
  <c r="GX259" i="1" s="1"/>
  <c r="N260" i="1"/>
  <c r="W260" i="1"/>
  <c r="AC260" i="1"/>
  <c r="AE260" i="1"/>
  <c r="AD260" i="1" s="1"/>
  <c r="CR260" i="1" s="1"/>
  <c r="Q260" i="1" s="1"/>
  <c r="AF260" i="1"/>
  <c r="AG260" i="1"/>
  <c r="CU260" i="1" s="1"/>
  <c r="T260" i="1" s="1"/>
  <c r="AH260" i="1"/>
  <c r="CV260" i="1" s="1"/>
  <c r="U260" i="1" s="1"/>
  <c r="AI260" i="1"/>
  <c r="CW260" i="1" s="1"/>
  <c r="V260" i="1" s="1"/>
  <c r="AJ260" i="1"/>
  <c r="CQ260" i="1"/>
  <c r="P260" i="1" s="1"/>
  <c r="CS260" i="1"/>
  <c r="R260" i="1" s="1"/>
  <c r="CT260" i="1"/>
  <c r="S260" i="1" s="1"/>
  <c r="CX260" i="1"/>
  <c r="FR260" i="1"/>
  <c r="GL260" i="1"/>
  <c r="GO260" i="1"/>
  <c r="GP260" i="1"/>
  <c r="GV260" i="1"/>
  <c r="GX260" i="1"/>
  <c r="HC260" i="1"/>
  <c r="N261" i="1"/>
  <c r="T261" i="1"/>
  <c r="U261" i="1"/>
  <c r="V261" i="1"/>
  <c r="AC261" i="1"/>
  <c r="CQ261" i="1" s="1"/>
  <c r="P261" i="1" s="1"/>
  <c r="AD261" i="1"/>
  <c r="CR261" i="1" s="1"/>
  <c r="Q261" i="1" s="1"/>
  <c r="AE261" i="1"/>
  <c r="AF261" i="1"/>
  <c r="CT261" i="1" s="1"/>
  <c r="S261" i="1" s="1"/>
  <c r="AG261" i="1"/>
  <c r="AH261" i="1"/>
  <c r="AI261" i="1"/>
  <c r="AJ261" i="1"/>
  <c r="CS261" i="1"/>
  <c r="R261" i="1" s="1"/>
  <c r="CU261" i="1"/>
  <c r="CV261" i="1"/>
  <c r="CW261" i="1"/>
  <c r="CX261" i="1"/>
  <c r="W261" i="1" s="1"/>
  <c r="FR261" i="1"/>
  <c r="GL261" i="1"/>
  <c r="GO261" i="1"/>
  <c r="GP261" i="1"/>
  <c r="GV261" i="1"/>
  <c r="HC261" i="1"/>
  <c r="GX261" i="1" s="1"/>
  <c r="N262" i="1"/>
  <c r="U262" i="1"/>
  <c r="AC262" i="1"/>
  <c r="AE262" i="1"/>
  <c r="CS262" i="1" s="1"/>
  <c r="R262" i="1" s="1"/>
  <c r="AF262" i="1"/>
  <c r="CT262" i="1" s="1"/>
  <c r="S262" i="1" s="1"/>
  <c r="AG262" i="1"/>
  <c r="CU262" i="1" s="1"/>
  <c r="T262" i="1" s="1"/>
  <c r="AH262" i="1"/>
  <c r="AI262" i="1"/>
  <c r="CW262" i="1" s="1"/>
  <c r="V262" i="1" s="1"/>
  <c r="AJ262" i="1"/>
  <c r="CX262" i="1" s="1"/>
  <c r="W262" i="1" s="1"/>
  <c r="CQ262" i="1"/>
  <c r="P262" i="1" s="1"/>
  <c r="CV262" i="1"/>
  <c r="FR262" i="1"/>
  <c r="GL262" i="1"/>
  <c r="GO262" i="1"/>
  <c r="GP262" i="1"/>
  <c r="GV262" i="1"/>
  <c r="HC262" i="1" s="1"/>
  <c r="GX262" i="1" s="1"/>
  <c r="N263" i="1"/>
  <c r="R263" i="1"/>
  <c r="S263" i="1"/>
  <c r="CZ263" i="1" s="1"/>
  <c r="Y263" i="1" s="1"/>
  <c r="T263" i="1"/>
  <c r="AB263" i="1"/>
  <c r="AC263" i="1"/>
  <c r="AD263" i="1"/>
  <c r="CR263" i="1" s="1"/>
  <c r="Q263" i="1" s="1"/>
  <c r="AE263" i="1"/>
  <c r="AF263" i="1"/>
  <c r="AG263" i="1"/>
  <c r="AH263" i="1"/>
  <c r="AI263" i="1"/>
  <c r="AJ263" i="1"/>
  <c r="CQ263" i="1"/>
  <c r="P263" i="1" s="1"/>
  <c r="CS263" i="1"/>
  <c r="CT263" i="1"/>
  <c r="CU263" i="1"/>
  <c r="CV263" i="1"/>
  <c r="U263" i="1" s="1"/>
  <c r="CW263" i="1"/>
  <c r="V263" i="1" s="1"/>
  <c r="CX263" i="1"/>
  <c r="W263" i="1" s="1"/>
  <c r="CY263" i="1"/>
  <c r="X263" i="1" s="1"/>
  <c r="FR263" i="1"/>
  <c r="GL263" i="1"/>
  <c r="GO263" i="1"/>
  <c r="GP263" i="1"/>
  <c r="GV263" i="1"/>
  <c r="HC263" i="1" s="1"/>
  <c r="GX263" i="1" s="1"/>
  <c r="N264" i="1"/>
  <c r="S264" i="1"/>
  <c r="CY264" i="1" s="1"/>
  <c r="X264" i="1" s="1"/>
  <c r="AC264" i="1"/>
  <c r="CQ264" i="1" s="1"/>
  <c r="P264" i="1" s="1"/>
  <c r="AE264" i="1"/>
  <c r="CS264" i="1" s="1"/>
  <c r="R264" i="1" s="1"/>
  <c r="AF264" i="1"/>
  <c r="AG264" i="1"/>
  <c r="CU264" i="1" s="1"/>
  <c r="T264" i="1" s="1"/>
  <c r="AH264" i="1"/>
  <c r="CV264" i="1" s="1"/>
  <c r="U264" i="1" s="1"/>
  <c r="AI264" i="1"/>
  <c r="CW264" i="1" s="1"/>
  <c r="V264" i="1" s="1"/>
  <c r="AJ264" i="1"/>
  <c r="CT264" i="1"/>
  <c r="CX264" i="1"/>
  <c r="W264" i="1" s="1"/>
  <c r="FR264" i="1"/>
  <c r="GL264" i="1"/>
  <c r="GO264" i="1"/>
  <c r="GP264" i="1"/>
  <c r="GV264" i="1"/>
  <c r="HC264" i="1"/>
  <c r="GX264" i="1" s="1"/>
  <c r="N265" i="1"/>
  <c r="P265" i="1"/>
  <c r="R265" i="1"/>
  <c r="AC265" i="1"/>
  <c r="AE265" i="1"/>
  <c r="AD265" i="1" s="1"/>
  <c r="AF265" i="1"/>
  <c r="AG265" i="1"/>
  <c r="AH265" i="1"/>
  <c r="AI265" i="1"/>
  <c r="AJ265" i="1"/>
  <c r="CX265" i="1" s="1"/>
  <c r="W265" i="1" s="1"/>
  <c r="CQ265" i="1"/>
  <c r="CS265" i="1"/>
  <c r="CT265" i="1"/>
  <c r="S265" i="1" s="1"/>
  <c r="CU265" i="1"/>
  <c r="T265" i="1" s="1"/>
  <c r="CV265" i="1"/>
  <c r="U265" i="1" s="1"/>
  <c r="CW265" i="1"/>
  <c r="V265" i="1" s="1"/>
  <c r="FR265" i="1"/>
  <c r="GL265" i="1"/>
  <c r="GO265" i="1"/>
  <c r="GP265" i="1"/>
  <c r="GV265" i="1"/>
  <c r="HC265" i="1"/>
  <c r="GX265" i="1" s="1"/>
  <c r="N266" i="1"/>
  <c r="W266" i="1"/>
  <c r="AC266" i="1"/>
  <c r="CQ266" i="1" s="1"/>
  <c r="P266" i="1" s="1"/>
  <c r="AE266" i="1"/>
  <c r="CS266" i="1" s="1"/>
  <c r="R266" i="1" s="1"/>
  <c r="AF266" i="1"/>
  <c r="CT266" i="1" s="1"/>
  <c r="S266" i="1" s="1"/>
  <c r="AG266" i="1"/>
  <c r="CU266" i="1" s="1"/>
  <c r="T266" i="1" s="1"/>
  <c r="AH266" i="1"/>
  <c r="AI266" i="1"/>
  <c r="CW266" i="1" s="1"/>
  <c r="V266" i="1" s="1"/>
  <c r="AJ266" i="1"/>
  <c r="CV266" i="1"/>
  <c r="U266" i="1" s="1"/>
  <c r="CX266" i="1"/>
  <c r="FR266" i="1"/>
  <c r="GL266" i="1"/>
  <c r="GO266" i="1"/>
  <c r="GP266" i="1"/>
  <c r="GV266" i="1"/>
  <c r="HC266" i="1"/>
  <c r="GX266" i="1" s="1"/>
  <c r="N267" i="1"/>
  <c r="P267" i="1"/>
  <c r="CP267" i="1" s="1"/>
  <c r="O267" i="1" s="1"/>
  <c r="AC267" i="1"/>
  <c r="AB267" i="1" s="1"/>
  <c r="AE267" i="1"/>
  <c r="AD267" i="1" s="1"/>
  <c r="CR267" i="1" s="1"/>
  <c r="Q267" i="1" s="1"/>
  <c r="AF267" i="1"/>
  <c r="AG267" i="1"/>
  <c r="AH267" i="1"/>
  <c r="CV267" i="1" s="1"/>
  <c r="U267" i="1" s="1"/>
  <c r="AI267" i="1"/>
  <c r="CW267" i="1" s="1"/>
  <c r="V267" i="1" s="1"/>
  <c r="AJ267" i="1"/>
  <c r="CX267" i="1" s="1"/>
  <c r="W267" i="1" s="1"/>
  <c r="CQ267" i="1"/>
  <c r="CS267" i="1"/>
  <c r="R267" i="1" s="1"/>
  <c r="CT267" i="1"/>
  <c r="S267" i="1" s="1"/>
  <c r="CU267" i="1"/>
  <c r="T267" i="1" s="1"/>
  <c r="FR267" i="1"/>
  <c r="GL267" i="1"/>
  <c r="GO267" i="1"/>
  <c r="GP267" i="1"/>
  <c r="GV267" i="1"/>
  <c r="HC267" i="1"/>
  <c r="GX267" i="1" s="1"/>
  <c r="C268" i="1"/>
  <c r="D268" i="1"/>
  <c r="N268" i="1"/>
  <c r="S268" i="1"/>
  <c r="T268" i="1"/>
  <c r="U268" i="1"/>
  <c r="AC268" i="1"/>
  <c r="CQ268" i="1" s="1"/>
  <c r="P268" i="1" s="1"/>
  <c r="AE268" i="1"/>
  <c r="CS268" i="1" s="1"/>
  <c r="R268" i="1" s="1"/>
  <c r="AF268" i="1"/>
  <c r="AG268" i="1"/>
  <c r="AH268" i="1"/>
  <c r="AI268" i="1"/>
  <c r="AJ268" i="1"/>
  <c r="CT268" i="1"/>
  <c r="CU268" i="1"/>
  <c r="CV268" i="1"/>
  <c r="CW268" i="1"/>
  <c r="V268" i="1" s="1"/>
  <c r="CX268" i="1"/>
  <c r="W268" i="1" s="1"/>
  <c r="FR268" i="1"/>
  <c r="GL268" i="1"/>
  <c r="GO268" i="1"/>
  <c r="GP268" i="1"/>
  <c r="GV268" i="1"/>
  <c r="HC268" i="1" s="1"/>
  <c r="GX268" i="1" s="1"/>
  <c r="C269" i="1"/>
  <c r="D269" i="1"/>
  <c r="N269" i="1"/>
  <c r="R269" i="1"/>
  <c r="AC269" i="1"/>
  <c r="CQ269" i="1" s="1"/>
  <c r="P269" i="1" s="1"/>
  <c r="AE269" i="1"/>
  <c r="AD269" i="1" s="1"/>
  <c r="AF269" i="1"/>
  <c r="CT269" i="1" s="1"/>
  <c r="S269" i="1" s="1"/>
  <c r="AG269" i="1"/>
  <c r="AH269" i="1"/>
  <c r="CV269" i="1" s="1"/>
  <c r="U269" i="1" s="1"/>
  <c r="AI269" i="1"/>
  <c r="AJ269" i="1"/>
  <c r="CX269" i="1" s="1"/>
  <c r="W269" i="1" s="1"/>
  <c r="CS269" i="1"/>
  <c r="CU269" i="1"/>
  <c r="T269" i="1" s="1"/>
  <c r="CW269" i="1"/>
  <c r="V269" i="1" s="1"/>
  <c r="FR269" i="1"/>
  <c r="GL269" i="1"/>
  <c r="GO269" i="1"/>
  <c r="GP269" i="1"/>
  <c r="GV269" i="1"/>
  <c r="HC269" i="1"/>
  <c r="GX269" i="1" s="1"/>
  <c r="N270" i="1"/>
  <c r="P270" i="1"/>
  <c r="AC270" i="1"/>
  <c r="AE270" i="1"/>
  <c r="AD270" i="1" s="1"/>
  <c r="AF270" i="1"/>
  <c r="AG270" i="1"/>
  <c r="AH270" i="1"/>
  <c r="AI270" i="1"/>
  <c r="CW270" i="1" s="1"/>
  <c r="V270" i="1" s="1"/>
  <c r="AJ270" i="1"/>
  <c r="CX270" i="1" s="1"/>
  <c r="W270" i="1" s="1"/>
  <c r="CQ270" i="1"/>
  <c r="CS270" i="1"/>
  <c r="R270" i="1" s="1"/>
  <c r="CT270" i="1"/>
  <c r="S270" i="1" s="1"/>
  <c r="CU270" i="1"/>
  <c r="T270" i="1" s="1"/>
  <c r="CV270" i="1"/>
  <c r="U270" i="1" s="1"/>
  <c r="FR270" i="1"/>
  <c r="GL270" i="1"/>
  <c r="GO270" i="1"/>
  <c r="GP270" i="1"/>
  <c r="GV270" i="1"/>
  <c r="HC270" i="1"/>
  <c r="GX270" i="1" s="1"/>
  <c r="N271" i="1"/>
  <c r="P271" i="1"/>
  <c r="V271" i="1"/>
  <c r="W271" i="1"/>
  <c r="AC271" i="1"/>
  <c r="AE271" i="1"/>
  <c r="CS271" i="1" s="1"/>
  <c r="R271" i="1" s="1"/>
  <c r="AF271" i="1"/>
  <c r="CT271" i="1" s="1"/>
  <c r="S271" i="1" s="1"/>
  <c r="AG271" i="1"/>
  <c r="AH271" i="1"/>
  <c r="CV271" i="1" s="1"/>
  <c r="U271" i="1" s="1"/>
  <c r="AI271" i="1"/>
  <c r="AJ271" i="1"/>
  <c r="CQ271" i="1"/>
  <c r="CU271" i="1"/>
  <c r="T271" i="1" s="1"/>
  <c r="CW271" i="1"/>
  <c r="CX271" i="1"/>
  <c r="FR271" i="1"/>
  <c r="GL271" i="1"/>
  <c r="GO271" i="1"/>
  <c r="GP271" i="1"/>
  <c r="GV271" i="1"/>
  <c r="HC271" i="1"/>
  <c r="GX271" i="1" s="1"/>
  <c r="N272" i="1"/>
  <c r="W272" i="1"/>
  <c r="AC272" i="1"/>
  <c r="AB272" i="1" s="1"/>
  <c r="AE272" i="1"/>
  <c r="AD272" i="1" s="1"/>
  <c r="CR272" i="1" s="1"/>
  <c r="Q272" i="1" s="1"/>
  <c r="AF272" i="1"/>
  <c r="AG272" i="1"/>
  <c r="CU272" i="1" s="1"/>
  <c r="T272" i="1" s="1"/>
  <c r="AH272" i="1"/>
  <c r="CV272" i="1" s="1"/>
  <c r="U272" i="1" s="1"/>
  <c r="AI272" i="1"/>
  <c r="CW272" i="1" s="1"/>
  <c r="V272" i="1" s="1"/>
  <c r="AJ272" i="1"/>
  <c r="CQ272" i="1"/>
  <c r="P272" i="1" s="1"/>
  <c r="CP272" i="1" s="1"/>
  <c r="O272" i="1" s="1"/>
  <c r="CS272" i="1"/>
  <c r="R272" i="1" s="1"/>
  <c r="CT272" i="1"/>
  <c r="S272" i="1" s="1"/>
  <c r="CX272" i="1"/>
  <c r="FR272" i="1"/>
  <c r="GL272" i="1"/>
  <c r="GO272" i="1"/>
  <c r="GP272" i="1"/>
  <c r="GV272" i="1"/>
  <c r="HC272" i="1" s="1"/>
  <c r="GX272" i="1" s="1"/>
  <c r="N273" i="1"/>
  <c r="T273" i="1"/>
  <c r="U273" i="1"/>
  <c r="V273" i="1"/>
  <c r="AC273" i="1"/>
  <c r="CQ273" i="1" s="1"/>
  <c r="P273" i="1" s="1"/>
  <c r="AD273" i="1"/>
  <c r="CR273" i="1" s="1"/>
  <c r="Q273" i="1" s="1"/>
  <c r="AE273" i="1"/>
  <c r="AF273" i="1"/>
  <c r="CT273" i="1" s="1"/>
  <c r="S273" i="1" s="1"/>
  <c r="CZ273" i="1" s="1"/>
  <c r="Y273" i="1" s="1"/>
  <c r="AG273" i="1"/>
  <c r="AH273" i="1"/>
  <c r="AI273" i="1"/>
  <c r="AJ273" i="1"/>
  <c r="CS273" i="1"/>
  <c r="R273" i="1" s="1"/>
  <c r="CU273" i="1"/>
  <c r="CV273" i="1"/>
  <c r="CW273" i="1"/>
  <c r="CX273" i="1"/>
  <c r="W273" i="1" s="1"/>
  <c r="FR273" i="1"/>
  <c r="GL273" i="1"/>
  <c r="GO273" i="1"/>
  <c r="GP273" i="1"/>
  <c r="GV273" i="1"/>
  <c r="HC273" i="1"/>
  <c r="GX273" i="1" s="1"/>
  <c r="C274" i="1"/>
  <c r="D274" i="1"/>
  <c r="N274" i="1"/>
  <c r="S274" i="1"/>
  <c r="AC274" i="1"/>
  <c r="CQ274" i="1" s="1"/>
  <c r="P274" i="1" s="1"/>
  <c r="AE274" i="1"/>
  <c r="CS274" i="1" s="1"/>
  <c r="R274" i="1" s="1"/>
  <c r="AF274" i="1"/>
  <c r="AG274" i="1"/>
  <c r="CU274" i="1" s="1"/>
  <c r="T274" i="1" s="1"/>
  <c r="AH274" i="1"/>
  <c r="CV274" i="1" s="1"/>
  <c r="U274" i="1" s="1"/>
  <c r="AI274" i="1"/>
  <c r="CW274" i="1" s="1"/>
  <c r="V274" i="1" s="1"/>
  <c r="AJ274" i="1"/>
  <c r="CT274" i="1"/>
  <c r="CX274" i="1"/>
  <c r="W274" i="1" s="1"/>
  <c r="FR274" i="1"/>
  <c r="GL274" i="1"/>
  <c r="GO274" i="1"/>
  <c r="GP274" i="1"/>
  <c r="GV274" i="1"/>
  <c r="HC274" i="1"/>
  <c r="GX274" i="1" s="1"/>
  <c r="C275" i="1"/>
  <c r="D275" i="1"/>
  <c r="N275" i="1"/>
  <c r="P275" i="1"/>
  <c r="CP275" i="1" s="1"/>
  <c r="O275" i="1" s="1"/>
  <c r="AC275" i="1"/>
  <c r="AE275" i="1"/>
  <c r="AD275" i="1" s="1"/>
  <c r="CR275" i="1" s="1"/>
  <c r="Q275" i="1" s="1"/>
  <c r="AF275" i="1"/>
  <c r="CT275" i="1" s="1"/>
  <c r="S275" i="1" s="1"/>
  <c r="AG275" i="1"/>
  <c r="AH275" i="1"/>
  <c r="CV275" i="1" s="1"/>
  <c r="U275" i="1" s="1"/>
  <c r="AI275" i="1"/>
  <c r="CW275" i="1" s="1"/>
  <c r="V275" i="1" s="1"/>
  <c r="AJ275" i="1"/>
  <c r="CX275" i="1" s="1"/>
  <c r="W275" i="1" s="1"/>
  <c r="CQ275" i="1"/>
  <c r="CS275" i="1"/>
  <c r="R275" i="1" s="1"/>
  <c r="CU275" i="1"/>
  <c r="T275" i="1" s="1"/>
  <c r="FR275" i="1"/>
  <c r="GL275" i="1"/>
  <c r="GO275" i="1"/>
  <c r="GP275" i="1"/>
  <c r="GV275" i="1"/>
  <c r="HC275" i="1"/>
  <c r="GX275" i="1" s="1"/>
  <c r="C276" i="1"/>
  <c r="D276" i="1"/>
  <c r="N276" i="1"/>
  <c r="S276" i="1"/>
  <c r="T276" i="1"/>
  <c r="U276" i="1"/>
  <c r="AC276" i="1"/>
  <c r="AE276" i="1"/>
  <c r="AF276" i="1"/>
  <c r="AG276" i="1"/>
  <c r="AH276" i="1"/>
  <c r="AI276" i="1"/>
  <c r="AJ276" i="1"/>
  <c r="CT276" i="1"/>
  <c r="CU276" i="1"/>
  <c r="CV276" i="1"/>
  <c r="CW276" i="1"/>
  <c r="V276" i="1" s="1"/>
  <c r="CX276" i="1"/>
  <c r="W276" i="1" s="1"/>
  <c r="FR276" i="1"/>
  <c r="GL276" i="1"/>
  <c r="GO276" i="1"/>
  <c r="GP276" i="1"/>
  <c r="GV276" i="1"/>
  <c r="HC276" i="1" s="1"/>
  <c r="GX276" i="1"/>
  <c r="C277" i="1"/>
  <c r="D277" i="1"/>
  <c r="N277" i="1"/>
  <c r="P277" i="1"/>
  <c r="R277" i="1"/>
  <c r="AB277" i="1"/>
  <c r="AC277" i="1"/>
  <c r="CQ277" i="1" s="1"/>
  <c r="AE277" i="1"/>
  <c r="AD277" i="1" s="1"/>
  <c r="CR277" i="1" s="1"/>
  <c r="Q277" i="1" s="1"/>
  <c r="AF277" i="1"/>
  <c r="CT277" i="1" s="1"/>
  <c r="S277" i="1" s="1"/>
  <c r="AG277" i="1"/>
  <c r="AH277" i="1"/>
  <c r="CV277" i="1" s="1"/>
  <c r="U277" i="1" s="1"/>
  <c r="AI277" i="1"/>
  <c r="AJ277" i="1"/>
  <c r="CX277" i="1" s="1"/>
  <c r="W277" i="1" s="1"/>
  <c r="CS277" i="1"/>
  <c r="CU277" i="1"/>
  <c r="T277" i="1" s="1"/>
  <c r="CW277" i="1"/>
  <c r="V277" i="1" s="1"/>
  <c r="FR277" i="1"/>
  <c r="GL277" i="1"/>
  <c r="GO277" i="1"/>
  <c r="GP277" i="1"/>
  <c r="GV277" i="1"/>
  <c r="HC277" i="1"/>
  <c r="GX277" i="1" s="1"/>
  <c r="N278" i="1"/>
  <c r="P278" i="1"/>
  <c r="W278" i="1"/>
  <c r="AC278" i="1"/>
  <c r="AE278" i="1"/>
  <c r="AD278" i="1" s="1"/>
  <c r="AF278" i="1"/>
  <c r="AG278" i="1"/>
  <c r="CU278" i="1" s="1"/>
  <c r="T278" i="1" s="1"/>
  <c r="AH278" i="1"/>
  <c r="AI278" i="1"/>
  <c r="CW278" i="1" s="1"/>
  <c r="V278" i="1" s="1"/>
  <c r="AJ278" i="1"/>
  <c r="CX278" i="1" s="1"/>
  <c r="CQ278" i="1"/>
  <c r="CS278" i="1"/>
  <c r="R278" i="1" s="1"/>
  <c r="CT278" i="1"/>
  <c r="S278" i="1" s="1"/>
  <c r="CV278" i="1"/>
  <c r="U278" i="1" s="1"/>
  <c r="FR278" i="1"/>
  <c r="GL278" i="1"/>
  <c r="GO278" i="1"/>
  <c r="GP278" i="1"/>
  <c r="GV278" i="1"/>
  <c r="HC278" i="1"/>
  <c r="GX278" i="1" s="1"/>
  <c r="N279" i="1"/>
  <c r="P279" i="1"/>
  <c r="CP279" i="1" s="1"/>
  <c r="O279" i="1" s="1"/>
  <c r="V279" i="1"/>
  <c r="W279" i="1"/>
  <c r="AC279" i="1"/>
  <c r="AB279" i="1" s="1"/>
  <c r="AE279" i="1"/>
  <c r="AD279" i="1" s="1"/>
  <c r="CR279" i="1" s="1"/>
  <c r="Q279" i="1" s="1"/>
  <c r="AF279" i="1"/>
  <c r="CT279" i="1" s="1"/>
  <c r="S279" i="1" s="1"/>
  <c r="AG279" i="1"/>
  <c r="CU279" i="1" s="1"/>
  <c r="T279" i="1" s="1"/>
  <c r="AH279" i="1"/>
  <c r="CV279" i="1" s="1"/>
  <c r="U279" i="1" s="1"/>
  <c r="AI279" i="1"/>
  <c r="AJ279" i="1"/>
  <c r="CQ279" i="1"/>
  <c r="CS279" i="1"/>
  <c r="R279" i="1" s="1"/>
  <c r="CZ279" i="1" s="1"/>
  <c r="Y279" i="1" s="1"/>
  <c r="CW279" i="1"/>
  <c r="CX279" i="1"/>
  <c r="FR279" i="1"/>
  <c r="GL279" i="1"/>
  <c r="GO279" i="1"/>
  <c r="GP279" i="1"/>
  <c r="GV279" i="1"/>
  <c r="HC279" i="1"/>
  <c r="GX279" i="1" s="1"/>
  <c r="N280" i="1"/>
  <c r="T280" i="1"/>
  <c r="U280" i="1"/>
  <c r="V280" i="1"/>
  <c r="W280" i="1"/>
  <c r="AC280" i="1"/>
  <c r="AE280" i="1"/>
  <c r="AD280" i="1" s="1"/>
  <c r="CR280" i="1" s="1"/>
  <c r="Q280" i="1" s="1"/>
  <c r="AF280" i="1"/>
  <c r="AG280" i="1"/>
  <c r="CU280" i="1" s="1"/>
  <c r="AH280" i="1"/>
  <c r="CV280" i="1" s="1"/>
  <c r="AI280" i="1"/>
  <c r="CW280" i="1" s="1"/>
  <c r="AJ280" i="1"/>
  <c r="CQ280" i="1"/>
  <c r="P280" i="1" s="1"/>
  <c r="CS280" i="1"/>
  <c r="R280" i="1" s="1"/>
  <c r="CT280" i="1"/>
  <c r="S280" i="1" s="1"/>
  <c r="CY280" i="1" s="1"/>
  <c r="X280" i="1" s="1"/>
  <c r="CX280" i="1"/>
  <c r="CZ280" i="1"/>
  <c r="Y280" i="1" s="1"/>
  <c r="FR280" i="1"/>
  <c r="GL280" i="1"/>
  <c r="GO280" i="1"/>
  <c r="GP280" i="1"/>
  <c r="GV280" i="1"/>
  <c r="GX280" i="1"/>
  <c r="HC280" i="1"/>
  <c r="N281" i="1"/>
  <c r="T281" i="1"/>
  <c r="U281" i="1"/>
  <c r="V281" i="1"/>
  <c r="AC281" i="1"/>
  <c r="AE281" i="1"/>
  <c r="CS281" i="1" s="1"/>
  <c r="R281" i="1" s="1"/>
  <c r="AF281" i="1"/>
  <c r="CT281" i="1" s="1"/>
  <c r="S281" i="1" s="1"/>
  <c r="CY281" i="1" s="1"/>
  <c r="X281" i="1" s="1"/>
  <c r="AG281" i="1"/>
  <c r="AH281" i="1"/>
  <c r="AI281" i="1"/>
  <c r="AJ281" i="1"/>
  <c r="CU281" i="1"/>
  <c r="CV281" i="1"/>
  <c r="CW281" i="1"/>
  <c r="CX281" i="1"/>
  <c r="W281" i="1" s="1"/>
  <c r="FR281" i="1"/>
  <c r="GL281" i="1"/>
  <c r="GO281" i="1"/>
  <c r="GP281" i="1"/>
  <c r="GV281" i="1"/>
  <c r="HC281" i="1"/>
  <c r="GX281" i="1" s="1"/>
  <c r="N282" i="1"/>
  <c r="U282" i="1"/>
  <c r="AC282" i="1"/>
  <c r="AE282" i="1"/>
  <c r="AF282" i="1"/>
  <c r="CT282" i="1" s="1"/>
  <c r="S282" i="1" s="1"/>
  <c r="AG282" i="1"/>
  <c r="CU282" i="1" s="1"/>
  <c r="T282" i="1" s="1"/>
  <c r="AH282" i="1"/>
  <c r="AI282" i="1"/>
  <c r="CW282" i="1" s="1"/>
  <c r="V282" i="1" s="1"/>
  <c r="AJ282" i="1"/>
  <c r="CQ282" i="1"/>
  <c r="P282" i="1" s="1"/>
  <c r="CV282" i="1"/>
  <c r="CX282" i="1"/>
  <c r="W282" i="1" s="1"/>
  <c r="FR282" i="1"/>
  <c r="GL282" i="1"/>
  <c r="GO282" i="1"/>
  <c r="GP282" i="1"/>
  <c r="GV282" i="1"/>
  <c r="HC282" i="1" s="1"/>
  <c r="GX282" i="1" s="1"/>
  <c r="N283" i="1"/>
  <c r="R283" i="1"/>
  <c r="S283" i="1"/>
  <c r="T283" i="1"/>
  <c r="AB283" i="1"/>
  <c r="AC283" i="1"/>
  <c r="CQ283" i="1" s="1"/>
  <c r="P283" i="1" s="1"/>
  <c r="CP283" i="1" s="1"/>
  <c r="O283" i="1" s="1"/>
  <c r="AD283" i="1"/>
  <c r="CR283" i="1" s="1"/>
  <c r="Q283" i="1" s="1"/>
  <c r="AE283" i="1"/>
  <c r="AF283" i="1"/>
  <c r="AG283" i="1"/>
  <c r="AH283" i="1"/>
  <c r="AI283" i="1"/>
  <c r="AJ283" i="1"/>
  <c r="CS283" i="1"/>
  <c r="CT283" i="1"/>
  <c r="CU283" i="1"/>
  <c r="CV283" i="1"/>
  <c r="U283" i="1" s="1"/>
  <c r="CW283" i="1"/>
  <c r="V283" i="1" s="1"/>
  <c r="CX283" i="1"/>
  <c r="W283" i="1" s="1"/>
  <c r="CY283" i="1"/>
  <c r="X283" i="1" s="1"/>
  <c r="FR283" i="1"/>
  <c r="GL283" i="1"/>
  <c r="GO283" i="1"/>
  <c r="GP283" i="1"/>
  <c r="GV283" i="1"/>
  <c r="HC283" i="1" s="1"/>
  <c r="GX283" i="1" s="1"/>
  <c r="C284" i="1"/>
  <c r="D284" i="1"/>
  <c r="N284" i="1"/>
  <c r="P284" i="1"/>
  <c r="W284" i="1"/>
  <c r="AC284" i="1"/>
  <c r="CQ284" i="1" s="1"/>
  <c r="AE284" i="1"/>
  <c r="CS284" i="1" s="1"/>
  <c r="R284" i="1" s="1"/>
  <c r="AF284" i="1"/>
  <c r="CT284" i="1" s="1"/>
  <c r="S284" i="1" s="1"/>
  <c r="AG284" i="1"/>
  <c r="CU284" i="1" s="1"/>
  <c r="T284" i="1" s="1"/>
  <c r="AH284" i="1"/>
  <c r="CV284" i="1" s="1"/>
  <c r="U284" i="1" s="1"/>
  <c r="AI284" i="1"/>
  <c r="CW284" i="1" s="1"/>
  <c r="V284" i="1" s="1"/>
  <c r="AJ284" i="1"/>
  <c r="CX284" i="1"/>
  <c r="FR284" i="1"/>
  <c r="GL284" i="1"/>
  <c r="GO284" i="1"/>
  <c r="GP284" i="1"/>
  <c r="GV284" i="1"/>
  <c r="HC284" i="1"/>
  <c r="GX284" i="1" s="1"/>
  <c r="C285" i="1"/>
  <c r="D285" i="1"/>
  <c r="N285" i="1"/>
  <c r="V285" i="1"/>
  <c r="AC285" i="1"/>
  <c r="CQ285" i="1" s="1"/>
  <c r="P285" i="1" s="1"/>
  <c r="CP285" i="1" s="1"/>
  <c r="O285" i="1" s="1"/>
  <c r="AD285" i="1"/>
  <c r="CR285" i="1" s="1"/>
  <c r="Q285" i="1" s="1"/>
  <c r="AE285" i="1"/>
  <c r="AF285" i="1"/>
  <c r="CT285" i="1" s="1"/>
  <c r="S285" i="1" s="1"/>
  <c r="AG285" i="1"/>
  <c r="CU285" i="1" s="1"/>
  <c r="T285" i="1" s="1"/>
  <c r="AH285" i="1"/>
  <c r="CV285" i="1" s="1"/>
  <c r="U285" i="1" s="1"/>
  <c r="AI285" i="1"/>
  <c r="AJ285" i="1"/>
  <c r="CX285" i="1" s="1"/>
  <c r="W285" i="1" s="1"/>
  <c r="CS285" i="1"/>
  <c r="R285" i="1" s="1"/>
  <c r="CW285" i="1"/>
  <c r="FR285" i="1"/>
  <c r="GL285" i="1"/>
  <c r="GO285" i="1"/>
  <c r="GP285" i="1"/>
  <c r="GV285" i="1"/>
  <c r="HC285" i="1" s="1"/>
  <c r="GX285" i="1" s="1"/>
  <c r="C286" i="1"/>
  <c r="D286" i="1"/>
  <c r="N286" i="1"/>
  <c r="Q286" i="1"/>
  <c r="R286" i="1"/>
  <c r="W286" i="1"/>
  <c r="AC286" i="1"/>
  <c r="CQ286" i="1" s="1"/>
  <c r="P286" i="1" s="1"/>
  <c r="CP286" i="1" s="1"/>
  <c r="O286" i="1" s="1"/>
  <c r="AD286" i="1"/>
  <c r="AE286" i="1"/>
  <c r="AF286" i="1"/>
  <c r="AG286" i="1"/>
  <c r="CU286" i="1" s="1"/>
  <c r="T286" i="1" s="1"/>
  <c r="AH286" i="1"/>
  <c r="CV286" i="1" s="1"/>
  <c r="U286" i="1" s="1"/>
  <c r="AI286" i="1"/>
  <c r="AJ286" i="1"/>
  <c r="CR286" i="1"/>
  <c r="CS286" i="1"/>
  <c r="CT286" i="1"/>
  <c r="S286" i="1" s="1"/>
  <c r="CW286" i="1"/>
  <c r="V286" i="1" s="1"/>
  <c r="CX286" i="1"/>
  <c r="FR286" i="1"/>
  <c r="GL286" i="1"/>
  <c r="GO286" i="1"/>
  <c r="GP286" i="1"/>
  <c r="GV286" i="1"/>
  <c r="HC286" i="1"/>
  <c r="GX286" i="1" s="1"/>
  <c r="C287" i="1"/>
  <c r="D287" i="1"/>
  <c r="N287" i="1"/>
  <c r="T287" i="1"/>
  <c r="U287" i="1"/>
  <c r="V287" i="1"/>
  <c r="W287" i="1"/>
  <c r="AC287" i="1"/>
  <c r="AE287" i="1"/>
  <c r="CS287" i="1" s="1"/>
  <c r="R287" i="1" s="1"/>
  <c r="AF287" i="1"/>
  <c r="CT287" i="1" s="1"/>
  <c r="S287" i="1" s="1"/>
  <c r="AG287" i="1"/>
  <c r="AH287" i="1"/>
  <c r="CV287" i="1" s="1"/>
  <c r="AI287" i="1"/>
  <c r="AJ287" i="1"/>
  <c r="CQ287" i="1"/>
  <c r="P287" i="1" s="1"/>
  <c r="CU287" i="1"/>
  <c r="CW287" i="1"/>
  <c r="CX287" i="1"/>
  <c r="FR287" i="1"/>
  <c r="GL287" i="1"/>
  <c r="GO287" i="1"/>
  <c r="GP287" i="1"/>
  <c r="GV287" i="1"/>
  <c r="HC287" i="1"/>
  <c r="GX287" i="1" s="1"/>
  <c r="N288" i="1"/>
  <c r="T288" i="1"/>
  <c r="U288" i="1"/>
  <c r="V288" i="1"/>
  <c r="W288" i="1"/>
  <c r="AC288" i="1"/>
  <c r="AE288" i="1"/>
  <c r="CS288" i="1" s="1"/>
  <c r="R288" i="1" s="1"/>
  <c r="AF288" i="1"/>
  <c r="CT288" i="1" s="1"/>
  <c r="S288" i="1" s="1"/>
  <c r="AG288" i="1"/>
  <c r="CU288" i="1" s="1"/>
  <c r="AH288" i="1"/>
  <c r="CV288" i="1" s="1"/>
  <c r="AI288" i="1"/>
  <c r="CW288" i="1" s="1"/>
  <c r="AJ288" i="1"/>
  <c r="CX288" i="1"/>
  <c r="FR288" i="1"/>
  <c r="GL288" i="1"/>
  <c r="GO288" i="1"/>
  <c r="GP288" i="1"/>
  <c r="GV288" i="1"/>
  <c r="HC288" i="1"/>
  <c r="GX288" i="1" s="1"/>
  <c r="N289" i="1"/>
  <c r="T289" i="1"/>
  <c r="U289" i="1"/>
  <c r="AC289" i="1"/>
  <c r="AE289" i="1"/>
  <c r="CS289" i="1" s="1"/>
  <c r="R289" i="1" s="1"/>
  <c r="AF289" i="1"/>
  <c r="CT289" i="1" s="1"/>
  <c r="S289" i="1" s="1"/>
  <c r="AG289" i="1"/>
  <c r="AH289" i="1"/>
  <c r="AI289" i="1"/>
  <c r="AJ289" i="1"/>
  <c r="CQ289" i="1"/>
  <c r="P289" i="1" s="1"/>
  <c r="CU289" i="1"/>
  <c r="CV289" i="1"/>
  <c r="CW289" i="1"/>
  <c r="V289" i="1" s="1"/>
  <c r="CX289" i="1"/>
  <c r="W289" i="1" s="1"/>
  <c r="FR289" i="1"/>
  <c r="GL289" i="1"/>
  <c r="GO289" i="1"/>
  <c r="GP289" i="1"/>
  <c r="GV289" i="1"/>
  <c r="HC289" i="1"/>
  <c r="GX289" i="1" s="1"/>
  <c r="N290" i="1"/>
  <c r="AC290" i="1"/>
  <c r="CQ290" i="1" s="1"/>
  <c r="P290" i="1" s="1"/>
  <c r="CP290" i="1" s="1"/>
  <c r="O290" i="1" s="1"/>
  <c r="AD290" i="1"/>
  <c r="CR290" i="1" s="1"/>
  <c r="Q290" i="1" s="1"/>
  <c r="AE290" i="1"/>
  <c r="CS290" i="1" s="1"/>
  <c r="R290" i="1" s="1"/>
  <c r="AF290" i="1"/>
  <c r="CT290" i="1" s="1"/>
  <c r="S290" i="1" s="1"/>
  <c r="AG290" i="1"/>
  <c r="CU290" i="1" s="1"/>
  <c r="T290" i="1" s="1"/>
  <c r="AH290" i="1"/>
  <c r="AI290" i="1"/>
  <c r="AJ290" i="1"/>
  <c r="CV290" i="1"/>
  <c r="U290" i="1" s="1"/>
  <c r="CW290" i="1"/>
  <c r="V290" i="1" s="1"/>
  <c r="CX290" i="1"/>
  <c r="W290" i="1" s="1"/>
  <c r="FR290" i="1"/>
  <c r="GL290" i="1"/>
  <c r="GO290" i="1"/>
  <c r="GP290" i="1"/>
  <c r="GV290" i="1"/>
  <c r="HC290" i="1" s="1"/>
  <c r="GX290" i="1" s="1"/>
  <c r="N291" i="1"/>
  <c r="R291" i="1"/>
  <c r="S291" i="1"/>
  <c r="AC291" i="1"/>
  <c r="CQ291" i="1" s="1"/>
  <c r="P291" i="1" s="1"/>
  <c r="AD291" i="1"/>
  <c r="CR291" i="1" s="1"/>
  <c r="Q291" i="1" s="1"/>
  <c r="AE291" i="1"/>
  <c r="AF291" i="1"/>
  <c r="AG291" i="1"/>
  <c r="AH291" i="1"/>
  <c r="AI291" i="1"/>
  <c r="AJ291" i="1"/>
  <c r="CS291" i="1"/>
  <c r="CT291" i="1"/>
  <c r="CU291" i="1"/>
  <c r="T291" i="1" s="1"/>
  <c r="CV291" i="1"/>
  <c r="U291" i="1" s="1"/>
  <c r="CW291" i="1"/>
  <c r="V291" i="1" s="1"/>
  <c r="CX291" i="1"/>
  <c r="W291" i="1" s="1"/>
  <c r="CY291" i="1"/>
  <c r="X291" i="1" s="1"/>
  <c r="FR291" i="1"/>
  <c r="GL291" i="1"/>
  <c r="GO291" i="1"/>
  <c r="GP291" i="1"/>
  <c r="GV291" i="1"/>
  <c r="HC291" i="1" s="1"/>
  <c r="GX291" i="1" s="1"/>
  <c r="N292" i="1"/>
  <c r="AC292" i="1"/>
  <c r="CQ292" i="1" s="1"/>
  <c r="P292" i="1" s="1"/>
  <c r="AE292" i="1"/>
  <c r="CS292" i="1" s="1"/>
  <c r="R292" i="1" s="1"/>
  <c r="AF292" i="1"/>
  <c r="AG292" i="1"/>
  <c r="AH292" i="1"/>
  <c r="AI292" i="1"/>
  <c r="AJ292" i="1"/>
  <c r="CX292" i="1" s="1"/>
  <c r="W292" i="1" s="1"/>
  <c r="CT292" i="1"/>
  <c r="S292" i="1" s="1"/>
  <c r="CU292" i="1"/>
  <c r="T292" i="1" s="1"/>
  <c r="CV292" i="1"/>
  <c r="U292" i="1" s="1"/>
  <c r="CW292" i="1"/>
  <c r="V292" i="1" s="1"/>
  <c r="FR292" i="1"/>
  <c r="GL292" i="1"/>
  <c r="GO292" i="1"/>
  <c r="GP292" i="1"/>
  <c r="GV292" i="1"/>
  <c r="HC292" i="1"/>
  <c r="GX292" i="1" s="1"/>
  <c r="N293" i="1"/>
  <c r="P293" i="1"/>
  <c r="V293" i="1"/>
  <c r="W293" i="1"/>
  <c r="AC293" i="1"/>
  <c r="AE293" i="1"/>
  <c r="AD293" i="1" s="1"/>
  <c r="CR293" i="1" s="1"/>
  <c r="Q293" i="1" s="1"/>
  <c r="AF293" i="1"/>
  <c r="CT293" i="1" s="1"/>
  <c r="S293" i="1" s="1"/>
  <c r="AG293" i="1"/>
  <c r="CU293" i="1" s="1"/>
  <c r="T293" i="1" s="1"/>
  <c r="AH293" i="1"/>
  <c r="AI293" i="1"/>
  <c r="AJ293" i="1"/>
  <c r="CX293" i="1" s="1"/>
  <c r="CQ293" i="1"/>
  <c r="CS293" i="1"/>
  <c r="R293" i="1" s="1"/>
  <c r="CV293" i="1"/>
  <c r="U293" i="1" s="1"/>
  <c r="CW293" i="1"/>
  <c r="FR293" i="1"/>
  <c r="GL293" i="1"/>
  <c r="GO293" i="1"/>
  <c r="GP293" i="1"/>
  <c r="GV293" i="1"/>
  <c r="HC293" i="1"/>
  <c r="GX293" i="1" s="1"/>
  <c r="C294" i="1"/>
  <c r="D294" i="1"/>
  <c r="N294" i="1"/>
  <c r="U294" i="1"/>
  <c r="V294" i="1"/>
  <c r="AC294" i="1"/>
  <c r="AE294" i="1"/>
  <c r="CS294" i="1" s="1"/>
  <c r="R294" i="1" s="1"/>
  <c r="AF294" i="1"/>
  <c r="CT294" i="1" s="1"/>
  <c r="S294" i="1" s="1"/>
  <c r="AG294" i="1"/>
  <c r="CU294" i="1" s="1"/>
  <c r="T294" i="1" s="1"/>
  <c r="AH294" i="1"/>
  <c r="AI294" i="1"/>
  <c r="AJ294" i="1"/>
  <c r="CQ294" i="1"/>
  <c r="P294" i="1" s="1"/>
  <c r="CV294" i="1"/>
  <c r="CW294" i="1"/>
  <c r="CX294" i="1"/>
  <c r="W294" i="1" s="1"/>
  <c r="FR294" i="1"/>
  <c r="GL294" i="1"/>
  <c r="GO294" i="1"/>
  <c r="GP294" i="1"/>
  <c r="GV294" i="1"/>
  <c r="HC294" i="1"/>
  <c r="GX294" i="1" s="1"/>
  <c r="C295" i="1"/>
  <c r="D295" i="1"/>
  <c r="N295" i="1"/>
  <c r="R295" i="1"/>
  <c r="S295" i="1"/>
  <c r="AB295" i="1"/>
  <c r="AC295" i="1"/>
  <c r="CQ295" i="1" s="1"/>
  <c r="P295" i="1" s="1"/>
  <c r="AD295" i="1"/>
  <c r="CR295" i="1" s="1"/>
  <c r="Q295" i="1" s="1"/>
  <c r="AE295" i="1"/>
  <c r="CS295" i="1" s="1"/>
  <c r="AF295" i="1"/>
  <c r="CT295" i="1" s="1"/>
  <c r="AG295" i="1"/>
  <c r="AH295" i="1"/>
  <c r="CV295" i="1" s="1"/>
  <c r="U295" i="1" s="1"/>
  <c r="AI295" i="1"/>
  <c r="CW295" i="1" s="1"/>
  <c r="V295" i="1" s="1"/>
  <c r="AJ295" i="1"/>
  <c r="CU295" i="1"/>
  <c r="T295" i="1" s="1"/>
  <c r="CX295" i="1"/>
  <c r="W295" i="1" s="1"/>
  <c r="CY295" i="1"/>
  <c r="X295" i="1" s="1"/>
  <c r="FR295" i="1"/>
  <c r="GL295" i="1"/>
  <c r="GO295" i="1"/>
  <c r="GP295" i="1"/>
  <c r="GV295" i="1"/>
  <c r="HC295" i="1" s="1"/>
  <c r="GX295" i="1" s="1"/>
  <c r="C296" i="1"/>
  <c r="D296" i="1"/>
  <c r="N296" i="1"/>
  <c r="P296" i="1"/>
  <c r="V296" i="1"/>
  <c r="W296" i="1"/>
  <c r="AC296" i="1"/>
  <c r="AE296" i="1"/>
  <c r="AD296" i="1" s="1"/>
  <c r="AB296" i="1" s="1"/>
  <c r="AF296" i="1"/>
  <c r="AG296" i="1"/>
  <c r="AH296" i="1"/>
  <c r="AI296" i="1"/>
  <c r="CW296" i="1" s="1"/>
  <c r="AJ296" i="1"/>
  <c r="CX296" i="1" s="1"/>
  <c r="CQ296" i="1"/>
  <c r="CR296" i="1"/>
  <c r="Q296" i="1" s="1"/>
  <c r="CS296" i="1"/>
  <c r="R296" i="1" s="1"/>
  <c r="CT296" i="1"/>
  <c r="S296" i="1" s="1"/>
  <c r="CU296" i="1"/>
  <c r="T296" i="1" s="1"/>
  <c r="CV296" i="1"/>
  <c r="U296" i="1" s="1"/>
  <c r="CZ296" i="1"/>
  <c r="Y296" i="1" s="1"/>
  <c r="FR296" i="1"/>
  <c r="GL296" i="1"/>
  <c r="GO296" i="1"/>
  <c r="GP296" i="1"/>
  <c r="GV296" i="1"/>
  <c r="HC296" i="1"/>
  <c r="GX296" i="1" s="1"/>
  <c r="C297" i="1"/>
  <c r="D297" i="1"/>
  <c r="N297" i="1"/>
  <c r="S297" i="1"/>
  <c r="CZ297" i="1" s="1"/>
  <c r="Y297" i="1" s="1"/>
  <c r="T297" i="1"/>
  <c r="U297" i="1"/>
  <c r="AB297" i="1"/>
  <c r="AC297" i="1"/>
  <c r="CQ297" i="1" s="1"/>
  <c r="P297" i="1" s="1"/>
  <c r="CP297" i="1" s="1"/>
  <c r="O297" i="1" s="1"/>
  <c r="AD297" i="1"/>
  <c r="AE297" i="1"/>
  <c r="AF297" i="1"/>
  <c r="CT297" i="1" s="1"/>
  <c r="AG297" i="1"/>
  <c r="AH297" i="1"/>
  <c r="AI297" i="1"/>
  <c r="AJ297" i="1"/>
  <c r="CR297" i="1"/>
  <c r="Q297" i="1" s="1"/>
  <c r="CS297" i="1"/>
  <c r="R297" i="1" s="1"/>
  <c r="CY297" i="1" s="1"/>
  <c r="X297" i="1" s="1"/>
  <c r="CU297" i="1"/>
  <c r="CV297" i="1"/>
  <c r="CW297" i="1"/>
  <c r="V297" i="1" s="1"/>
  <c r="CX297" i="1"/>
  <c r="W297" i="1" s="1"/>
  <c r="FR297" i="1"/>
  <c r="GL297" i="1"/>
  <c r="GO297" i="1"/>
  <c r="GP297" i="1"/>
  <c r="GV297" i="1"/>
  <c r="HC297" i="1" s="1"/>
  <c r="GX297" i="1" s="1"/>
  <c r="N298" i="1"/>
  <c r="R298" i="1"/>
  <c r="S298" i="1"/>
  <c r="CZ298" i="1" s="1"/>
  <c r="Y298" i="1" s="1"/>
  <c r="T298" i="1"/>
  <c r="U298" i="1"/>
  <c r="AC298" i="1"/>
  <c r="AE298" i="1"/>
  <c r="CS298" i="1" s="1"/>
  <c r="AF298" i="1"/>
  <c r="CT298" i="1" s="1"/>
  <c r="AG298" i="1"/>
  <c r="CU298" i="1" s="1"/>
  <c r="AH298" i="1"/>
  <c r="AI298" i="1"/>
  <c r="AJ298" i="1"/>
  <c r="CQ298" i="1"/>
  <c r="P298" i="1" s="1"/>
  <c r="CV298" i="1"/>
  <c r="CW298" i="1"/>
  <c r="V298" i="1" s="1"/>
  <c r="CX298" i="1"/>
  <c r="W298" i="1" s="1"/>
  <c r="CY298" i="1"/>
  <c r="X298" i="1" s="1"/>
  <c r="FR298" i="1"/>
  <c r="GL298" i="1"/>
  <c r="GO298" i="1"/>
  <c r="GP298" i="1"/>
  <c r="GV298" i="1"/>
  <c r="HC298" i="1" s="1"/>
  <c r="GX298" i="1"/>
  <c r="N299" i="1"/>
  <c r="R299" i="1"/>
  <c r="S299" i="1"/>
  <c r="CZ299" i="1" s="1"/>
  <c r="Y299" i="1" s="1"/>
  <c r="T299" i="1"/>
  <c r="AC299" i="1"/>
  <c r="AB299" i="1" s="1"/>
  <c r="AD299" i="1"/>
  <c r="CR299" i="1" s="1"/>
  <c r="Q299" i="1" s="1"/>
  <c r="AE299" i="1"/>
  <c r="AF299" i="1"/>
  <c r="AG299" i="1"/>
  <c r="AH299" i="1"/>
  <c r="CV299" i="1" s="1"/>
  <c r="U299" i="1" s="1"/>
  <c r="AI299" i="1"/>
  <c r="CW299" i="1" s="1"/>
  <c r="V299" i="1" s="1"/>
  <c r="AJ299" i="1"/>
  <c r="CX299" i="1" s="1"/>
  <c r="W299" i="1" s="1"/>
  <c r="CQ299" i="1"/>
  <c r="P299" i="1" s="1"/>
  <c r="CS299" i="1"/>
  <c r="CT299" i="1"/>
  <c r="CU299" i="1"/>
  <c r="FR299" i="1"/>
  <c r="GL299" i="1"/>
  <c r="GO299" i="1"/>
  <c r="GP299" i="1"/>
  <c r="GV299" i="1"/>
  <c r="HC299" i="1" s="1"/>
  <c r="GX299" i="1" s="1"/>
  <c r="N300" i="1"/>
  <c r="P300" i="1"/>
  <c r="R300" i="1"/>
  <c r="AC300" i="1"/>
  <c r="CQ300" i="1" s="1"/>
  <c r="AE300" i="1"/>
  <c r="CS300" i="1" s="1"/>
  <c r="AF300" i="1"/>
  <c r="AG300" i="1"/>
  <c r="AH300" i="1"/>
  <c r="AI300" i="1"/>
  <c r="AJ300" i="1"/>
  <c r="CX300" i="1" s="1"/>
  <c r="W300" i="1" s="1"/>
  <c r="CT300" i="1"/>
  <c r="S300" i="1" s="1"/>
  <c r="CU300" i="1"/>
  <c r="T300" i="1" s="1"/>
  <c r="CV300" i="1"/>
  <c r="U300" i="1" s="1"/>
  <c r="CW300" i="1"/>
  <c r="V300" i="1" s="1"/>
  <c r="FR300" i="1"/>
  <c r="GL300" i="1"/>
  <c r="GO300" i="1"/>
  <c r="GP300" i="1"/>
  <c r="GV300" i="1"/>
  <c r="HC300" i="1"/>
  <c r="GX300" i="1" s="1"/>
  <c r="N301" i="1"/>
  <c r="P301" i="1"/>
  <c r="AC301" i="1"/>
  <c r="AE301" i="1"/>
  <c r="AD301" i="1" s="1"/>
  <c r="AB301" i="1" s="1"/>
  <c r="AF301" i="1"/>
  <c r="AG301" i="1"/>
  <c r="AH301" i="1"/>
  <c r="CV301" i="1" s="1"/>
  <c r="U301" i="1" s="1"/>
  <c r="AI301" i="1"/>
  <c r="CW301" i="1" s="1"/>
  <c r="V301" i="1" s="1"/>
  <c r="AJ301" i="1"/>
  <c r="CX301" i="1" s="1"/>
  <c r="W301" i="1" s="1"/>
  <c r="CQ301" i="1"/>
  <c r="CR301" i="1"/>
  <c r="Q301" i="1" s="1"/>
  <c r="CS301" i="1"/>
  <c r="R301" i="1" s="1"/>
  <c r="CT301" i="1"/>
  <c r="S301" i="1" s="1"/>
  <c r="CU301" i="1"/>
  <c r="T301" i="1" s="1"/>
  <c r="FR301" i="1"/>
  <c r="GL301" i="1"/>
  <c r="GO301" i="1"/>
  <c r="GP301" i="1"/>
  <c r="GV301" i="1"/>
  <c r="HC301" i="1"/>
  <c r="GX301" i="1" s="1"/>
  <c r="C302" i="1"/>
  <c r="D302" i="1"/>
  <c r="N302" i="1"/>
  <c r="U302" i="1"/>
  <c r="W302" i="1"/>
  <c r="AC302" i="1"/>
  <c r="AE302" i="1"/>
  <c r="CS302" i="1" s="1"/>
  <c r="R302" i="1" s="1"/>
  <c r="AF302" i="1"/>
  <c r="CT302" i="1" s="1"/>
  <c r="S302" i="1" s="1"/>
  <c r="AG302" i="1"/>
  <c r="CU302" i="1" s="1"/>
  <c r="T302" i="1" s="1"/>
  <c r="AH302" i="1"/>
  <c r="AI302" i="1"/>
  <c r="AJ302" i="1"/>
  <c r="CQ302" i="1"/>
  <c r="P302" i="1" s="1"/>
  <c r="CV302" i="1"/>
  <c r="CW302" i="1"/>
  <c r="V302" i="1" s="1"/>
  <c r="CX302" i="1"/>
  <c r="FR302" i="1"/>
  <c r="GL302" i="1"/>
  <c r="GO302" i="1"/>
  <c r="GP302" i="1"/>
  <c r="GV302" i="1"/>
  <c r="GX302" i="1"/>
  <c r="HC302" i="1"/>
  <c r="C303" i="1"/>
  <c r="D303" i="1"/>
  <c r="N303" i="1"/>
  <c r="AC303" i="1"/>
  <c r="AB303" i="1" s="1"/>
  <c r="AD303" i="1"/>
  <c r="CR303" i="1" s="1"/>
  <c r="Q303" i="1" s="1"/>
  <c r="AE303" i="1"/>
  <c r="CS303" i="1" s="1"/>
  <c r="R303" i="1" s="1"/>
  <c r="AF303" i="1"/>
  <c r="CT303" i="1" s="1"/>
  <c r="S303" i="1" s="1"/>
  <c r="AG303" i="1"/>
  <c r="CU303" i="1" s="1"/>
  <c r="T303" i="1" s="1"/>
  <c r="AH303" i="1"/>
  <c r="AI303" i="1"/>
  <c r="AJ303" i="1"/>
  <c r="CQ303" i="1"/>
  <c r="P303" i="1" s="1"/>
  <c r="CP303" i="1" s="1"/>
  <c r="O303" i="1" s="1"/>
  <c r="CV303" i="1"/>
  <c r="U303" i="1" s="1"/>
  <c r="CW303" i="1"/>
  <c r="V303" i="1" s="1"/>
  <c r="CX303" i="1"/>
  <c r="W303" i="1" s="1"/>
  <c r="FR303" i="1"/>
  <c r="GL303" i="1"/>
  <c r="GO303" i="1"/>
  <c r="GP303" i="1"/>
  <c r="GV303" i="1"/>
  <c r="HC303" i="1" s="1"/>
  <c r="GX303" i="1" s="1"/>
  <c r="N304" i="1"/>
  <c r="S304" i="1"/>
  <c r="U304" i="1"/>
  <c r="V304" i="1"/>
  <c r="AC304" i="1"/>
  <c r="CQ304" i="1" s="1"/>
  <c r="P304" i="1" s="1"/>
  <c r="AD304" i="1"/>
  <c r="AE304" i="1"/>
  <c r="AF304" i="1"/>
  <c r="AG304" i="1"/>
  <c r="AH304" i="1"/>
  <c r="AI304" i="1"/>
  <c r="AJ304" i="1"/>
  <c r="CR304" i="1"/>
  <c r="Q304" i="1" s="1"/>
  <c r="CS304" i="1"/>
  <c r="R304" i="1" s="1"/>
  <c r="CT304" i="1"/>
  <c r="CU304" i="1"/>
  <c r="T304" i="1" s="1"/>
  <c r="CV304" i="1"/>
  <c r="CW304" i="1"/>
  <c r="CX304" i="1"/>
  <c r="W304" i="1" s="1"/>
  <c r="FR304" i="1"/>
  <c r="GL304" i="1"/>
  <c r="GO304" i="1"/>
  <c r="GP304" i="1"/>
  <c r="GV304" i="1"/>
  <c r="GX304" i="1"/>
  <c r="HC304" i="1"/>
  <c r="N305" i="1"/>
  <c r="Q305" i="1"/>
  <c r="W305" i="1"/>
  <c r="AB305" i="1"/>
  <c r="AC305" i="1"/>
  <c r="CQ305" i="1" s="1"/>
  <c r="P305" i="1" s="1"/>
  <c r="CP305" i="1" s="1"/>
  <c r="O305" i="1" s="1"/>
  <c r="AD305" i="1"/>
  <c r="CR305" i="1" s="1"/>
  <c r="AE305" i="1"/>
  <c r="AF305" i="1"/>
  <c r="AG305" i="1"/>
  <c r="CU305" i="1" s="1"/>
  <c r="T305" i="1" s="1"/>
  <c r="AH305" i="1"/>
  <c r="CV305" i="1" s="1"/>
  <c r="U305" i="1" s="1"/>
  <c r="AI305" i="1"/>
  <c r="CW305" i="1" s="1"/>
  <c r="V305" i="1" s="1"/>
  <c r="AJ305" i="1"/>
  <c r="CX305" i="1" s="1"/>
  <c r="CS305" i="1"/>
  <c r="R305" i="1" s="1"/>
  <c r="CT305" i="1"/>
  <c r="S305" i="1" s="1"/>
  <c r="FR305" i="1"/>
  <c r="GL305" i="1"/>
  <c r="GO305" i="1"/>
  <c r="GP305" i="1"/>
  <c r="GV305" i="1"/>
  <c r="HC305" i="1"/>
  <c r="GX305" i="1" s="1"/>
  <c r="N306" i="1"/>
  <c r="P306" i="1"/>
  <c r="U306" i="1"/>
  <c r="V306" i="1"/>
  <c r="W306" i="1"/>
  <c r="AC306" i="1"/>
  <c r="AE306" i="1"/>
  <c r="AD306" i="1" s="1"/>
  <c r="AF306" i="1"/>
  <c r="AG306" i="1"/>
  <c r="AH306" i="1"/>
  <c r="AI306" i="1"/>
  <c r="CW306" i="1" s="1"/>
  <c r="AJ306" i="1"/>
  <c r="CX306" i="1" s="1"/>
  <c r="CQ306" i="1"/>
  <c r="CR306" i="1"/>
  <c r="Q306" i="1" s="1"/>
  <c r="CS306" i="1"/>
  <c r="R306" i="1" s="1"/>
  <c r="CT306" i="1"/>
  <c r="S306" i="1" s="1"/>
  <c r="CU306" i="1"/>
  <c r="T306" i="1" s="1"/>
  <c r="CV306" i="1"/>
  <c r="FR306" i="1"/>
  <c r="GL306" i="1"/>
  <c r="GO306" i="1"/>
  <c r="GP306" i="1"/>
  <c r="GV306" i="1"/>
  <c r="HC306" i="1" s="1"/>
  <c r="GX306" i="1" s="1"/>
  <c r="N307" i="1"/>
  <c r="P307" i="1"/>
  <c r="T307" i="1"/>
  <c r="U307" i="1"/>
  <c r="V307" i="1"/>
  <c r="W307" i="1"/>
  <c r="AC307" i="1"/>
  <c r="AB307" i="1" s="1"/>
  <c r="AD307" i="1"/>
  <c r="AE307" i="1"/>
  <c r="AF307" i="1"/>
  <c r="AG307" i="1"/>
  <c r="AH307" i="1"/>
  <c r="CV307" i="1" s="1"/>
  <c r="AI307" i="1"/>
  <c r="AJ307" i="1"/>
  <c r="CQ307" i="1"/>
  <c r="CR307" i="1"/>
  <c r="Q307" i="1" s="1"/>
  <c r="CS307" i="1"/>
  <c r="R307" i="1" s="1"/>
  <c r="CT307" i="1"/>
  <c r="S307" i="1" s="1"/>
  <c r="CY307" i="1" s="1"/>
  <c r="X307" i="1" s="1"/>
  <c r="CU307" i="1"/>
  <c r="CW307" i="1"/>
  <c r="CX307" i="1"/>
  <c r="FR307" i="1"/>
  <c r="GL307" i="1"/>
  <c r="GO307" i="1"/>
  <c r="GP307" i="1"/>
  <c r="GV307" i="1"/>
  <c r="HC307" i="1" s="1"/>
  <c r="GX307" i="1" s="1"/>
  <c r="C308" i="1"/>
  <c r="D308" i="1"/>
  <c r="N308" i="1"/>
  <c r="AC308" i="1"/>
  <c r="CQ308" i="1" s="1"/>
  <c r="P308" i="1" s="1"/>
  <c r="AD308" i="1"/>
  <c r="CR308" i="1" s="1"/>
  <c r="Q308" i="1" s="1"/>
  <c r="AE308" i="1"/>
  <c r="CS308" i="1" s="1"/>
  <c r="R308" i="1" s="1"/>
  <c r="AF308" i="1"/>
  <c r="CT308" i="1" s="1"/>
  <c r="S308" i="1" s="1"/>
  <c r="AG308" i="1"/>
  <c r="CU308" i="1" s="1"/>
  <c r="T308" i="1" s="1"/>
  <c r="AH308" i="1"/>
  <c r="CV308" i="1" s="1"/>
  <c r="U308" i="1" s="1"/>
  <c r="AI308" i="1"/>
  <c r="CW308" i="1" s="1"/>
  <c r="V308" i="1" s="1"/>
  <c r="AJ308" i="1"/>
  <c r="CX308" i="1" s="1"/>
  <c r="W308" i="1" s="1"/>
  <c r="FR308" i="1"/>
  <c r="GL308" i="1"/>
  <c r="GO308" i="1"/>
  <c r="GP308" i="1"/>
  <c r="GV308" i="1"/>
  <c r="HC308" i="1" s="1"/>
  <c r="GX308" i="1" s="1"/>
  <c r="C309" i="1"/>
  <c r="D309" i="1"/>
  <c r="N309" i="1"/>
  <c r="T309" i="1"/>
  <c r="U309" i="1"/>
  <c r="V309" i="1"/>
  <c r="AB309" i="1"/>
  <c r="AC309" i="1"/>
  <c r="AE309" i="1"/>
  <c r="AD309" i="1" s="1"/>
  <c r="CR309" i="1" s="1"/>
  <c r="Q309" i="1" s="1"/>
  <c r="AF309" i="1"/>
  <c r="CT309" i="1" s="1"/>
  <c r="S309" i="1" s="1"/>
  <c r="AG309" i="1"/>
  <c r="AH309" i="1"/>
  <c r="AI309" i="1"/>
  <c r="AJ309" i="1"/>
  <c r="CX309" i="1" s="1"/>
  <c r="W309" i="1" s="1"/>
  <c r="CQ309" i="1"/>
  <c r="P309" i="1" s="1"/>
  <c r="CP309" i="1" s="1"/>
  <c r="O309" i="1" s="1"/>
  <c r="CU309" i="1"/>
  <c r="CV309" i="1"/>
  <c r="CW309" i="1"/>
  <c r="FR309" i="1"/>
  <c r="GL309" i="1"/>
  <c r="GO309" i="1"/>
  <c r="GP309" i="1"/>
  <c r="GV309" i="1"/>
  <c r="GX309" i="1"/>
  <c r="HC309" i="1"/>
  <c r="N310" i="1"/>
  <c r="W310" i="1"/>
  <c r="Y310" i="1"/>
  <c r="AC310" i="1"/>
  <c r="AB310" i="1" s="1"/>
  <c r="AD310" i="1"/>
  <c r="AE310" i="1"/>
  <c r="AF310" i="1"/>
  <c r="AG310" i="1"/>
  <c r="AH310" i="1"/>
  <c r="AI310" i="1"/>
  <c r="CW310" i="1" s="1"/>
  <c r="V310" i="1" s="1"/>
  <c r="AJ310" i="1"/>
  <c r="CR310" i="1"/>
  <c r="Q310" i="1" s="1"/>
  <c r="CS310" i="1"/>
  <c r="R310" i="1" s="1"/>
  <c r="CT310" i="1"/>
  <c r="S310" i="1" s="1"/>
  <c r="CU310" i="1"/>
  <c r="T310" i="1" s="1"/>
  <c r="CV310" i="1"/>
  <c r="U310" i="1" s="1"/>
  <c r="CX310" i="1"/>
  <c r="CY310" i="1"/>
  <c r="X310" i="1" s="1"/>
  <c r="CZ310" i="1"/>
  <c r="FR310" i="1"/>
  <c r="GL310" i="1"/>
  <c r="GO310" i="1"/>
  <c r="GP310" i="1"/>
  <c r="GV310" i="1"/>
  <c r="HC310" i="1" s="1"/>
  <c r="GX310" i="1" s="1"/>
  <c r="N311" i="1"/>
  <c r="R311" i="1"/>
  <c r="S311" i="1"/>
  <c r="CY311" i="1" s="1"/>
  <c r="X311" i="1" s="1"/>
  <c r="U311" i="1"/>
  <c r="AC311" i="1"/>
  <c r="AE311" i="1"/>
  <c r="AD311" i="1" s="1"/>
  <c r="CR311" i="1" s="1"/>
  <c r="Q311" i="1" s="1"/>
  <c r="AF311" i="1"/>
  <c r="AG311" i="1"/>
  <c r="CU311" i="1" s="1"/>
  <c r="T311" i="1" s="1"/>
  <c r="AH311" i="1"/>
  <c r="CV311" i="1" s="1"/>
  <c r="AI311" i="1"/>
  <c r="CW311" i="1" s="1"/>
  <c r="V311" i="1" s="1"/>
  <c r="AJ311" i="1"/>
  <c r="CX311" i="1" s="1"/>
  <c r="W311" i="1" s="1"/>
  <c r="CQ311" i="1"/>
  <c r="P311" i="1" s="1"/>
  <c r="CP311" i="1" s="1"/>
  <c r="O311" i="1" s="1"/>
  <c r="CS311" i="1"/>
  <c r="CT311" i="1"/>
  <c r="FR311" i="1"/>
  <c r="GL311" i="1"/>
  <c r="GO311" i="1"/>
  <c r="GP311" i="1"/>
  <c r="GV311" i="1"/>
  <c r="HC311" i="1"/>
  <c r="GX311" i="1" s="1"/>
  <c r="N312" i="1"/>
  <c r="V312" i="1"/>
  <c r="W312" i="1"/>
  <c r="AC312" i="1"/>
  <c r="CQ312" i="1" s="1"/>
  <c r="P312" i="1" s="1"/>
  <c r="AE312" i="1"/>
  <c r="CS312" i="1" s="1"/>
  <c r="R312" i="1" s="1"/>
  <c r="AF312" i="1"/>
  <c r="CT312" i="1" s="1"/>
  <c r="S312" i="1" s="1"/>
  <c r="AG312" i="1"/>
  <c r="CU312" i="1" s="1"/>
  <c r="T312" i="1" s="1"/>
  <c r="AH312" i="1"/>
  <c r="CV312" i="1" s="1"/>
  <c r="U312" i="1" s="1"/>
  <c r="AI312" i="1"/>
  <c r="AJ312" i="1"/>
  <c r="CW312" i="1"/>
  <c r="CX312" i="1"/>
  <c r="FR312" i="1"/>
  <c r="GL312" i="1"/>
  <c r="GO312" i="1"/>
  <c r="GP312" i="1"/>
  <c r="GV312" i="1"/>
  <c r="HC312" i="1"/>
  <c r="GX312" i="1" s="1"/>
  <c r="N313" i="1"/>
  <c r="P313" i="1"/>
  <c r="V313" i="1"/>
  <c r="AC313" i="1"/>
  <c r="AE313" i="1"/>
  <c r="AD313" i="1" s="1"/>
  <c r="AF313" i="1"/>
  <c r="AG313" i="1"/>
  <c r="AH313" i="1"/>
  <c r="AI313" i="1"/>
  <c r="AJ313" i="1"/>
  <c r="CX313" i="1" s="1"/>
  <c r="W313" i="1" s="1"/>
  <c r="CQ313" i="1"/>
  <c r="CS313" i="1"/>
  <c r="R313" i="1" s="1"/>
  <c r="CT313" i="1"/>
  <c r="S313" i="1" s="1"/>
  <c r="CU313" i="1"/>
  <c r="T313" i="1" s="1"/>
  <c r="CV313" i="1"/>
  <c r="U313" i="1" s="1"/>
  <c r="CW313" i="1"/>
  <c r="FR313" i="1"/>
  <c r="GL313" i="1"/>
  <c r="GO313" i="1"/>
  <c r="GP313" i="1"/>
  <c r="GV313" i="1"/>
  <c r="HC313" i="1"/>
  <c r="GX313" i="1" s="1"/>
  <c r="N314" i="1"/>
  <c r="W314" i="1"/>
  <c r="AC314" i="1"/>
  <c r="CQ314" i="1" s="1"/>
  <c r="P314" i="1" s="1"/>
  <c r="AE314" i="1"/>
  <c r="CS314" i="1" s="1"/>
  <c r="R314" i="1" s="1"/>
  <c r="AF314" i="1"/>
  <c r="CT314" i="1" s="1"/>
  <c r="S314" i="1" s="1"/>
  <c r="AG314" i="1"/>
  <c r="CU314" i="1" s="1"/>
  <c r="T314" i="1" s="1"/>
  <c r="AH314" i="1"/>
  <c r="CV314" i="1" s="1"/>
  <c r="U314" i="1" s="1"/>
  <c r="AI314" i="1"/>
  <c r="CW314" i="1" s="1"/>
  <c r="V314" i="1" s="1"/>
  <c r="AJ314" i="1"/>
  <c r="CX314" i="1"/>
  <c r="FR314" i="1"/>
  <c r="GL314" i="1"/>
  <c r="GO314" i="1"/>
  <c r="GP314" i="1"/>
  <c r="GV314" i="1"/>
  <c r="HC314" i="1"/>
  <c r="GX314" i="1" s="1"/>
  <c r="N315" i="1"/>
  <c r="AC315" i="1"/>
  <c r="AE315" i="1"/>
  <c r="AD315" i="1" s="1"/>
  <c r="CR315" i="1" s="1"/>
  <c r="Q315" i="1" s="1"/>
  <c r="AF315" i="1"/>
  <c r="AG315" i="1"/>
  <c r="AH315" i="1"/>
  <c r="CV315" i="1" s="1"/>
  <c r="U315" i="1" s="1"/>
  <c r="AI315" i="1"/>
  <c r="CW315" i="1" s="1"/>
  <c r="V315" i="1" s="1"/>
  <c r="AJ315" i="1"/>
  <c r="CX315" i="1" s="1"/>
  <c r="W315" i="1" s="1"/>
  <c r="CQ315" i="1"/>
  <c r="P315" i="1" s="1"/>
  <c r="CS315" i="1"/>
  <c r="R315" i="1" s="1"/>
  <c r="CT315" i="1"/>
  <c r="S315" i="1" s="1"/>
  <c r="CU315" i="1"/>
  <c r="T315" i="1" s="1"/>
  <c r="FR315" i="1"/>
  <c r="GL315" i="1"/>
  <c r="GO315" i="1"/>
  <c r="GP315" i="1"/>
  <c r="GV315" i="1"/>
  <c r="GX315" i="1"/>
  <c r="HC315" i="1"/>
  <c r="N316" i="1"/>
  <c r="U316" i="1"/>
  <c r="V316" i="1"/>
  <c r="AC316" i="1"/>
  <c r="CQ316" i="1" s="1"/>
  <c r="P316" i="1" s="1"/>
  <c r="AD316" i="1"/>
  <c r="CR316" i="1" s="1"/>
  <c r="Q316" i="1" s="1"/>
  <c r="AE316" i="1"/>
  <c r="CS316" i="1" s="1"/>
  <c r="R316" i="1" s="1"/>
  <c r="AF316" i="1"/>
  <c r="CT316" i="1" s="1"/>
  <c r="S316" i="1" s="1"/>
  <c r="AG316" i="1"/>
  <c r="CU316" i="1" s="1"/>
  <c r="T316" i="1" s="1"/>
  <c r="AH316" i="1"/>
  <c r="AI316" i="1"/>
  <c r="AJ316" i="1"/>
  <c r="CV316" i="1"/>
  <c r="CW316" i="1"/>
  <c r="CX316" i="1"/>
  <c r="W316" i="1" s="1"/>
  <c r="FR316" i="1"/>
  <c r="GL316" i="1"/>
  <c r="GO316" i="1"/>
  <c r="GP316" i="1"/>
  <c r="GV316" i="1"/>
  <c r="HC316" i="1" s="1"/>
  <c r="GX316" i="1" s="1"/>
  <c r="N317" i="1"/>
  <c r="V317" i="1"/>
  <c r="AC317" i="1"/>
  <c r="AB317" i="1" s="1"/>
  <c r="AD317" i="1"/>
  <c r="AE317" i="1"/>
  <c r="AF317" i="1"/>
  <c r="CT317" i="1" s="1"/>
  <c r="S317" i="1" s="1"/>
  <c r="AG317" i="1"/>
  <c r="CU317" i="1" s="1"/>
  <c r="T317" i="1" s="1"/>
  <c r="AH317" i="1"/>
  <c r="CV317" i="1" s="1"/>
  <c r="U317" i="1" s="1"/>
  <c r="AI317" i="1"/>
  <c r="AJ317" i="1"/>
  <c r="CX317" i="1" s="1"/>
  <c r="W317" i="1" s="1"/>
  <c r="CQ317" i="1"/>
  <c r="P317" i="1" s="1"/>
  <c r="CP317" i="1" s="1"/>
  <c r="O317" i="1" s="1"/>
  <c r="CR317" i="1"/>
  <c r="Q317" i="1" s="1"/>
  <c r="CS317" i="1"/>
  <c r="R317" i="1" s="1"/>
  <c r="CW317" i="1"/>
  <c r="FR317" i="1"/>
  <c r="GL317" i="1"/>
  <c r="GO317" i="1"/>
  <c r="GP317" i="1"/>
  <c r="GV317" i="1"/>
  <c r="HC317" i="1" s="1"/>
  <c r="GX317" i="1" s="1"/>
  <c r="N318" i="1"/>
  <c r="S318" i="1"/>
  <c r="T318" i="1"/>
  <c r="AB318" i="1"/>
  <c r="AC318" i="1"/>
  <c r="CQ318" i="1" s="1"/>
  <c r="P318" i="1" s="1"/>
  <c r="AD318" i="1"/>
  <c r="CR318" i="1" s="1"/>
  <c r="Q318" i="1" s="1"/>
  <c r="AE318" i="1"/>
  <c r="CS318" i="1" s="1"/>
  <c r="R318" i="1" s="1"/>
  <c r="CY318" i="1" s="1"/>
  <c r="X318" i="1" s="1"/>
  <c r="AF318" i="1"/>
  <c r="AG318" i="1"/>
  <c r="AH318" i="1"/>
  <c r="AI318" i="1"/>
  <c r="AJ318" i="1"/>
  <c r="CT318" i="1"/>
  <c r="CU318" i="1"/>
  <c r="CV318" i="1"/>
  <c r="U318" i="1" s="1"/>
  <c r="CW318" i="1"/>
  <c r="V318" i="1" s="1"/>
  <c r="CX318" i="1"/>
  <c r="W318" i="1" s="1"/>
  <c r="FR318" i="1"/>
  <c r="GL318" i="1"/>
  <c r="GO318" i="1"/>
  <c r="GP318" i="1"/>
  <c r="GV318" i="1"/>
  <c r="HC318" i="1" s="1"/>
  <c r="GX318" i="1" s="1"/>
  <c r="N319" i="1"/>
  <c r="T319" i="1"/>
  <c r="AB319" i="1"/>
  <c r="AC319" i="1"/>
  <c r="AD319" i="1"/>
  <c r="CR319" i="1" s="1"/>
  <c r="Q319" i="1" s="1"/>
  <c r="AE319" i="1"/>
  <c r="CS319" i="1" s="1"/>
  <c r="R319" i="1" s="1"/>
  <c r="AF319" i="1"/>
  <c r="CT319" i="1" s="1"/>
  <c r="S319" i="1" s="1"/>
  <c r="AG319" i="1"/>
  <c r="AH319" i="1"/>
  <c r="CV319" i="1" s="1"/>
  <c r="U319" i="1" s="1"/>
  <c r="AI319" i="1"/>
  <c r="CW319" i="1" s="1"/>
  <c r="V319" i="1" s="1"/>
  <c r="AJ319" i="1"/>
  <c r="CX319" i="1" s="1"/>
  <c r="W319" i="1" s="1"/>
  <c r="CQ319" i="1"/>
  <c r="P319" i="1" s="1"/>
  <c r="CU319" i="1"/>
  <c r="FR319" i="1"/>
  <c r="GL319" i="1"/>
  <c r="GO319" i="1"/>
  <c r="GP319" i="1"/>
  <c r="GV319" i="1"/>
  <c r="HC319" i="1" s="1"/>
  <c r="GX319" i="1" s="1"/>
  <c r="N320" i="1"/>
  <c r="Q320" i="1"/>
  <c r="R320" i="1"/>
  <c r="AB320" i="1"/>
  <c r="AC320" i="1"/>
  <c r="CQ320" i="1" s="1"/>
  <c r="P320" i="1" s="1"/>
  <c r="CP320" i="1" s="1"/>
  <c r="O320" i="1" s="1"/>
  <c r="AD320" i="1"/>
  <c r="AE320" i="1"/>
  <c r="AF320" i="1"/>
  <c r="AG320" i="1"/>
  <c r="AH320" i="1"/>
  <c r="AI320" i="1"/>
  <c r="CW320" i="1" s="1"/>
  <c r="V320" i="1" s="1"/>
  <c r="AJ320" i="1"/>
  <c r="CR320" i="1"/>
  <c r="CS320" i="1"/>
  <c r="CT320" i="1"/>
  <c r="S320" i="1" s="1"/>
  <c r="CU320" i="1"/>
  <c r="T320" i="1" s="1"/>
  <c r="CV320" i="1"/>
  <c r="U320" i="1" s="1"/>
  <c r="CX320" i="1"/>
  <c r="W320" i="1" s="1"/>
  <c r="FR320" i="1"/>
  <c r="GL320" i="1"/>
  <c r="GO320" i="1"/>
  <c r="GP320" i="1"/>
  <c r="GV320" i="1"/>
  <c r="HC320" i="1" s="1"/>
  <c r="GX320" i="1" s="1"/>
  <c r="N321" i="1"/>
  <c r="R321" i="1"/>
  <c r="AC321" i="1"/>
  <c r="CQ321" i="1" s="1"/>
  <c r="P321" i="1" s="1"/>
  <c r="AE321" i="1"/>
  <c r="AD321" i="1" s="1"/>
  <c r="AF321" i="1"/>
  <c r="CT321" i="1" s="1"/>
  <c r="S321" i="1" s="1"/>
  <c r="AG321" i="1"/>
  <c r="CU321" i="1" s="1"/>
  <c r="T321" i="1" s="1"/>
  <c r="AH321" i="1"/>
  <c r="CV321" i="1" s="1"/>
  <c r="U321" i="1" s="1"/>
  <c r="AI321" i="1"/>
  <c r="CW321" i="1" s="1"/>
  <c r="V321" i="1" s="1"/>
  <c r="AJ321" i="1"/>
  <c r="CX321" i="1" s="1"/>
  <c r="W321" i="1" s="1"/>
  <c r="CS321" i="1"/>
  <c r="FR321" i="1"/>
  <c r="GL321" i="1"/>
  <c r="GO321" i="1"/>
  <c r="GP321" i="1"/>
  <c r="GV321" i="1"/>
  <c r="HC321" i="1"/>
  <c r="GX321" i="1" s="1"/>
  <c r="N322" i="1"/>
  <c r="P322" i="1"/>
  <c r="AC322" i="1"/>
  <c r="AE322" i="1"/>
  <c r="AD322" i="1" s="1"/>
  <c r="AF322" i="1"/>
  <c r="AG322" i="1"/>
  <c r="CU322" i="1" s="1"/>
  <c r="T322" i="1" s="1"/>
  <c r="AH322" i="1"/>
  <c r="AI322" i="1"/>
  <c r="CW322" i="1" s="1"/>
  <c r="V322" i="1" s="1"/>
  <c r="AJ322" i="1"/>
  <c r="CX322" i="1" s="1"/>
  <c r="W322" i="1" s="1"/>
  <c r="CQ322" i="1"/>
  <c r="CS322" i="1"/>
  <c r="R322" i="1" s="1"/>
  <c r="CT322" i="1"/>
  <c r="S322" i="1" s="1"/>
  <c r="CV322" i="1"/>
  <c r="U322" i="1" s="1"/>
  <c r="FR322" i="1"/>
  <c r="GL322" i="1"/>
  <c r="GO322" i="1"/>
  <c r="GP322" i="1"/>
  <c r="GV322" i="1"/>
  <c r="HC322" i="1"/>
  <c r="GX322" i="1" s="1"/>
  <c r="N323" i="1"/>
  <c r="P323" i="1"/>
  <c r="V323" i="1"/>
  <c r="W323" i="1"/>
  <c r="AC323" i="1"/>
  <c r="AE323" i="1"/>
  <c r="CS323" i="1" s="1"/>
  <c r="R323" i="1" s="1"/>
  <c r="AF323" i="1"/>
  <c r="CT323" i="1" s="1"/>
  <c r="S323" i="1" s="1"/>
  <c r="AG323" i="1"/>
  <c r="CU323" i="1" s="1"/>
  <c r="T323" i="1" s="1"/>
  <c r="AH323" i="1"/>
  <c r="CV323" i="1" s="1"/>
  <c r="U323" i="1" s="1"/>
  <c r="AI323" i="1"/>
  <c r="AJ323" i="1"/>
  <c r="CQ323" i="1"/>
  <c r="CW323" i="1"/>
  <c r="CX323" i="1"/>
  <c r="FR323" i="1"/>
  <c r="GL323" i="1"/>
  <c r="GO323" i="1"/>
  <c r="GP323" i="1"/>
  <c r="GV323" i="1"/>
  <c r="HC323" i="1"/>
  <c r="GX323" i="1" s="1"/>
  <c r="N324" i="1"/>
  <c r="W324" i="1"/>
  <c r="AC324" i="1"/>
  <c r="AE324" i="1"/>
  <c r="AD324" i="1" s="1"/>
  <c r="CR324" i="1" s="1"/>
  <c r="Q324" i="1" s="1"/>
  <c r="AF324" i="1"/>
  <c r="AG324" i="1"/>
  <c r="CU324" i="1" s="1"/>
  <c r="T324" i="1" s="1"/>
  <c r="AH324" i="1"/>
  <c r="CV324" i="1" s="1"/>
  <c r="U324" i="1" s="1"/>
  <c r="AI324" i="1"/>
  <c r="CW324" i="1" s="1"/>
  <c r="V324" i="1" s="1"/>
  <c r="AJ324" i="1"/>
  <c r="CQ324" i="1"/>
  <c r="P324" i="1" s="1"/>
  <c r="CT324" i="1"/>
  <c r="S324" i="1" s="1"/>
  <c r="CX324" i="1"/>
  <c r="FR324" i="1"/>
  <c r="GL324" i="1"/>
  <c r="GO324" i="1"/>
  <c r="GP324" i="1"/>
  <c r="GV324" i="1"/>
  <c r="HC324" i="1" s="1"/>
  <c r="GX324" i="1" s="1"/>
  <c r="N325" i="1"/>
  <c r="T325" i="1"/>
  <c r="U325" i="1"/>
  <c r="AC325" i="1"/>
  <c r="CQ325" i="1" s="1"/>
  <c r="P325" i="1" s="1"/>
  <c r="AE325" i="1"/>
  <c r="CS325" i="1" s="1"/>
  <c r="R325" i="1" s="1"/>
  <c r="AF325" i="1"/>
  <c r="CT325" i="1" s="1"/>
  <c r="S325" i="1" s="1"/>
  <c r="AG325" i="1"/>
  <c r="AH325" i="1"/>
  <c r="AI325" i="1"/>
  <c r="AJ325" i="1"/>
  <c r="CU325" i="1"/>
  <c r="CV325" i="1"/>
  <c r="CW325" i="1"/>
  <c r="V325" i="1" s="1"/>
  <c r="CX325" i="1"/>
  <c r="W325" i="1" s="1"/>
  <c r="FR325" i="1"/>
  <c r="GL325" i="1"/>
  <c r="GO325" i="1"/>
  <c r="GP325" i="1"/>
  <c r="GV325" i="1"/>
  <c r="HC325" i="1" s="1"/>
  <c r="GX325" i="1" s="1"/>
  <c r="N326" i="1"/>
  <c r="U326" i="1"/>
  <c r="AC326" i="1"/>
  <c r="AE326" i="1"/>
  <c r="CS326" i="1" s="1"/>
  <c r="R326" i="1" s="1"/>
  <c r="AF326" i="1"/>
  <c r="CT326" i="1" s="1"/>
  <c r="S326" i="1" s="1"/>
  <c r="AG326" i="1"/>
  <c r="CU326" i="1" s="1"/>
  <c r="T326" i="1" s="1"/>
  <c r="AH326" i="1"/>
  <c r="AI326" i="1"/>
  <c r="CW326" i="1" s="1"/>
  <c r="V326" i="1" s="1"/>
  <c r="AJ326" i="1"/>
  <c r="CX326" i="1" s="1"/>
  <c r="W326" i="1" s="1"/>
  <c r="CV326" i="1"/>
  <c r="FR326" i="1"/>
  <c r="GL326" i="1"/>
  <c r="GO326" i="1"/>
  <c r="GP326" i="1"/>
  <c r="GV326" i="1"/>
  <c r="HC326" i="1" s="1"/>
  <c r="GX326" i="1" s="1"/>
  <c r="N327" i="1"/>
  <c r="R327" i="1"/>
  <c r="CY327" i="1" s="1"/>
  <c r="X327" i="1" s="1"/>
  <c r="S327" i="1"/>
  <c r="CZ327" i="1" s="1"/>
  <c r="Y327" i="1" s="1"/>
  <c r="AC327" i="1"/>
  <c r="CQ327" i="1" s="1"/>
  <c r="P327" i="1" s="1"/>
  <c r="CP327" i="1" s="1"/>
  <c r="O327" i="1" s="1"/>
  <c r="AD327" i="1"/>
  <c r="CR327" i="1" s="1"/>
  <c r="Q327" i="1" s="1"/>
  <c r="AE327" i="1"/>
  <c r="AF327" i="1"/>
  <c r="AG327" i="1"/>
  <c r="AH327" i="1"/>
  <c r="AI327" i="1"/>
  <c r="AJ327" i="1"/>
  <c r="CX327" i="1" s="1"/>
  <c r="W327" i="1" s="1"/>
  <c r="CS327" i="1"/>
  <c r="CT327" i="1"/>
  <c r="CU327" i="1"/>
  <c r="T327" i="1" s="1"/>
  <c r="CV327" i="1"/>
  <c r="U327" i="1" s="1"/>
  <c r="CW327" i="1"/>
  <c r="V327" i="1" s="1"/>
  <c r="FR327" i="1"/>
  <c r="GL327" i="1"/>
  <c r="GO327" i="1"/>
  <c r="GP327" i="1"/>
  <c r="GV327" i="1"/>
  <c r="HC327" i="1" s="1"/>
  <c r="GX327" i="1" s="1"/>
  <c r="C328" i="1"/>
  <c r="D328" i="1"/>
  <c r="N328" i="1"/>
  <c r="W328" i="1"/>
  <c r="AC328" i="1"/>
  <c r="CQ328" i="1" s="1"/>
  <c r="P328" i="1" s="1"/>
  <c r="AE328" i="1"/>
  <c r="CS328" i="1" s="1"/>
  <c r="R328" i="1" s="1"/>
  <c r="AF328" i="1"/>
  <c r="CT328" i="1" s="1"/>
  <c r="S328" i="1" s="1"/>
  <c r="AG328" i="1"/>
  <c r="CU328" i="1" s="1"/>
  <c r="T328" i="1" s="1"/>
  <c r="AH328" i="1"/>
  <c r="CV328" i="1" s="1"/>
  <c r="U328" i="1" s="1"/>
  <c r="AI328" i="1"/>
  <c r="CW328" i="1" s="1"/>
  <c r="V328" i="1" s="1"/>
  <c r="AJ328" i="1"/>
  <c r="CX328" i="1"/>
  <c r="FR328" i="1"/>
  <c r="BY346" i="1" s="1"/>
  <c r="GL328" i="1"/>
  <c r="GO328" i="1"/>
  <c r="GP328" i="1"/>
  <c r="GV328" i="1"/>
  <c r="HC328" i="1"/>
  <c r="GX328" i="1" s="1"/>
  <c r="C329" i="1"/>
  <c r="D329" i="1"/>
  <c r="N329" i="1"/>
  <c r="V329" i="1"/>
  <c r="AC329" i="1"/>
  <c r="AB329" i="1" s="1"/>
  <c r="AD329" i="1"/>
  <c r="CR329" i="1" s="1"/>
  <c r="Q329" i="1" s="1"/>
  <c r="AE329" i="1"/>
  <c r="AF329" i="1"/>
  <c r="CT329" i="1" s="1"/>
  <c r="S329" i="1" s="1"/>
  <c r="AG329" i="1"/>
  <c r="CU329" i="1" s="1"/>
  <c r="T329" i="1" s="1"/>
  <c r="AH329" i="1"/>
  <c r="CV329" i="1" s="1"/>
  <c r="U329" i="1" s="1"/>
  <c r="AI329" i="1"/>
  <c r="AJ329" i="1"/>
  <c r="CX329" i="1" s="1"/>
  <c r="W329" i="1" s="1"/>
  <c r="CQ329" i="1"/>
  <c r="P329" i="1" s="1"/>
  <c r="CP329" i="1" s="1"/>
  <c r="O329" i="1" s="1"/>
  <c r="CS329" i="1"/>
  <c r="R329" i="1" s="1"/>
  <c r="CW329" i="1"/>
  <c r="FR329" i="1"/>
  <c r="GL329" i="1"/>
  <c r="GO329" i="1"/>
  <c r="GP329" i="1"/>
  <c r="GV329" i="1"/>
  <c r="HC329" i="1" s="1"/>
  <c r="GX329" i="1" s="1"/>
  <c r="C331" i="1"/>
  <c r="D331" i="1"/>
  <c r="N331" i="1"/>
  <c r="Q331" i="1"/>
  <c r="R331" i="1"/>
  <c r="AC331" i="1"/>
  <c r="CQ331" i="1" s="1"/>
  <c r="P331" i="1" s="1"/>
  <c r="CP331" i="1" s="1"/>
  <c r="O331" i="1" s="1"/>
  <c r="AD331" i="1"/>
  <c r="AE331" i="1"/>
  <c r="AF331" i="1"/>
  <c r="AG331" i="1"/>
  <c r="AH331" i="1"/>
  <c r="AI331" i="1"/>
  <c r="CW331" i="1" s="1"/>
  <c r="V331" i="1" s="1"/>
  <c r="AJ331" i="1"/>
  <c r="CR331" i="1"/>
  <c r="CS331" i="1"/>
  <c r="CT331" i="1"/>
  <c r="S331" i="1" s="1"/>
  <c r="CU331" i="1"/>
  <c r="T331" i="1" s="1"/>
  <c r="CV331" i="1"/>
  <c r="U331" i="1" s="1"/>
  <c r="CX331" i="1"/>
  <c r="W331" i="1" s="1"/>
  <c r="FR331" i="1"/>
  <c r="GL331" i="1"/>
  <c r="GO331" i="1"/>
  <c r="GP331" i="1"/>
  <c r="GV331" i="1"/>
  <c r="HC331" i="1" s="1"/>
  <c r="GX331" i="1" s="1"/>
  <c r="C332" i="1"/>
  <c r="D332" i="1"/>
  <c r="N332" i="1"/>
  <c r="P332" i="1"/>
  <c r="V332" i="1"/>
  <c r="W332" i="1"/>
  <c r="AC332" i="1"/>
  <c r="AE332" i="1"/>
  <c r="CS332" i="1" s="1"/>
  <c r="R332" i="1" s="1"/>
  <c r="AF332" i="1"/>
  <c r="CT332" i="1" s="1"/>
  <c r="S332" i="1" s="1"/>
  <c r="AG332" i="1"/>
  <c r="CU332" i="1" s="1"/>
  <c r="T332" i="1" s="1"/>
  <c r="AH332" i="1"/>
  <c r="CV332" i="1" s="1"/>
  <c r="U332" i="1" s="1"/>
  <c r="AI332" i="1"/>
  <c r="AJ332" i="1"/>
  <c r="CQ332" i="1"/>
  <c r="CW332" i="1"/>
  <c r="CX332" i="1"/>
  <c r="FR332" i="1"/>
  <c r="FQ346" i="1" s="1"/>
  <c r="GL332" i="1"/>
  <c r="FR346" i="1" s="1"/>
  <c r="GO332" i="1"/>
  <c r="GP332" i="1"/>
  <c r="GV332" i="1"/>
  <c r="HC332" i="1"/>
  <c r="GX332" i="1" s="1"/>
  <c r="N333" i="1"/>
  <c r="W333" i="1"/>
  <c r="AC333" i="1"/>
  <c r="AE333" i="1"/>
  <c r="AD333" i="1" s="1"/>
  <c r="CR333" i="1" s="1"/>
  <c r="Q333" i="1" s="1"/>
  <c r="AF333" i="1"/>
  <c r="AG333" i="1"/>
  <c r="CU333" i="1" s="1"/>
  <c r="T333" i="1" s="1"/>
  <c r="AH333" i="1"/>
  <c r="CV333" i="1" s="1"/>
  <c r="U333" i="1" s="1"/>
  <c r="AI333" i="1"/>
  <c r="CW333" i="1" s="1"/>
  <c r="V333" i="1" s="1"/>
  <c r="AJ333" i="1"/>
  <c r="CQ333" i="1"/>
  <c r="P333" i="1" s="1"/>
  <c r="CT333" i="1"/>
  <c r="S333" i="1" s="1"/>
  <c r="CX333" i="1"/>
  <c r="FR333" i="1"/>
  <c r="GL333" i="1"/>
  <c r="GO333" i="1"/>
  <c r="GP333" i="1"/>
  <c r="GV333" i="1"/>
  <c r="HC333" i="1" s="1"/>
  <c r="GX333" i="1" s="1"/>
  <c r="N334" i="1"/>
  <c r="T334" i="1"/>
  <c r="U334" i="1"/>
  <c r="AC334" i="1"/>
  <c r="CQ334" i="1" s="1"/>
  <c r="P334" i="1" s="1"/>
  <c r="AD334" i="1"/>
  <c r="CR334" i="1" s="1"/>
  <c r="Q334" i="1" s="1"/>
  <c r="AE334" i="1"/>
  <c r="CS334" i="1" s="1"/>
  <c r="R334" i="1" s="1"/>
  <c r="AF334" i="1"/>
  <c r="CT334" i="1" s="1"/>
  <c r="S334" i="1" s="1"/>
  <c r="AG334" i="1"/>
  <c r="AH334" i="1"/>
  <c r="AI334" i="1"/>
  <c r="AJ334" i="1"/>
  <c r="CU334" i="1"/>
  <c r="CV334" i="1"/>
  <c r="CW334" i="1"/>
  <c r="V334" i="1" s="1"/>
  <c r="CX334" i="1"/>
  <c r="W334" i="1" s="1"/>
  <c r="FR334" i="1"/>
  <c r="GL334" i="1"/>
  <c r="GO334" i="1"/>
  <c r="GP334" i="1"/>
  <c r="GV334" i="1"/>
  <c r="HC334" i="1" s="1"/>
  <c r="GX334" i="1" s="1"/>
  <c r="C335" i="1"/>
  <c r="D335" i="1"/>
  <c r="N335" i="1"/>
  <c r="S335" i="1"/>
  <c r="AC335" i="1"/>
  <c r="CQ335" i="1" s="1"/>
  <c r="P335" i="1" s="1"/>
  <c r="AE335" i="1"/>
  <c r="CS335" i="1" s="1"/>
  <c r="R335" i="1" s="1"/>
  <c r="AF335" i="1"/>
  <c r="AG335" i="1"/>
  <c r="CU335" i="1" s="1"/>
  <c r="T335" i="1" s="1"/>
  <c r="AH335" i="1"/>
  <c r="CV335" i="1" s="1"/>
  <c r="U335" i="1" s="1"/>
  <c r="AI335" i="1"/>
  <c r="CW335" i="1" s="1"/>
  <c r="V335" i="1" s="1"/>
  <c r="AJ335" i="1"/>
  <c r="CX335" i="1" s="1"/>
  <c r="W335" i="1" s="1"/>
  <c r="CT335" i="1"/>
  <c r="FR335" i="1"/>
  <c r="GL335" i="1"/>
  <c r="GO335" i="1"/>
  <c r="GP335" i="1"/>
  <c r="GV335" i="1"/>
  <c r="HC335" i="1"/>
  <c r="GX335" i="1" s="1"/>
  <c r="C336" i="1"/>
  <c r="D336" i="1"/>
  <c r="N336" i="1"/>
  <c r="AC336" i="1"/>
  <c r="AB336" i="1" s="1"/>
  <c r="AE336" i="1"/>
  <c r="AD336" i="1" s="1"/>
  <c r="CR336" i="1" s="1"/>
  <c r="Q336" i="1" s="1"/>
  <c r="AF336" i="1"/>
  <c r="CT336" i="1" s="1"/>
  <c r="S336" i="1" s="1"/>
  <c r="AG336" i="1"/>
  <c r="AH336" i="1"/>
  <c r="CV336" i="1" s="1"/>
  <c r="U336" i="1" s="1"/>
  <c r="AI336" i="1"/>
  <c r="CW336" i="1" s="1"/>
  <c r="V336" i="1" s="1"/>
  <c r="AJ336" i="1"/>
  <c r="CX336" i="1" s="1"/>
  <c r="W336" i="1" s="1"/>
  <c r="CQ336" i="1"/>
  <c r="P336" i="1" s="1"/>
  <c r="CS336" i="1"/>
  <c r="R336" i="1" s="1"/>
  <c r="CU336" i="1"/>
  <c r="T336" i="1" s="1"/>
  <c r="FR336" i="1"/>
  <c r="GL336" i="1"/>
  <c r="GO336" i="1"/>
  <c r="GP336" i="1"/>
  <c r="GV336" i="1"/>
  <c r="GX336" i="1"/>
  <c r="HC336" i="1"/>
  <c r="C337" i="1"/>
  <c r="D337" i="1"/>
  <c r="N337" i="1"/>
  <c r="S337" i="1"/>
  <c r="T337" i="1"/>
  <c r="AC337" i="1"/>
  <c r="CQ337" i="1" s="1"/>
  <c r="P337" i="1" s="1"/>
  <c r="AE337" i="1"/>
  <c r="CS337" i="1" s="1"/>
  <c r="R337" i="1" s="1"/>
  <c r="CZ337" i="1" s="1"/>
  <c r="Y337" i="1" s="1"/>
  <c r="AF337" i="1"/>
  <c r="AG337" i="1"/>
  <c r="AH337" i="1"/>
  <c r="AI337" i="1"/>
  <c r="AJ337" i="1"/>
  <c r="CT337" i="1"/>
  <c r="CU337" i="1"/>
  <c r="CV337" i="1"/>
  <c r="U337" i="1" s="1"/>
  <c r="CW337" i="1"/>
  <c r="V337" i="1" s="1"/>
  <c r="CX337" i="1"/>
  <c r="W337" i="1" s="1"/>
  <c r="FR337" i="1"/>
  <c r="GL337" i="1"/>
  <c r="GO337" i="1"/>
  <c r="GP337" i="1"/>
  <c r="GV337" i="1"/>
  <c r="HC337" i="1" s="1"/>
  <c r="GX337" i="1" s="1"/>
  <c r="C338" i="1"/>
  <c r="D338" i="1"/>
  <c r="N338" i="1"/>
  <c r="R338" i="1"/>
  <c r="AC338" i="1"/>
  <c r="CQ338" i="1" s="1"/>
  <c r="P338" i="1" s="1"/>
  <c r="AD338" i="1"/>
  <c r="CR338" i="1" s="1"/>
  <c r="Q338" i="1" s="1"/>
  <c r="AE338" i="1"/>
  <c r="AF338" i="1"/>
  <c r="CT338" i="1" s="1"/>
  <c r="S338" i="1" s="1"/>
  <c r="AG338" i="1"/>
  <c r="CU338" i="1" s="1"/>
  <c r="T338" i="1" s="1"/>
  <c r="AH338" i="1"/>
  <c r="CV338" i="1" s="1"/>
  <c r="U338" i="1" s="1"/>
  <c r="AI338" i="1"/>
  <c r="CW338" i="1" s="1"/>
  <c r="V338" i="1" s="1"/>
  <c r="AJ338" i="1"/>
  <c r="CX338" i="1" s="1"/>
  <c r="W338" i="1" s="1"/>
  <c r="CS338" i="1"/>
  <c r="FR338" i="1"/>
  <c r="GL338" i="1"/>
  <c r="GO338" i="1"/>
  <c r="GP338" i="1"/>
  <c r="GV338" i="1"/>
  <c r="HC338" i="1"/>
  <c r="GX338" i="1" s="1"/>
  <c r="N339" i="1"/>
  <c r="P339" i="1"/>
  <c r="AC339" i="1"/>
  <c r="AE339" i="1"/>
  <c r="AD339" i="1" s="1"/>
  <c r="AF339" i="1"/>
  <c r="AG339" i="1"/>
  <c r="CU339" i="1" s="1"/>
  <c r="T339" i="1" s="1"/>
  <c r="AH339" i="1"/>
  <c r="AI339" i="1"/>
  <c r="CW339" i="1" s="1"/>
  <c r="V339" i="1" s="1"/>
  <c r="AJ339" i="1"/>
  <c r="CX339" i="1" s="1"/>
  <c r="W339" i="1" s="1"/>
  <c r="CQ339" i="1"/>
  <c r="CS339" i="1"/>
  <c r="R339" i="1" s="1"/>
  <c r="CT339" i="1"/>
  <c r="S339" i="1" s="1"/>
  <c r="CV339" i="1"/>
  <c r="U339" i="1" s="1"/>
  <c r="FR339" i="1"/>
  <c r="GL339" i="1"/>
  <c r="GO339" i="1"/>
  <c r="GP339" i="1"/>
  <c r="GV339" i="1"/>
  <c r="HC339" i="1"/>
  <c r="GX339" i="1" s="1"/>
  <c r="N340" i="1"/>
  <c r="P340" i="1"/>
  <c r="V340" i="1"/>
  <c r="W340" i="1"/>
  <c r="AC340" i="1"/>
  <c r="AE340" i="1"/>
  <c r="CS340" i="1" s="1"/>
  <c r="R340" i="1" s="1"/>
  <c r="AF340" i="1"/>
  <c r="CT340" i="1" s="1"/>
  <c r="S340" i="1" s="1"/>
  <c r="AG340" i="1"/>
  <c r="CU340" i="1" s="1"/>
  <c r="T340" i="1" s="1"/>
  <c r="AH340" i="1"/>
  <c r="CV340" i="1" s="1"/>
  <c r="U340" i="1" s="1"/>
  <c r="AI340" i="1"/>
  <c r="AJ340" i="1"/>
  <c r="CQ340" i="1"/>
  <c r="CW340" i="1"/>
  <c r="CX340" i="1"/>
  <c r="FR340" i="1"/>
  <c r="GL340" i="1"/>
  <c r="GO340" i="1"/>
  <c r="GP340" i="1"/>
  <c r="GV340" i="1"/>
  <c r="HC340" i="1"/>
  <c r="GX340" i="1" s="1"/>
  <c r="N341" i="1"/>
  <c r="W341" i="1"/>
  <c r="AC341" i="1"/>
  <c r="AE341" i="1"/>
  <c r="AD341" i="1" s="1"/>
  <c r="CR341" i="1" s="1"/>
  <c r="Q341" i="1" s="1"/>
  <c r="AF341" i="1"/>
  <c r="AG341" i="1"/>
  <c r="CU341" i="1" s="1"/>
  <c r="T341" i="1" s="1"/>
  <c r="AH341" i="1"/>
  <c r="CV341" i="1" s="1"/>
  <c r="U341" i="1" s="1"/>
  <c r="AI341" i="1"/>
  <c r="CW341" i="1" s="1"/>
  <c r="V341" i="1" s="1"/>
  <c r="AJ341" i="1"/>
  <c r="CQ341" i="1"/>
  <c r="P341" i="1" s="1"/>
  <c r="CP341" i="1" s="1"/>
  <c r="O341" i="1" s="1"/>
  <c r="CT341" i="1"/>
  <c r="S341" i="1" s="1"/>
  <c r="CX341" i="1"/>
  <c r="FR341" i="1"/>
  <c r="GL341" i="1"/>
  <c r="GO341" i="1"/>
  <c r="GP341" i="1"/>
  <c r="GV341" i="1"/>
  <c r="HC341" i="1" s="1"/>
  <c r="GX341" i="1" s="1"/>
  <c r="N342" i="1"/>
  <c r="T342" i="1"/>
  <c r="U342" i="1"/>
  <c r="AC342" i="1"/>
  <c r="CQ342" i="1" s="1"/>
  <c r="P342" i="1" s="1"/>
  <c r="AD342" i="1"/>
  <c r="CR342" i="1" s="1"/>
  <c r="Q342" i="1" s="1"/>
  <c r="AE342" i="1"/>
  <c r="CS342" i="1" s="1"/>
  <c r="R342" i="1" s="1"/>
  <c r="AF342" i="1"/>
  <c r="CT342" i="1" s="1"/>
  <c r="S342" i="1" s="1"/>
  <c r="AG342" i="1"/>
  <c r="AH342" i="1"/>
  <c r="AI342" i="1"/>
  <c r="AJ342" i="1"/>
  <c r="CU342" i="1"/>
  <c r="CV342" i="1"/>
  <c r="CW342" i="1"/>
  <c r="V342" i="1" s="1"/>
  <c r="CX342" i="1"/>
  <c r="W342" i="1" s="1"/>
  <c r="FR342" i="1"/>
  <c r="GL342" i="1"/>
  <c r="GO342" i="1"/>
  <c r="GP342" i="1"/>
  <c r="GV342" i="1"/>
  <c r="HC342" i="1" s="1"/>
  <c r="GX342" i="1" s="1"/>
  <c r="C343" i="1"/>
  <c r="D343" i="1"/>
  <c r="N343" i="1"/>
  <c r="S343" i="1"/>
  <c r="AC343" i="1"/>
  <c r="CQ343" i="1" s="1"/>
  <c r="P343" i="1" s="1"/>
  <c r="AE343" i="1"/>
  <c r="CS343" i="1" s="1"/>
  <c r="R343" i="1" s="1"/>
  <c r="AF343" i="1"/>
  <c r="AG343" i="1"/>
  <c r="CU343" i="1" s="1"/>
  <c r="T343" i="1" s="1"/>
  <c r="AH343" i="1"/>
  <c r="CV343" i="1" s="1"/>
  <c r="U343" i="1" s="1"/>
  <c r="AI343" i="1"/>
  <c r="CW343" i="1" s="1"/>
  <c r="V343" i="1" s="1"/>
  <c r="AJ343" i="1"/>
  <c r="CX343" i="1" s="1"/>
  <c r="W343" i="1" s="1"/>
  <c r="CT343" i="1"/>
  <c r="FR343" i="1"/>
  <c r="GL343" i="1"/>
  <c r="GO343" i="1"/>
  <c r="GP343" i="1"/>
  <c r="GV343" i="1"/>
  <c r="HC343" i="1"/>
  <c r="GX343" i="1" s="1"/>
  <c r="C344" i="1"/>
  <c r="D344" i="1"/>
  <c r="N344" i="1"/>
  <c r="AC344" i="1"/>
  <c r="AB344" i="1" s="1"/>
  <c r="AE344" i="1"/>
  <c r="AD344" i="1" s="1"/>
  <c r="CR344" i="1" s="1"/>
  <c r="Q344" i="1" s="1"/>
  <c r="AF344" i="1"/>
  <c r="CT344" i="1" s="1"/>
  <c r="S344" i="1" s="1"/>
  <c r="AG344" i="1"/>
  <c r="AH344" i="1"/>
  <c r="CV344" i="1" s="1"/>
  <c r="U344" i="1" s="1"/>
  <c r="AI344" i="1"/>
  <c r="CW344" i="1" s="1"/>
  <c r="V344" i="1" s="1"/>
  <c r="AJ344" i="1"/>
  <c r="CX344" i="1" s="1"/>
  <c r="W344" i="1" s="1"/>
  <c r="CQ344" i="1"/>
  <c r="P344" i="1" s="1"/>
  <c r="CS344" i="1"/>
  <c r="R344" i="1" s="1"/>
  <c r="CU344" i="1"/>
  <c r="T344" i="1" s="1"/>
  <c r="FR344" i="1"/>
  <c r="GL344" i="1"/>
  <c r="GO344" i="1"/>
  <c r="GP344" i="1"/>
  <c r="GV344" i="1"/>
  <c r="GX344" i="1"/>
  <c r="HC344" i="1"/>
  <c r="B346" i="1"/>
  <c r="B150" i="1" s="1"/>
  <c r="C346" i="1"/>
  <c r="C150" i="1" s="1"/>
  <c r="D346" i="1"/>
  <c r="D150" i="1" s="1"/>
  <c r="F346" i="1"/>
  <c r="F150" i="1" s="1"/>
  <c r="G346" i="1"/>
  <c r="G150" i="1" s="1"/>
  <c r="BX346" i="1"/>
  <c r="BX150" i="1" s="1"/>
  <c r="BZ346" i="1"/>
  <c r="BZ150" i="1" s="1"/>
  <c r="CC346" i="1"/>
  <c r="CC150" i="1" s="1"/>
  <c r="CD346" i="1"/>
  <c r="CD150" i="1" s="1"/>
  <c r="CK346" i="1"/>
  <c r="CK150" i="1" s="1"/>
  <c r="CL346" i="1"/>
  <c r="CL150" i="1" s="1"/>
  <c r="CM346" i="1"/>
  <c r="CM150" i="1" s="1"/>
  <c r="FP346" i="1"/>
  <c r="FU346" i="1"/>
  <c r="FU150" i="1" s="1"/>
  <c r="FV346" i="1"/>
  <c r="FV150" i="1" s="1"/>
  <c r="GC346" i="1"/>
  <c r="GC150" i="1" s="1"/>
  <c r="GD346" i="1"/>
  <c r="GD150" i="1" s="1"/>
  <c r="GE346" i="1"/>
  <c r="GE150" i="1" s="1"/>
  <c r="D376" i="1"/>
  <c r="E378" i="1"/>
  <c r="Z378" i="1"/>
  <c r="AA378" i="1"/>
  <c r="AM378" i="1"/>
  <c r="AN378" i="1"/>
  <c r="BE378" i="1"/>
  <c r="BF378" i="1"/>
  <c r="BG378" i="1"/>
  <c r="BH378" i="1"/>
  <c r="BI378" i="1"/>
  <c r="BJ378" i="1"/>
  <c r="BK378" i="1"/>
  <c r="BL378" i="1"/>
  <c r="BM378" i="1"/>
  <c r="BN378" i="1"/>
  <c r="BO378" i="1"/>
  <c r="BP378" i="1"/>
  <c r="BQ378" i="1"/>
  <c r="BR378" i="1"/>
  <c r="BS378" i="1"/>
  <c r="BT378" i="1"/>
  <c r="BU378" i="1"/>
  <c r="BV378" i="1"/>
  <c r="BW378" i="1"/>
  <c r="CN378" i="1"/>
  <c r="CO378" i="1"/>
  <c r="CP378" i="1"/>
  <c r="CQ378" i="1"/>
  <c r="CR378" i="1"/>
  <c r="CS378" i="1"/>
  <c r="CT378" i="1"/>
  <c r="CU378" i="1"/>
  <c r="CV378" i="1"/>
  <c r="CW378" i="1"/>
  <c r="CX378" i="1"/>
  <c r="CY378" i="1"/>
  <c r="CZ378" i="1"/>
  <c r="DA378" i="1"/>
  <c r="DB378" i="1"/>
  <c r="DC378" i="1"/>
  <c r="DD378" i="1"/>
  <c r="DE378" i="1"/>
  <c r="DF378" i="1"/>
  <c r="DR378" i="1"/>
  <c r="DS378" i="1"/>
  <c r="EE378" i="1"/>
  <c r="EF378" i="1"/>
  <c r="EW378" i="1"/>
  <c r="EX378" i="1"/>
  <c r="EY378" i="1"/>
  <c r="EZ378" i="1"/>
  <c r="FA378" i="1"/>
  <c r="FB378" i="1"/>
  <c r="FC378" i="1"/>
  <c r="FD378" i="1"/>
  <c r="FE378" i="1"/>
  <c r="FF378" i="1"/>
  <c r="FG378" i="1"/>
  <c r="FH378" i="1"/>
  <c r="FI378" i="1"/>
  <c r="FJ378" i="1"/>
  <c r="FK378" i="1"/>
  <c r="FL378" i="1"/>
  <c r="FM378" i="1"/>
  <c r="FN378" i="1"/>
  <c r="FO378" i="1"/>
  <c r="GF378" i="1"/>
  <c r="GG378" i="1"/>
  <c r="GH378" i="1"/>
  <c r="GI378" i="1"/>
  <c r="GJ378" i="1"/>
  <c r="GK378" i="1"/>
  <c r="GL378" i="1"/>
  <c r="GM378" i="1"/>
  <c r="GN378" i="1"/>
  <c r="GO378" i="1"/>
  <c r="GP378" i="1"/>
  <c r="GQ378" i="1"/>
  <c r="GR378" i="1"/>
  <c r="GS378" i="1"/>
  <c r="GT378" i="1"/>
  <c r="GU378" i="1"/>
  <c r="GV378" i="1"/>
  <c r="GW378" i="1"/>
  <c r="GX378" i="1"/>
  <c r="C382" i="1"/>
  <c r="D382" i="1"/>
  <c r="N382" i="1"/>
  <c r="T382" i="1"/>
  <c r="U382" i="1"/>
  <c r="V382" i="1"/>
  <c r="AC382" i="1"/>
  <c r="AE382" i="1"/>
  <c r="CS382" i="1" s="1"/>
  <c r="R382" i="1" s="1"/>
  <c r="AF382" i="1"/>
  <c r="CT382" i="1" s="1"/>
  <c r="S382" i="1" s="1"/>
  <c r="AG382" i="1"/>
  <c r="CU382" i="1" s="1"/>
  <c r="AH382" i="1"/>
  <c r="AI382" i="1"/>
  <c r="AJ382" i="1"/>
  <c r="CV382" i="1"/>
  <c r="CW382" i="1"/>
  <c r="CX382" i="1"/>
  <c r="W382" i="1" s="1"/>
  <c r="FR382" i="1"/>
  <c r="GL382" i="1"/>
  <c r="GO382" i="1"/>
  <c r="GP382" i="1"/>
  <c r="GV382" i="1"/>
  <c r="GX382" i="1"/>
  <c r="HC382" i="1"/>
  <c r="C383" i="1"/>
  <c r="D383" i="1"/>
  <c r="N383" i="1"/>
  <c r="S383" i="1"/>
  <c r="T383" i="1"/>
  <c r="AC383" i="1"/>
  <c r="CQ383" i="1" s="1"/>
  <c r="P383" i="1" s="1"/>
  <c r="AD383" i="1"/>
  <c r="CR383" i="1" s="1"/>
  <c r="Q383" i="1" s="1"/>
  <c r="AE383" i="1"/>
  <c r="CS383" i="1" s="1"/>
  <c r="R383" i="1" s="1"/>
  <c r="AF383" i="1"/>
  <c r="CT383" i="1" s="1"/>
  <c r="AG383" i="1"/>
  <c r="AH383" i="1"/>
  <c r="CV383" i="1" s="1"/>
  <c r="U383" i="1" s="1"/>
  <c r="AI383" i="1"/>
  <c r="CW383" i="1" s="1"/>
  <c r="V383" i="1" s="1"/>
  <c r="AJ383" i="1"/>
  <c r="CU383" i="1"/>
  <c r="CX383" i="1"/>
  <c r="W383" i="1" s="1"/>
  <c r="FR383" i="1"/>
  <c r="GL383" i="1"/>
  <c r="GO383" i="1"/>
  <c r="GP383" i="1"/>
  <c r="GV383" i="1"/>
  <c r="HC383" i="1" s="1"/>
  <c r="GX383" i="1" s="1"/>
  <c r="C384" i="1"/>
  <c r="D384" i="1"/>
  <c r="N384" i="1"/>
  <c r="P384" i="1"/>
  <c r="U384" i="1"/>
  <c r="AC384" i="1"/>
  <c r="AE384" i="1"/>
  <c r="AD384" i="1" s="1"/>
  <c r="CR384" i="1" s="1"/>
  <c r="Q384" i="1" s="1"/>
  <c r="AF384" i="1"/>
  <c r="CT384" i="1" s="1"/>
  <c r="S384" i="1" s="1"/>
  <c r="AG384" i="1"/>
  <c r="CU384" i="1" s="1"/>
  <c r="T384" i="1" s="1"/>
  <c r="AH384" i="1"/>
  <c r="AI384" i="1"/>
  <c r="CW384" i="1" s="1"/>
  <c r="V384" i="1" s="1"/>
  <c r="AJ384" i="1"/>
  <c r="CX384" i="1" s="1"/>
  <c r="W384" i="1" s="1"/>
  <c r="CQ384" i="1"/>
  <c r="CS384" i="1"/>
  <c r="R384" i="1" s="1"/>
  <c r="CV384" i="1"/>
  <c r="FR384" i="1"/>
  <c r="GL384" i="1"/>
  <c r="GO384" i="1"/>
  <c r="GP384" i="1"/>
  <c r="GV384" i="1"/>
  <c r="HC384" i="1"/>
  <c r="GX384" i="1" s="1"/>
  <c r="C385" i="1"/>
  <c r="D385" i="1"/>
  <c r="N385" i="1"/>
  <c r="T385" i="1"/>
  <c r="U385" i="1"/>
  <c r="AC385" i="1"/>
  <c r="CQ385" i="1" s="1"/>
  <c r="P385" i="1" s="1"/>
  <c r="AE385" i="1"/>
  <c r="CS385" i="1" s="1"/>
  <c r="R385" i="1" s="1"/>
  <c r="AF385" i="1"/>
  <c r="CT385" i="1" s="1"/>
  <c r="S385" i="1" s="1"/>
  <c r="AG385" i="1"/>
  <c r="AH385" i="1"/>
  <c r="AI385" i="1"/>
  <c r="AJ385" i="1"/>
  <c r="CU385" i="1"/>
  <c r="CV385" i="1"/>
  <c r="CW385" i="1"/>
  <c r="V385" i="1" s="1"/>
  <c r="CX385" i="1"/>
  <c r="W385" i="1" s="1"/>
  <c r="FR385" i="1"/>
  <c r="GL385" i="1"/>
  <c r="GO385" i="1"/>
  <c r="GP385" i="1"/>
  <c r="GV385" i="1"/>
  <c r="GX385" i="1"/>
  <c r="HC385" i="1"/>
  <c r="N386" i="1"/>
  <c r="U386" i="1"/>
  <c r="AC386" i="1"/>
  <c r="CQ386" i="1" s="1"/>
  <c r="P386" i="1" s="1"/>
  <c r="AE386" i="1"/>
  <c r="CS386" i="1" s="1"/>
  <c r="R386" i="1" s="1"/>
  <c r="AF386" i="1"/>
  <c r="CT386" i="1" s="1"/>
  <c r="S386" i="1" s="1"/>
  <c r="AG386" i="1"/>
  <c r="CU386" i="1" s="1"/>
  <c r="T386" i="1" s="1"/>
  <c r="AH386" i="1"/>
  <c r="AI386" i="1"/>
  <c r="AJ386" i="1"/>
  <c r="CX386" i="1" s="1"/>
  <c r="W386" i="1" s="1"/>
  <c r="CV386" i="1"/>
  <c r="CW386" i="1"/>
  <c r="V386" i="1" s="1"/>
  <c r="FR386" i="1"/>
  <c r="GL386" i="1"/>
  <c r="GO386" i="1"/>
  <c r="GP386" i="1"/>
  <c r="GV386" i="1"/>
  <c r="HC386" i="1" s="1"/>
  <c r="GX386" i="1" s="1"/>
  <c r="N387" i="1"/>
  <c r="R387" i="1"/>
  <c r="AC387" i="1"/>
  <c r="CQ387" i="1" s="1"/>
  <c r="P387" i="1" s="1"/>
  <c r="CP387" i="1" s="1"/>
  <c r="O387" i="1" s="1"/>
  <c r="AE387" i="1"/>
  <c r="AD387" i="1" s="1"/>
  <c r="CR387" i="1" s="1"/>
  <c r="Q387" i="1" s="1"/>
  <c r="AF387" i="1"/>
  <c r="AG387" i="1"/>
  <c r="AH387" i="1"/>
  <c r="CV387" i="1" s="1"/>
  <c r="U387" i="1" s="1"/>
  <c r="AI387" i="1"/>
  <c r="CW387" i="1" s="1"/>
  <c r="V387" i="1" s="1"/>
  <c r="AJ387" i="1"/>
  <c r="CS387" i="1"/>
  <c r="CT387" i="1"/>
  <c r="S387" i="1" s="1"/>
  <c r="CU387" i="1"/>
  <c r="T387" i="1" s="1"/>
  <c r="CX387" i="1"/>
  <c r="W387" i="1" s="1"/>
  <c r="FR387" i="1"/>
  <c r="GL387" i="1"/>
  <c r="GO387" i="1"/>
  <c r="GP387" i="1"/>
  <c r="GV387" i="1"/>
  <c r="HC387" i="1" s="1"/>
  <c r="GX387" i="1" s="1"/>
  <c r="N388" i="1"/>
  <c r="P388" i="1"/>
  <c r="W388" i="1"/>
  <c r="AC388" i="1"/>
  <c r="CQ388" i="1" s="1"/>
  <c r="AE388" i="1"/>
  <c r="AD388" i="1" s="1"/>
  <c r="CR388" i="1" s="1"/>
  <c r="Q388" i="1" s="1"/>
  <c r="AF388" i="1"/>
  <c r="CT388" i="1" s="1"/>
  <c r="S388" i="1" s="1"/>
  <c r="AG388" i="1"/>
  <c r="CU388" i="1" s="1"/>
  <c r="T388" i="1" s="1"/>
  <c r="AH388" i="1"/>
  <c r="CV388" i="1" s="1"/>
  <c r="U388" i="1" s="1"/>
  <c r="AI388" i="1"/>
  <c r="CW388" i="1" s="1"/>
  <c r="V388" i="1" s="1"/>
  <c r="AJ388" i="1"/>
  <c r="CS388" i="1"/>
  <c r="R388" i="1" s="1"/>
  <c r="CX388" i="1"/>
  <c r="FR388" i="1"/>
  <c r="GL388" i="1"/>
  <c r="GO388" i="1"/>
  <c r="GP388" i="1"/>
  <c r="GV388" i="1"/>
  <c r="GX388" i="1"/>
  <c r="HC388" i="1"/>
  <c r="N389" i="1"/>
  <c r="W389" i="1"/>
  <c r="AC389" i="1"/>
  <c r="AE389" i="1"/>
  <c r="CS389" i="1" s="1"/>
  <c r="R389" i="1" s="1"/>
  <c r="AF389" i="1"/>
  <c r="CT389" i="1" s="1"/>
  <c r="S389" i="1" s="1"/>
  <c r="AG389" i="1"/>
  <c r="CU389" i="1" s="1"/>
  <c r="T389" i="1" s="1"/>
  <c r="AH389" i="1"/>
  <c r="CV389" i="1" s="1"/>
  <c r="U389" i="1" s="1"/>
  <c r="AI389" i="1"/>
  <c r="CW389" i="1" s="1"/>
  <c r="V389" i="1" s="1"/>
  <c r="AJ389" i="1"/>
  <c r="CQ389" i="1"/>
  <c r="P389" i="1" s="1"/>
  <c r="CX389" i="1"/>
  <c r="FR389" i="1"/>
  <c r="GL389" i="1"/>
  <c r="GO389" i="1"/>
  <c r="GP389" i="1"/>
  <c r="GV389" i="1"/>
  <c r="HC389" i="1"/>
  <c r="GX389" i="1" s="1"/>
  <c r="N390" i="1"/>
  <c r="S390" i="1"/>
  <c r="T390" i="1"/>
  <c r="AC390" i="1"/>
  <c r="AE390" i="1"/>
  <c r="CS390" i="1" s="1"/>
  <c r="R390" i="1" s="1"/>
  <c r="AF390" i="1"/>
  <c r="AG390" i="1"/>
  <c r="AH390" i="1"/>
  <c r="AI390" i="1"/>
  <c r="CW390" i="1" s="1"/>
  <c r="V390" i="1" s="1"/>
  <c r="AJ390" i="1"/>
  <c r="CX390" i="1" s="1"/>
  <c r="W390" i="1" s="1"/>
  <c r="CQ390" i="1"/>
  <c r="P390" i="1" s="1"/>
  <c r="CT390" i="1"/>
  <c r="CU390" i="1"/>
  <c r="CV390" i="1"/>
  <c r="U390" i="1" s="1"/>
  <c r="FR390" i="1"/>
  <c r="GL390" i="1"/>
  <c r="GO390" i="1"/>
  <c r="GP390" i="1"/>
  <c r="GV390" i="1"/>
  <c r="HC390" i="1" s="1"/>
  <c r="GX390" i="1" s="1"/>
  <c r="N391" i="1"/>
  <c r="AC391" i="1"/>
  <c r="CQ391" i="1" s="1"/>
  <c r="P391" i="1" s="1"/>
  <c r="AE391" i="1"/>
  <c r="CS391" i="1" s="1"/>
  <c r="R391" i="1" s="1"/>
  <c r="AF391" i="1"/>
  <c r="AG391" i="1"/>
  <c r="CU391" i="1" s="1"/>
  <c r="T391" i="1" s="1"/>
  <c r="AH391" i="1"/>
  <c r="CV391" i="1" s="1"/>
  <c r="U391" i="1" s="1"/>
  <c r="AI391" i="1"/>
  <c r="AJ391" i="1"/>
  <c r="CX391" i="1" s="1"/>
  <c r="W391" i="1" s="1"/>
  <c r="CT391" i="1"/>
  <c r="S391" i="1" s="1"/>
  <c r="CW391" i="1"/>
  <c r="V391" i="1" s="1"/>
  <c r="FR391" i="1"/>
  <c r="GL391" i="1"/>
  <c r="GO391" i="1"/>
  <c r="GP391" i="1"/>
  <c r="GV391" i="1"/>
  <c r="HC391" i="1" s="1"/>
  <c r="GX391" i="1" s="1"/>
  <c r="C393" i="1"/>
  <c r="D393" i="1"/>
  <c r="N393" i="1"/>
  <c r="W393" i="1"/>
  <c r="AC393" i="1"/>
  <c r="AD393" i="1"/>
  <c r="CR393" i="1" s="1"/>
  <c r="Q393" i="1" s="1"/>
  <c r="AE393" i="1"/>
  <c r="CS393" i="1" s="1"/>
  <c r="R393" i="1" s="1"/>
  <c r="AF393" i="1"/>
  <c r="CT393" i="1" s="1"/>
  <c r="S393" i="1" s="1"/>
  <c r="AG393" i="1"/>
  <c r="CU393" i="1" s="1"/>
  <c r="T393" i="1" s="1"/>
  <c r="AH393" i="1"/>
  <c r="CV393" i="1" s="1"/>
  <c r="U393" i="1" s="1"/>
  <c r="AI393" i="1"/>
  <c r="CW393" i="1" s="1"/>
  <c r="V393" i="1" s="1"/>
  <c r="AJ393" i="1"/>
  <c r="CQ393" i="1"/>
  <c r="P393" i="1" s="1"/>
  <c r="CX393" i="1"/>
  <c r="FR393" i="1"/>
  <c r="GL393" i="1"/>
  <c r="GO393" i="1"/>
  <c r="GP393" i="1"/>
  <c r="GV393" i="1"/>
  <c r="GX393" i="1"/>
  <c r="HC393" i="1"/>
  <c r="C394" i="1"/>
  <c r="D394" i="1"/>
  <c r="N394" i="1"/>
  <c r="R394" i="1"/>
  <c r="S394" i="1"/>
  <c r="CZ394" i="1" s="1"/>
  <c r="Y394" i="1"/>
  <c r="AB394" i="1"/>
  <c r="AC394" i="1"/>
  <c r="CQ394" i="1" s="1"/>
  <c r="P394" i="1" s="1"/>
  <c r="AD394" i="1"/>
  <c r="CR394" i="1" s="1"/>
  <c r="Q394" i="1" s="1"/>
  <c r="AE394" i="1"/>
  <c r="AF394" i="1"/>
  <c r="AG394" i="1"/>
  <c r="AH394" i="1"/>
  <c r="AI394" i="1"/>
  <c r="CW394" i="1" s="1"/>
  <c r="V394" i="1" s="1"/>
  <c r="AJ394" i="1"/>
  <c r="CS394" i="1"/>
  <c r="CT394" i="1"/>
  <c r="CU394" i="1"/>
  <c r="T394" i="1" s="1"/>
  <c r="CV394" i="1"/>
  <c r="U394" i="1" s="1"/>
  <c r="CX394" i="1"/>
  <c r="W394" i="1" s="1"/>
  <c r="CY394" i="1"/>
  <c r="X394" i="1" s="1"/>
  <c r="FR394" i="1"/>
  <c r="GL394" i="1"/>
  <c r="GO394" i="1"/>
  <c r="GP394" i="1"/>
  <c r="GV394" i="1"/>
  <c r="HC394" i="1" s="1"/>
  <c r="GX394" i="1" s="1"/>
  <c r="C395" i="1"/>
  <c r="D395" i="1"/>
  <c r="N395" i="1"/>
  <c r="V395" i="1"/>
  <c r="W395" i="1"/>
  <c r="AC395" i="1"/>
  <c r="CQ395" i="1" s="1"/>
  <c r="P395" i="1" s="1"/>
  <c r="CP395" i="1" s="1"/>
  <c r="O395" i="1" s="1"/>
  <c r="AE395" i="1"/>
  <c r="AD395" i="1" s="1"/>
  <c r="CR395" i="1" s="1"/>
  <c r="Q395" i="1" s="1"/>
  <c r="AF395" i="1"/>
  <c r="AG395" i="1"/>
  <c r="CU395" i="1" s="1"/>
  <c r="T395" i="1" s="1"/>
  <c r="AH395" i="1"/>
  <c r="CV395" i="1" s="1"/>
  <c r="U395" i="1" s="1"/>
  <c r="AI395" i="1"/>
  <c r="CW395" i="1" s="1"/>
  <c r="AJ395" i="1"/>
  <c r="CT395" i="1"/>
  <c r="S395" i="1" s="1"/>
  <c r="CX395" i="1"/>
  <c r="FR395" i="1"/>
  <c r="GL395" i="1"/>
  <c r="GO395" i="1"/>
  <c r="GP395" i="1"/>
  <c r="GV395" i="1"/>
  <c r="GX395" i="1"/>
  <c r="HC395" i="1"/>
  <c r="C396" i="1"/>
  <c r="D396" i="1"/>
  <c r="N396" i="1"/>
  <c r="T396" i="1"/>
  <c r="U396" i="1"/>
  <c r="AC396" i="1"/>
  <c r="CQ396" i="1" s="1"/>
  <c r="P396" i="1" s="1"/>
  <c r="AD396" i="1"/>
  <c r="CR396" i="1" s="1"/>
  <c r="Q396" i="1" s="1"/>
  <c r="AE396" i="1"/>
  <c r="AF396" i="1"/>
  <c r="CT396" i="1" s="1"/>
  <c r="S396" i="1" s="1"/>
  <c r="AG396" i="1"/>
  <c r="CU396" i="1" s="1"/>
  <c r="AH396" i="1"/>
  <c r="CV396" i="1" s="1"/>
  <c r="AI396" i="1"/>
  <c r="AJ396" i="1"/>
  <c r="CS396" i="1"/>
  <c r="R396" i="1" s="1"/>
  <c r="CW396" i="1"/>
  <c r="V396" i="1" s="1"/>
  <c r="CX396" i="1"/>
  <c r="W396" i="1" s="1"/>
  <c r="FR396" i="1"/>
  <c r="GL396" i="1"/>
  <c r="GO396" i="1"/>
  <c r="GP396" i="1"/>
  <c r="GV396" i="1"/>
  <c r="HC396" i="1" s="1"/>
  <c r="GX396" i="1" s="1"/>
  <c r="N397" i="1"/>
  <c r="S397" i="1"/>
  <c r="T397" i="1"/>
  <c r="AC397" i="1"/>
  <c r="CQ397" i="1" s="1"/>
  <c r="P397" i="1" s="1"/>
  <c r="AD397" i="1"/>
  <c r="CR397" i="1" s="1"/>
  <c r="Q397" i="1" s="1"/>
  <c r="AE397" i="1"/>
  <c r="CS397" i="1" s="1"/>
  <c r="R397" i="1" s="1"/>
  <c r="AF397" i="1"/>
  <c r="AG397" i="1"/>
  <c r="AH397" i="1"/>
  <c r="AI397" i="1"/>
  <c r="AJ397" i="1"/>
  <c r="CT397" i="1"/>
  <c r="CU397" i="1"/>
  <c r="CV397" i="1"/>
  <c r="U397" i="1" s="1"/>
  <c r="CW397" i="1"/>
  <c r="V397" i="1" s="1"/>
  <c r="CX397" i="1"/>
  <c r="W397" i="1" s="1"/>
  <c r="FR397" i="1"/>
  <c r="GL397" i="1"/>
  <c r="GO397" i="1"/>
  <c r="GP397" i="1"/>
  <c r="GV397" i="1"/>
  <c r="HC397" i="1" s="1"/>
  <c r="GX397" i="1"/>
  <c r="N398" i="1"/>
  <c r="P398" i="1"/>
  <c r="S398" i="1"/>
  <c r="AC398" i="1"/>
  <c r="CQ398" i="1" s="1"/>
  <c r="AE398" i="1"/>
  <c r="CS398" i="1" s="1"/>
  <c r="R398" i="1" s="1"/>
  <c r="AF398" i="1"/>
  <c r="AG398" i="1"/>
  <c r="CU398" i="1" s="1"/>
  <c r="T398" i="1" s="1"/>
  <c r="AH398" i="1"/>
  <c r="AI398" i="1"/>
  <c r="AJ398" i="1"/>
  <c r="CT398" i="1"/>
  <c r="CV398" i="1"/>
  <c r="U398" i="1" s="1"/>
  <c r="CW398" i="1"/>
  <c r="V398" i="1" s="1"/>
  <c r="CX398" i="1"/>
  <c r="W398" i="1" s="1"/>
  <c r="FR398" i="1"/>
  <c r="GL398" i="1"/>
  <c r="FR423" i="1" s="1"/>
  <c r="GO398" i="1"/>
  <c r="GP398" i="1"/>
  <c r="GV398" i="1"/>
  <c r="HC398" i="1" s="1"/>
  <c r="GX398" i="1" s="1"/>
  <c r="N399" i="1"/>
  <c r="P399" i="1"/>
  <c r="V399" i="1"/>
  <c r="W399" i="1"/>
  <c r="AC399" i="1"/>
  <c r="AB399" i="1" s="1"/>
  <c r="AE399" i="1"/>
  <c r="AD399" i="1" s="1"/>
  <c r="CR399" i="1" s="1"/>
  <c r="Q399" i="1" s="1"/>
  <c r="AF399" i="1"/>
  <c r="AG399" i="1"/>
  <c r="CU399" i="1" s="1"/>
  <c r="T399" i="1" s="1"/>
  <c r="AH399" i="1"/>
  <c r="AI399" i="1"/>
  <c r="CW399" i="1" s="1"/>
  <c r="AJ399" i="1"/>
  <c r="CX399" i="1" s="1"/>
  <c r="CQ399" i="1"/>
  <c r="CT399" i="1"/>
  <c r="S399" i="1" s="1"/>
  <c r="CV399" i="1"/>
  <c r="U399" i="1" s="1"/>
  <c r="FR399" i="1"/>
  <c r="GL399" i="1"/>
  <c r="GO399" i="1"/>
  <c r="GP399" i="1"/>
  <c r="GV399" i="1"/>
  <c r="GX399" i="1"/>
  <c r="HC399" i="1"/>
  <c r="N400" i="1"/>
  <c r="S400" i="1"/>
  <c r="U400" i="1"/>
  <c r="V400" i="1"/>
  <c r="AC400" i="1"/>
  <c r="AD400" i="1"/>
  <c r="CR400" i="1" s="1"/>
  <c r="Q400" i="1" s="1"/>
  <c r="AE400" i="1"/>
  <c r="CS400" i="1" s="1"/>
  <c r="R400" i="1" s="1"/>
  <c r="AF400" i="1"/>
  <c r="AG400" i="1"/>
  <c r="CU400" i="1" s="1"/>
  <c r="T400" i="1" s="1"/>
  <c r="AH400" i="1"/>
  <c r="AI400" i="1"/>
  <c r="AJ400" i="1"/>
  <c r="CT400" i="1"/>
  <c r="CV400" i="1"/>
  <c r="CW400" i="1"/>
  <c r="CX400" i="1"/>
  <c r="W400" i="1" s="1"/>
  <c r="FR400" i="1"/>
  <c r="GL400" i="1"/>
  <c r="GO400" i="1"/>
  <c r="GP400" i="1"/>
  <c r="GV400" i="1"/>
  <c r="HC400" i="1" s="1"/>
  <c r="GX400" i="1" s="1"/>
  <c r="N401" i="1"/>
  <c r="S401" i="1"/>
  <c r="T401" i="1"/>
  <c r="AC401" i="1"/>
  <c r="CQ401" i="1" s="1"/>
  <c r="P401" i="1" s="1"/>
  <c r="AE401" i="1"/>
  <c r="CS401" i="1" s="1"/>
  <c r="R401" i="1" s="1"/>
  <c r="AF401" i="1"/>
  <c r="CT401" i="1" s="1"/>
  <c r="AG401" i="1"/>
  <c r="CU401" i="1" s="1"/>
  <c r="AH401" i="1"/>
  <c r="AI401" i="1"/>
  <c r="AJ401" i="1"/>
  <c r="CV401" i="1"/>
  <c r="U401" i="1" s="1"/>
  <c r="CW401" i="1"/>
  <c r="V401" i="1" s="1"/>
  <c r="CX401" i="1"/>
  <c r="W401" i="1" s="1"/>
  <c r="FR401" i="1"/>
  <c r="GL401" i="1"/>
  <c r="GO401" i="1"/>
  <c r="GP401" i="1"/>
  <c r="GV401" i="1"/>
  <c r="HC401" i="1" s="1"/>
  <c r="GX401" i="1"/>
  <c r="N402" i="1"/>
  <c r="P402" i="1"/>
  <c r="CP402" i="1" s="1"/>
  <c r="O402" i="1" s="1"/>
  <c r="R402" i="1"/>
  <c r="S402" i="1"/>
  <c r="AB402" i="1"/>
  <c r="AC402" i="1"/>
  <c r="CQ402" i="1" s="1"/>
  <c r="AE402" i="1"/>
  <c r="AD402" i="1" s="1"/>
  <c r="CR402" i="1" s="1"/>
  <c r="Q402" i="1" s="1"/>
  <c r="AF402" i="1"/>
  <c r="AG402" i="1"/>
  <c r="AH402" i="1"/>
  <c r="AI402" i="1"/>
  <c r="AJ402" i="1"/>
  <c r="CS402" i="1"/>
  <c r="CT402" i="1"/>
  <c r="CU402" i="1"/>
  <c r="T402" i="1" s="1"/>
  <c r="CV402" i="1"/>
  <c r="U402" i="1" s="1"/>
  <c r="CW402" i="1"/>
  <c r="V402" i="1" s="1"/>
  <c r="CX402" i="1"/>
  <c r="W402" i="1" s="1"/>
  <c r="FR402" i="1"/>
  <c r="GL402" i="1"/>
  <c r="GO402" i="1"/>
  <c r="GP402" i="1"/>
  <c r="GV402" i="1"/>
  <c r="GX402" i="1"/>
  <c r="HC402" i="1"/>
  <c r="C404" i="1"/>
  <c r="D404" i="1"/>
  <c r="N404" i="1"/>
  <c r="T404" i="1"/>
  <c r="U404" i="1"/>
  <c r="V404" i="1"/>
  <c r="AC404" i="1"/>
  <c r="CQ404" i="1" s="1"/>
  <c r="P404" i="1" s="1"/>
  <c r="AE404" i="1"/>
  <c r="AD404" i="1" s="1"/>
  <c r="CR404" i="1" s="1"/>
  <c r="Q404" i="1" s="1"/>
  <c r="AF404" i="1"/>
  <c r="AG404" i="1"/>
  <c r="CU404" i="1" s="1"/>
  <c r="AH404" i="1"/>
  <c r="AI404" i="1"/>
  <c r="AJ404" i="1"/>
  <c r="CS404" i="1"/>
  <c r="R404" i="1" s="1"/>
  <c r="CT404" i="1"/>
  <c r="S404" i="1" s="1"/>
  <c r="CV404" i="1"/>
  <c r="CW404" i="1"/>
  <c r="CX404" i="1"/>
  <c r="W404" i="1" s="1"/>
  <c r="FR404" i="1"/>
  <c r="GL404" i="1"/>
  <c r="GO404" i="1"/>
  <c r="GP404" i="1"/>
  <c r="GV404" i="1"/>
  <c r="HC404" i="1" s="1"/>
  <c r="GX404" i="1" s="1"/>
  <c r="C405" i="1"/>
  <c r="D405" i="1"/>
  <c r="N405" i="1"/>
  <c r="Q405" i="1"/>
  <c r="R405" i="1"/>
  <c r="AC405" i="1"/>
  <c r="AB405" i="1" s="1"/>
  <c r="AD405" i="1"/>
  <c r="CR405" i="1" s="1"/>
  <c r="AE405" i="1"/>
  <c r="CS405" i="1" s="1"/>
  <c r="AF405" i="1"/>
  <c r="CT405" i="1" s="1"/>
  <c r="S405" i="1" s="1"/>
  <c r="AG405" i="1"/>
  <c r="AH405" i="1"/>
  <c r="CV405" i="1" s="1"/>
  <c r="U405" i="1" s="1"/>
  <c r="AI405" i="1"/>
  <c r="AJ405" i="1"/>
  <c r="CX405" i="1" s="1"/>
  <c r="W405" i="1" s="1"/>
  <c r="CQ405" i="1"/>
  <c r="P405" i="1" s="1"/>
  <c r="CU405" i="1"/>
  <c r="T405" i="1" s="1"/>
  <c r="CW405" i="1"/>
  <c r="V405" i="1" s="1"/>
  <c r="FR405" i="1"/>
  <c r="GL405" i="1"/>
  <c r="GO405" i="1"/>
  <c r="GP405" i="1"/>
  <c r="GV405" i="1"/>
  <c r="HC405" i="1" s="1"/>
  <c r="GX405" i="1" s="1"/>
  <c r="C406" i="1"/>
  <c r="D406" i="1"/>
  <c r="N406" i="1"/>
  <c r="P406" i="1"/>
  <c r="AC406" i="1"/>
  <c r="AE406" i="1"/>
  <c r="AD406" i="1" s="1"/>
  <c r="AF406" i="1"/>
  <c r="CT406" i="1" s="1"/>
  <c r="S406" i="1" s="1"/>
  <c r="AG406" i="1"/>
  <c r="CU406" i="1" s="1"/>
  <c r="T406" i="1" s="1"/>
  <c r="AH406" i="1"/>
  <c r="CV406" i="1" s="1"/>
  <c r="U406" i="1" s="1"/>
  <c r="AI406" i="1"/>
  <c r="CW406" i="1" s="1"/>
  <c r="V406" i="1" s="1"/>
  <c r="AJ406" i="1"/>
  <c r="CX406" i="1" s="1"/>
  <c r="W406" i="1" s="1"/>
  <c r="CQ406" i="1"/>
  <c r="CR406" i="1"/>
  <c r="Q406" i="1" s="1"/>
  <c r="CS406" i="1"/>
  <c r="R406" i="1" s="1"/>
  <c r="FR406" i="1"/>
  <c r="GL406" i="1"/>
  <c r="GO406" i="1"/>
  <c r="GP406" i="1"/>
  <c r="GV406" i="1"/>
  <c r="GX406" i="1"/>
  <c r="HC406" i="1"/>
  <c r="C407" i="1"/>
  <c r="D407" i="1"/>
  <c r="N407" i="1"/>
  <c r="AC407" i="1"/>
  <c r="CQ407" i="1" s="1"/>
  <c r="P407" i="1" s="1"/>
  <c r="AE407" i="1"/>
  <c r="CS407" i="1" s="1"/>
  <c r="R407" i="1" s="1"/>
  <c r="AF407" i="1"/>
  <c r="CT407" i="1" s="1"/>
  <c r="S407" i="1" s="1"/>
  <c r="AG407" i="1"/>
  <c r="AH407" i="1"/>
  <c r="AI407" i="1"/>
  <c r="AJ407" i="1"/>
  <c r="CU407" i="1"/>
  <c r="T407" i="1" s="1"/>
  <c r="CV407" i="1"/>
  <c r="U407" i="1" s="1"/>
  <c r="CW407" i="1"/>
  <c r="V407" i="1" s="1"/>
  <c r="CX407" i="1"/>
  <c r="W407" i="1" s="1"/>
  <c r="FR407" i="1"/>
  <c r="GL407" i="1"/>
  <c r="GO407" i="1"/>
  <c r="GP407" i="1"/>
  <c r="GV407" i="1"/>
  <c r="HC407" i="1" s="1"/>
  <c r="GX407" i="1" s="1"/>
  <c r="C408" i="1"/>
  <c r="D408" i="1"/>
  <c r="N408" i="1"/>
  <c r="P408" i="1"/>
  <c r="Q408" i="1"/>
  <c r="R408" i="1"/>
  <c r="S408" i="1"/>
  <c r="CY408" i="1" s="1"/>
  <c r="X408" i="1" s="1"/>
  <c r="W408" i="1"/>
  <c r="AB408" i="1"/>
  <c r="AC408" i="1"/>
  <c r="CQ408" i="1" s="1"/>
  <c r="AD408" i="1"/>
  <c r="CR408" i="1" s="1"/>
  <c r="AE408" i="1"/>
  <c r="CS408" i="1" s="1"/>
  <c r="AF408" i="1"/>
  <c r="AG408" i="1"/>
  <c r="AH408" i="1"/>
  <c r="AI408" i="1"/>
  <c r="AJ408" i="1"/>
  <c r="CT408" i="1"/>
  <c r="CU408" i="1"/>
  <c r="T408" i="1" s="1"/>
  <c r="CV408" i="1"/>
  <c r="U408" i="1" s="1"/>
  <c r="CW408" i="1"/>
  <c r="V408" i="1" s="1"/>
  <c r="CX408" i="1"/>
  <c r="FR408" i="1"/>
  <c r="GL408" i="1"/>
  <c r="GO408" i="1"/>
  <c r="GP408" i="1"/>
  <c r="GV408" i="1"/>
  <c r="HC408" i="1" s="1"/>
  <c r="GX408" i="1" s="1"/>
  <c r="C409" i="1"/>
  <c r="D409" i="1"/>
  <c r="N409" i="1"/>
  <c r="R409" i="1"/>
  <c r="AC409" i="1"/>
  <c r="AE409" i="1"/>
  <c r="AD409" i="1" s="1"/>
  <c r="CR409" i="1" s="1"/>
  <c r="Q409" i="1" s="1"/>
  <c r="AF409" i="1"/>
  <c r="AG409" i="1"/>
  <c r="CU409" i="1" s="1"/>
  <c r="T409" i="1" s="1"/>
  <c r="AH409" i="1"/>
  <c r="CV409" i="1" s="1"/>
  <c r="U409" i="1" s="1"/>
  <c r="AI409" i="1"/>
  <c r="CW409" i="1" s="1"/>
  <c r="V409" i="1" s="1"/>
  <c r="AJ409" i="1"/>
  <c r="CX409" i="1" s="1"/>
  <c r="W409" i="1" s="1"/>
  <c r="CQ409" i="1"/>
  <c r="P409" i="1" s="1"/>
  <c r="CP409" i="1" s="1"/>
  <c r="O409" i="1" s="1"/>
  <c r="CS409" i="1"/>
  <c r="CT409" i="1"/>
  <c r="S409" i="1" s="1"/>
  <c r="FR409" i="1"/>
  <c r="GL409" i="1"/>
  <c r="GO409" i="1"/>
  <c r="GP409" i="1"/>
  <c r="GV409" i="1"/>
  <c r="HC409" i="1"/>
  <c r="GX409" i="1" s="1"/>
  <c r="N410" i="1"/>
  <c r="U410" i="1"/>
  <c r="AC410" i="1"/>
  <c r="AD410" i="1"/>
  <c r="CR410" i="1" s="1"/>
  <c r="Q410" i="1" s="1"/>
  <c r="AE410" i="1"/>
  <c r="CS410" i="1" s="1"/>
  <c r="R410" i="1" s="1"/>
  <c r="AF410" i="1"/>
  <c r="CT410" i="1" s="1"/>
  <c r="S410" i="1" s="1"/>
  <c r="AG410" i="1"/>
  <c r="CU410" i="1" s="1"/>
  <c r="T410" i="1" s="1"/>
  <c r="AH410" i="1"/>
  <c r="AI410" i="1"/>
  <c r="AJ410" i="1"/>
  <c r="CQ410" i="1"/>
  <c r="P410" i="1" s="1"/>
  <c r="CV410" i="1"/>
  <c r="CW410" i="1"/>
  <c r="V410" i="1" s="1"/>
  <c r="CX410" i="1"/>
  <c r="W410" i="1" s="1"/>
  <c r="FR410" i="1"/>
  <c r="GL410" i="1"/>
  <c r="GO410" i="1"/>
  <c r="GP410" i="1"/>
  <c r="GV410" i="1"/>
  <c r="GX410" i="1"/>
  <c r="HC410" i="1"/>
  <c r="N411" i="1"/>
  <c r="R411" i="1"/>
  <c r="T411" i="1"/>
  <c r="AC411" i="1"/>
  <c r="CQ411" i="1" s="1"/>
  <c r="P411" i="1" s="1"/>
  <c r="CP411" i="1" s="1"/>
  <c r="O411" i="1" s="1"/>
  <c r="AD411" i="1"/>
  <c r="CR411" i="1" s="1"/>
  <c r="Q411" i="1" s="1"/>
  <c r="AE411" i="1"/>
  <c r="CS411" i="1" s="1"/>
  <c r="AF411" i="1"/>
  <c r="CT411" i="1" s="1"/>
  <c r="S411" i="1" s="1"/>
  <c r="AG411" i="1"/>
  <c r="CU411" i="1" s="1"/>
  <c r="AH411" i="1"/>
  <c r="CV411" i="1" s="1"/>
  <c r="U411" i="1" s="1"/>
  <c r="AI411" i="1"/>
  <c r="AJ411" i="1"/>
  <c r="CW411" i="1"/>
  <c r="V411" i="1" s="1"/>
  <c r="CX411" i="1"/>
  <c r="W411" i="1" s="1"/>
  <c r="FR411" i="1"/>
  <c r="GL411" i="1"/>
  <c r="GO411" i="1"/>
  <c r="GP411" i="1"/>
  <c r="GV411" i="1"/>
  <c r="HC411" i="1" s="1"/>
  <c r="GX411" i="1" s="1"/>
  <c r="N412" i="1"/>
  <c r="U412" i="1"/>
  <c r="V412" i="1"/>
  <c r="AC412" i="1"/>
  <c r="AB412" i="1" s="1"/>
  <c r="AD412" i="1"/>
  <c r="AE412" i="1"/>
  <c r="AF412" i="1"/>
  <c r="AG412" i="1"/>
  <c r="CU412" i="1" s="1"/>
  <c r="T412" i="1" s="1"/>
  <c r="AH412" i="1"/>
  <c r="AI412" i="1"/>
  <c r="AJ412" i="1"/>
  <c r="CX412" i="1" s="1"/>
  <c r="W412" i="1" s="1"/>
  <c r="CQ412" i="1"/>
  <c r="P412" i="1" s="1"/>
  <c r="CR412" i="1"/>
  <c r="Q412" i="1" s="1"/>
  <c r="CS412" i="1"/>
  <c r="R412" i="1" s="1"/>
  <c r="CT412" i="1"/>
  <c r="S412" i="1" s="1"/>
  <c r="CV412" i="1"/>
  <c r="CW412" i="1"/>
  <c r="FR412" i="1"/>
  <c r="GL412" i="1"/>
  <c r="GO412" i="1"/>
  <c r="GP412" i="1"/>
  <c r="GV412" i="1"/>
  <c r="HC412" i="1" s="1"/>
  <c r="GX412" i="1" s="1"/>
  <c r="N413" i="1"/>
  <c r="W413" i="1"/>
  <c r="AC413" i="1"/>
  <c r="CQ413" i="1" s="1"/>
  <c r="P413" i="1" s="1"/>
  <c r="CP413" i="1" s="1"/>
  <c r="O413" i="1" s="1"/>
  <c r="AE413" i="1"/>
  <c r="AD413" i="1" s="1"/>
  <c r="CR413" i="1" s="1"/>
  <c r="Q413" i="1" s="1"/>
  <c r="AF413" i="1"/>
  <c r="CT413" i="1" s="1"/>
  <c r="S413" i="1" s="1"/>
  <c r="AG413" i="1"/>
  <c r="CU413" i="1" s="1"/>
  <c r="T413" i="1" s="1"/>
  <c r="AH413" i="1"/>
  <c r="CV413" i="1" s="1"/>
  <c r="U413" i="1" s="1"/>
  <c r="AI413" i="1"/>
  <c r="CW413" i="1" s="1"/>
  <c r="V413" i="1" s="1"/>
  <c r="AJ413" i="1"/>
  <c r="CS413" i="1"/>
  <c r="R413" i="1" s="1"/>
  <c r="CX413" i="1"/>
  <c r="FR413" i="1"/>
  <c r="GL413" i="1"/>
  <c r="GO413" i="1"/>
  <c r="GP413" i="1"/>
  <c r="GV413" i="1"/>
  <c r="HC413" i="1"/>
  <c r="GX413" i="1" s="1"/>
  <c r="N414" i="1"/>
  <c r="S414" i="1"/>
  <c r="U414" i="1"/>
  <c r="V414" i="1"/>
  <c r="AC414" i="1"/>
  <c r="AD414" i="1"/>
  <c r="CR414" i="1" s="1"/>
  <c r="Q414" i="1" s="1"/>
  <c r="AE414" i="1"/>
  <c r="CS414" i="1" s="1"/>
  <c r="R414" i="1" s="1"/>
  <c r="AF414" i="1"/>
  <c r="AG414" i="1"/>
  <c r="CU414" i="1" s="1"/>
  <c r="T414" i="1" s="1"/>
  <c r="AH414" i="1"/>
  <c r="CV414" i="1" s="1"/>
  <c r="AI414" i="1"/>
  <c r="CW414" i="1" s="1"/>
  <c r="AJ414" i="1"/>
  <c r="CT414" i="1"/>
  <c r="CX414" i="1"/>
  <c r="W414" i="1" s="1"/>
  <c r="FR414" i="1"/>
  <c r="BY423" i="1" s="1"/>
  <c r="GL414" i="1"/>
  <c r="BZ423" i="1" s="1"/>
  <c r="GO414" i="1"/>
  <c r="GP414" i="1"/>
  <c r="GV414" i="1"/>
  <c r="HC414" i="1" s="1"/>
  <c r="GX414" i="1" s="1"/>
  <c r="N415" i="1"/>
  <c r="W415" i="1"/>
  <c r="AC415" i="1"/>
  <c r="AE415" i="1"/>
  <c r="AD415" i="1" s="1"/>
  <c r="CR415" i="1" s="1"/>
  <c r="Q415" i="1" s="1"/>
  <c r="AF415" i="1"/>
  <c r="AG415" i="1"/>
  <c r="AH415" i="1"/>
  <c r="AI415" i="1"/>
  <c r="CW415" i="1" s="1"/>
  <c r="V415" i="1" s="1"/>
  <c r="AJ415" i="1"/>
  <c r="CS415" i="1"/>
  <c r="R415" i="1" s="1"/>
  <c r="CT415" i="1"/>
  <c r="S415" i="1" s="1"/>
  <c r="CU415" i="1"/>
  <c r="T415" i="1" s="1"/>
  <c r="CV415" i="1"/>
  <c r="U415" i="1" s="1"/>
  <c r="CX415" i="1"/>
  <c r="FR415" i="1"/>
  <c r="GL415" i="1"/>
  <c r="GO415" i="1"/>
  <c r="GP415" i="1"/>
  <c r="GV415" i="1"/>
  <c r="GX415" i="1"/>
  <c r="HC415" i="1"/>
  <c r="C416" i="1"/>
  <c r="D416" i="1"/>
  <c r="N416" i="1"/>
  <c r="V416" i="1"/>
  <c r="AC416" i="1"/>
  <c r="CQ416" i="1" s="1"/>
  <c r="P416" i="1" s="1"/>
  <c r="AE416" i="1"/>
  <c r="CS416" i="1" s="1"/>
  <c r="R416" i="1" s="1"/>
  <c r="AF416" i="1"/>
  <c r="CT416" i="1" s="1"/>
  <c r="S416" i="1" s="1"/>
  <c r="AG416" i="1"/>
  <c r="CU416" i="1" s="1"/>
  <c r="T416" i="1" s="1"/>
  <c r="AH416" i="1"/>
  <c r="CV416" i="1" s="1"/>
  <c r="U416" i="1" s="1"/>
  <c r="AI416" i="1"/>
  <c r="AJ416" i="1"/>
  <c r="CW416" i="1"/>
  <c r="CX416" i="1"/>
  <c r="W416" i="1" s="1"/>
  <c r="FR416" i="1"/>
  <c r="GL416" i="1"/>
  <c r="GO416" i="1"/>
  <c r="GP416" i="1"/>
  <c r="GV416" i="1"/>
  <c r="HC416" i="1" s="1"/>
  <c r="GX416" i="1" s="1"/>
  <c r="C417" i="1"/>
  <c r="D417" i="1"/>
  <c r="N417" i="1"/>
  <c r="S417" i="1"/>
  <c r="T417" i="1"/>
  <c r="AC417" i="1"/>
  <c r="AB417" i="1" s="1"/>
  <c r="AD417" i="1"/>
  <c r="AE417" i="1"/>
  <c r="CS417" i="1" s="1"/>
  <c r="R417" i="1" s="1"/>
  <c r="AF417" i="1"/>
  <c r="AG417" i="1"/>
  <c r="AH417" i="1"/>
  <c r="CV417" i="1" s="1"/>
  <c r="U417" i="1" s="1"/>
  <c r="AI417" i="1"/>
  <c r="CW417" i="1" s="1"/>
  <c r="V417" i="1" s="1"/>
  <c r="AJ417" i="1"/>
  <c r="CX417" i="1" s="1"/>
  <c r="W417" i="1" s="1"/>
  <c r="CQ417" i="1"/>
  <c r="P417" i="1" s="1"/>
  <c r="CR417" i="1"/>
  <c r="Q417" i="1" s="1"/>
  <c r="CT417" i="1"/>
  <c r="CU417" i="1"/>
  <c r="FR417" i="1"/>
  <c r="GL417" i="1"/>
  <c r="GO417" i="1"/>
  <c r="GP417" i="1"/>
  <c r="FV423" i="1" s="1"/>
  <c r="GV417" i="1"/>
  <c r="HC417" i="1" s="1"/>
  <c r="GX417" i="1" s="1"/>
  <c r="C418" i="1"/>
  <c r="D418" i="1"/>
  <c r="N418" i="1"/>
  <c r="P418" i="1"/>
  <c r="AB418" i="1"/>
  <c r="AC418" i="1"/>
  <c r="AD418" i="1"/>
  <c r="AE418" i="1"/>
  <c r="AF418" i="1"/>
  <c r="AG418" i="1"/>
  <c r="AH418" i="1"/>
  <c r="AI418" i="1"/>
  <c r="AJ418" i="1"/>
  <c r="CX418" i="1" s="1"/>
  <c r="W418" i="1" s="1"/>
  <c r="CQ418" i="1"/>
  <c r="CR418" i="1"/>
  <c r="Q418" i="1" s="1"/>
  <c r="CS418" i="1"/>
  <c r="R418" i="1" s="1"/>
  <c r="CT418" i="1"/>
  <c r="S418" i="1" s="1"/>
  <c r="CU418" i="1"/>
  <c r="T418" i="1" s="1"/>
  <c r="CV418" i="1"/>
  <c r="U418" i="1" s="1"/>
  <c r="CW418" i="1"/>
  <c r="V418" i="1" s="1"/>
  <c r="FR418" i="1"/>
  <c r="GL418" i="1"/>
  <c r="GO418" i="1"/>
  <c r="GP418" i="1"/>
  <c r="GV418" i="1"/>
  <c r="GX418" i="1"/>
  <c r="HC418" i="1"/>
  <c r="C419" i="1"/>
  <c r="D419" i="1"/>
  <c r="N419" i="1"/>
  <c r="U419" i="1"/>
  <c r="AC419" i="1"/>
  <c r="CQ419" i="1" s="1"/>
  <c r="P419" i="1" s="1"/>
  <c r="AE419" i="1"/>
  <c r="CS419" i="1" s="1"/>
  <c r="R419" i="1" s="1"/>
  <c r="AF419" i="1"/>
  <c r="CT419" i="1" s="1"/>
  <c r="S419" i="1" s="1"/>
  <c r="AG419" i="1"/>
  <c r="CU419" i="1" s="1"/>
  <c r="T419" i="1" s="1"/>
  <c r="AH419" i="1"/>
  <c r="AI419" i="1"/>
  <c r="AJ419" i="1"/>
  <c r="CV419" i="1"/>
  <c r="CW419" i="1"/>
  <c r="V419" i="1" s="1"/>
  <c r="CX419" i="1"/>
  <c r="W419" i="1" s="1"/>
  <c r="FR419" i="1"/>
  <c r="GL419" i="1"/>
  <c r="GO419" i="1"/>
  <c r="GP419" i="1"/>
  <c r="GV419" i="1"/>
  <c r="HC419" i="1" s="1"/>
  <c r="GX419" i="1" s="1"/>
  <c r="C420" i="1"/>
  <c r="D420" i="1"/>
  <c r="N420" i="1"/>
  <c r="R420" i="1"/>
  <c r="AC420" i="1"/>
  <c r="AE420" i="1"/>
  <c r="AD420" i="1" s="1"/>
  <c r="AF420" i="1"/>
  <c r="CT420" i="1" s="1"/>
  <c r="S420" i="1" s="1"/>
  <c r="AG420" i="1"/>
  <c r="CU420" i="1" s="1"/>
  <c r="T420" i="1" s="1"/>
  <c r="AH420" i="1"/>
  <c r="CV420" i="1" s="1"/>
  <c r="U420" i="1" s="1"/>
  <c r="AI420" i="1"/>
  <c r="CW420" i="1" s="1"/>
  <c r="V420" i="1" s="1"/>
  <c r="AJ420" i="1"/>
  <c r="CX420" i="1" s="1"/>
  <c r="W420" i="1" s="1"/>
  <c r="CQ420" i="1"/>
  <c r="P420" i="1" s="1"/>
  <c r="CS420" i="1"/>
  <c r="FR420" i="1"/>
  <c r="GL420" i="1"/>
  <c r="GO420" i="1"/>
  <c r="GP420" i="1"/>
  <c r="GV420" i="1"/>
  <c r="HC420" i="1" s="1"/>
  <c r="GX420" i="1" s="1"/>
  <c r="C421" i="1"/>
  <c r="D421" i="1"/>
  <c r="N421" i="1"/>
  <c r="W421" i="1"/>
  <c r="AC421" i="1"/>
  <c r="AE421" i="1"/>
  <c r="AD421" i="1" s="1"/>
  <c r="CR421" i="1" s="1"/>
  <c r="Q421" i="1" s="1"/>
  <c r="AF421" i="1"/>
  <c r="AG421" i="1"/>
  <c r="AH421" i="1"/>
  <c r="AI421" i="1"/>
  <c r="CW421" i="1" s="1"/>
  <c r="V421" i="1" s="1"/>
  <c r="AJ421" i="1"/>
  <c r="CQ421" i="1"/>
  <c r="P421" i="1" s="1"/>
  <c r="CS421" i="1"/>
  <c r="R421" i="1" s="1"/>
  <c r="CT421" i="1"/>
  <c r="S421" i="1" s="1"/>
  <c r="CU421" i="1"/>
  <c r="T421" i="1" s="1"/>
  <c r="CV421" i="1"/>
  <c r="U421" i="1" s="1"/>
  <c r="CX421" i="1"/>
  <c r="FR421" i="1"/>
  <c r="GL421" i="1"/>
  <c r="GO421" i="1"/>
  <c r="GP421" i="1"/>
  <c r="GV421" i="1"/>
  <c r="HC421" i="1" s="1"/>
  <c r="GX421" i="1" s="1"/>
  <c r="B423" i="1"/>
  <c r="B378" i="1" s="1"/>
  <c r="C423" i="1"/>
  <c r="C378" i="1" s="1"/>
  <c r="D423" i="1"/>
  <c r="D378" i="1" s="1"/>
  <c r="F423" i="1"/>
  <c r="F378" i="1" s="1"/>
  <c r="G423" i="1"/>
  <c r="G378" i="1" s="1"/>
  <c r="BX423" i="1"/>
  <c r="BX378" i="1" s="1"/>
  <c r="CC423" i="1"/>
  <c r="AT423" i="1" s="1"/>
  <c r="CD423" i="1"/>
  <c r="CD378" i="1" s="1"/>
  <c r="CK423" i="1"/>
  <c r="CK378" i="1" s="1"/>
  <c r="CL423" i="1"/>
  <c r="CL378" i="1" s="1"/>
  <c r="FP423" i="1"/>
  <c r="FP378" i="1" s="1"/>
  <c r="FQ423" i="1"/>
  <c r="FQ378" i="1" s="1"/>
  <c r="FU423" i="1"/>
  <c r="EL423" i="1" s="1"/>
  <c r="GC423" i="1"/>
  <c r="GC378" i="1" s="1"/>
  <c r="GD423" i="1"/>
  <c r="GD378" i="1" s="1"/>
  <c r="B453" i="1"/>
  <c r="B22" i="1" s="1"/>
  <c r="C453" i="1"/>
  <c r="C22" i="1" s="1"/>
  <c r="D453" i="1"/>
  <c r="D22" i="1" s="1"/>
  <c r="F453" i="1"/>
  <c r="F22" i="1" s="1"/>
  <c r="G453" i="1"/>
  <c r="G22" i="1" s="1"/>
  <c r="B483" i="1"/>
  <c r="B18" i="1" s="1"/>
  <c r="C483" i="1"/>
  <c r="C18" i="1" s="1"/>
  <c r="D483" i="1"/>
  <c r="D18" i="1" s="1"/>
  <c r="F483" i="1"/>
  <c r="F18" i="1" s="1"/>
  <c r="G483" i="1"/>
  <c r="G18" i="1" s="1"/>
  <c r="H337" i="6" l="1"/>
  <c r="H338" i="6" s="1"/>
  <c r="H339" i="6" s="1"/>
  <c r="EL378" i="1"/>
  <c r="P441" i="1"/>
  <c r="CY406" i="1"/>
  <c r="X406" i="1" s="1"/>
  <c r="CZ406" i="1"/>
  <c r="Y406" i="1" s="1"/>
  <c r="CY418" i="1"/>
  <c r="X418" i="1" s="1"/>
  <c r="CZ418" i="1"/>
  <c r="Y418" i="1" s="1"/>
  <c r="CP396" i="1"/>
  <c r="O396" i="1" s="1"/>
  <c r="CY391" i="1"/>
  <c r="X391" i="1" s="1"/>
  <c r="CZ391" i="1"/>
  <c r="Y391" i="1" s="1"/>
  <c r="CY382" i="1"/>
  <c r="X382" i="1" s="1"/>
  <c r="DX423" i="1"/>
  <c r="CY385" i="1"/>
  <c r="X385" i="1" s="1"/>
  <c r="CZ385" i="1"/>
  <c r="Y385" i="1" s="1"/>
  <c r="BY378" i="1"/>
  <c r="CI423" i="1"/>
  <c r="AP423" i="1"/>
  <c r="CY393" i="1"/>
  <c r="X393" i="1" s="1"/>
  <c r="CZ393" i="1"/>
  <c r="Y393" i="1" s="1"/>
  <c r="AJ423" i="1"/>
  <c r="CY404" i="1"/>
  <c r="X404" i="1" s="1"/>
  <c r="CZ404" i="1"/>
  <c r="Y404" i="1" s="1"/>
  <c r="AI423" i="1"/>
  <c r="EM423" i="1"/>
  <c r="FV378" i="1"/>
  <c r="CZ405" i="1"/>
  <c r="Y405" i="1" s="1"/>
  <c r="CY405" i="1"/>
  <c r="X405" i="1" s="1"/>
  <c r="CY421" i="1"/>
  <c r="X421" i="1" s="1"/>
  <c r="CZ421" i="1"/>
  <c r="Y421" i="1" s="1"/>
  <c r="CY415" i="1"/>
  <c r="X415" i="1" s="1"/>
  <c r="CZ415" i="1"/>
  <c r="Y415" i="1" s="1"/>
  <c r="CY411" i="1"/>
  <c r="X411" i="1" s="1"/>
  <c r="CZ411" i="1"/>
  <c r="Y411" i="1" s="1"/>
  <c r="AT378" i="1"/>
  <c r="F441" i="1"/>
  <c r="CP393" i="1"/>
  <c r="O393" i="1" s="1"/>
  <c r="CY416" i="1"/>
  <c r="X416" i="1" s="1"/>
  <c r="CZ416" i="1"/>
  <c r="Y416" i="1" s="1"/>
  <c r="CY417" i="1"/>
  <c r="X417" i="1" s="1"/>
  <c r="CP421" i="1"/>
  <c r="O421" i="1" s="1"/>
  <c r="CY409" i="1"/>
  <c r="X409" i="1" s="1"/>
  <c r="CZ409" i="1"/>
  <c r="Y409" i="1" s="1"/>
  <c r="EB423" i="1"/>
  <c r="AG423" i="1"/>
  <c r="CP418" i="1"/>
  <c r="O418" i="1" s="1"/>
  <c r="GM411" i="1"/>
  <c r="HD411" i="1" s="1"/>
  <c r="GN411" i="1"/>
  <c r="CY384" i="1"/>
  <c r="X384" i="1" s="1"/>
  <c r="CZ384" i="1"/>
  <c r="Y384" i="1" s="1"/>
  <c r="AF423" i="1"/>
  <c r="EA423" i="1"/>
  <c r="GM409" i="1"/>
  <c r="GN409" i="1"/>
  <c r="DY423" i="1"/>
  <c r="CY387" i="1"/>
  <c r="X387" i="1" s="1"/>
  <c r="CZ387" i="1"/>
  <c r="Y387" i="1" s="1"/>
  <c r="GM387" i="1" s="1"/>
  <c r="HD387" i="1" s="1"/>
  <c r="DZ423" i="1"/>
  <c r="CY419" i="1"/>
  <c r="X419" i="1" s="1"/>
  <c r="CZ419" i="1"/>
  <c r="Y419" i="1" s="1"/>
  <c r="CY389" i="1"/>
  <c r="X389" i="1" s="1"/>
  <c r="CZ389" i="1"/>
  <c r="Y389" i="1" s="1"/>
  <c r="AH423" i="1"/>
  <c r="CG423" i="1"/>
  <c r="BZ378" i="1"/>
  <c r="AQ423" i="1"/>
  <c r="CP417" i="1"/>
  <c r="O417" i="1" s="1"/>
  <c r="CY412" i="1"/>
  <c r="X412" i="1" s="1"/>
  <c r="CZ412" i="1"/>
  <c r="Y412" i="1" s="1"/>
  <c r="CY410" i="1"/>
  <c r="X410" i="1" s="1"/>
  <c r="CZ410" i="1"/>
  <c r="Y410" i="1" s="1"/>
  <c r="CP406" i="1"/>
  <c r="O406" i="1" s="1"/>
  <c r="CY401" i="1"/>
  <c r="X401" i="1" s="1"/>
  <c r="CZ401" i="1"/>
  <c r="Y401" i="1" s="1"/>
  <c r="CJ423" i="1"/>
  <c r="CY414" i="1"/>
  <c r="X414" i="1" s="1"/>
  <c r="CZ414" i="1"/>
  <c r="Y414" i="1" s="1"/>
  <c r="CY390" i="1"/>
  <c r="X390" i="1" s="1"/>
  <c r="CY388" i="1"/>
  <c r="X388" i="1" s="1"/>
  <c r="CZ388" i="1"/>
  <c r="Y388" i="1" s="1"/>
  <c r="DW423" i="1"/>
  <c r="CY407" i="1"/>
  <c r="X407" i="1" s="1"/>
  <c r="CZ407" i="1"/>
  <c r="Y407" i="1" s="1"/>
  <c r="CP404" i="1"/>
  <c r="O404" i="1" s="1"/>
  <c r="EI423" i="1"/>
  <c r="FR378" i="1"/>
  <c r="CY397" i="1"/>
  <c r="X397" i="1" s="1"/>
  <c r="CZ397" i="1"/>
  <c r="Y397" i="1" s="1"/>
  <c r="AB415" i="1"/>
  <c r="CP410" i="1"/>
  <c r="O410" i="1" s="1"/>
  <c r="AB421" i="1"/>
  <c r="CY420" i="1"/>
  <c r="X420" i="1" s="1"/>
  <c r="CZ420" i="1"/>
  <c r="Y420" i="1" s="1"/>
  <c r="CP412" i="1"/>
  <c r="O412" i="1" s="1"/>
  <c r="CY400" i="1"/>
  <c r="X400" i="1" s="1"/>
  <c r="CZ400" i="1"/>
  <c r="Y400" i="1" s="1"/>
  <c r="GB423" i="1"/>
  <c r="CP383" i="1"/>
  <c r="O383" i="1" s="1"/>
  <c r="CR420" i="1"/>
  <c r="Q420" i="1" s="1"/>
  <c r="CP420" i="1" s="1"/>
  <c r="O420" i="1" s="1"/>
  <c r="AB420" i="1"/>
  <c r="CY413" i="1"/>
  <c r="X413" i="1" s="1"/>
  <c r="GM413" i="1" s="1"/>
  <c r="HD413" i="1" s="1"/>
  <c r="CZ413" i="1"/>
  <c r="Y413" i="1" s="1"/>
  <c r="CP407" i="1"/>
  <c r="O407" i="1" s="1"/>
  <c r="CP405" i="1"/>
  <c r="O405" i="1" s="1"/>
  <c r="CP397" i="1"/>
  <c r="O397" i="1" s="1"/>
  <c r="CY396" i="1"/>
  <c r="X396" i="1" s="1"/>
  <c r="CZ396" i="1"/>
  <c r="Y396" i="1" s="1"/>
  <c r="CP394" i="1"/>
  <c r="O394" i="1" s="1"/>
  <c r="CY386" i="1"/>
  <c r="X386" i="1" s="1"/>
  <c r="CZ386" i="1"/>
  <c r="Y386" i="1" s="1"/>
  <c r="CY338" i="1"/>
  <c r="X338" i="1" s="1"/>
  <c r="CZ338" i="1"/>
  <c r="Y338" i="1" s="1"/>
  <c r="CY335" i="1"/>
  <c r="X335" i="1" s="1"/>
  <c r="BY150" i="1"/>
  <c r="CI346" i="1"/>
  <c r="AP346" i="1"/>
  <c r="CY322" i="1"/>
  <c r="X322" i="1" s="1"/>
  <c r="CZ322" i="1"/>
  <c r="Y322" i="1" s="1"/>
  <c r="DZ346" i="1"/>
  <c r="CY344" i="1"/>
  <c r="X344" i="1" s="1"/>
  <c r="CZ344" i="1"/>
  <c r="Y344" i="1" s="1"/>
  <c r="AB339" i="1"/>
  <c r="CR339" i="1"/>
  <c r="Q339" i="1" s="1"/>
  <c r="CY334" i="1"/>
  <c r="X334" i="1" s="1"/>
  <c r="CZ334" i="1"/>
  <c r="Y334" i="1" s="1"/>
  <c r="GM297" i="1"/>
  <c r="GN297" i="1"/>
  <c r="AG346" i="1"/>
  <c r="DY346" i="1"/>
  <c r="AU423" i="1"/>
  <c r="AB414" i="1"/>
  <c r="AB411" i="1"/>
  <c r="AD407" i="1"/>
  <c r="CR407" i="1" s="1"/>
  <c r="Q407" i="1" s="1"/>
  <c r="AB400" i="1"/>
  <c r="AB396" i="1"/>
  <c r="AD382" i="1"/>
  <c r="CR382" i="1" s="1"/>
  <c r="Q382" i="1" s="1"/>
  <c r="FU378" i="1"/>
  <c r="FP150" i="1"/>
  <c r="FY346" i="1"/>
  <c r="AB324" i="1"/>
  <c r="CY323" i="1"/>
  <c r="X323" i="1" s="1"/>
  <c r="CZ323" i="1"/>
  <c r="Y323" i="1" s="1"/>
  <c r="AB315" i="1"/>
  <c r="CY306" i="1"/>
  <c r="X306" i="1" s="1"/>
  <c r="CZ306" i="1"/>
  <c r="Y306" i="1" s="1"/>
  <c r="CP295" i="1"/>
  <c r="O295" i="1" s="1"/>
  <c r="CY285" i="1"/>
  <c r="X285" i="1" s="1"/>
  <c r="CZ285" i="1"/>
  <c r="Y285" i="1" s="1"/>
  <c r="DX346" i="1"/>
  <c r="AF346" i="1"/>
  <c r="EU423" i="1"/>
  <c r="AD419" i="1"/>
  <c r="AB397" i="1"/>
  <c r="AB384" i="1"/>
  <c r="AB383" i="1"/>
  <c r="AB382" i="1"/>
  <c r="CC378" i="1"/>
  <c r="EM346" i="1"/>
  <c r="CP339" i="1"/>
  <c r="O339" i="1" s="1"/>
  <c r="CP338" i="1"/>
  <c r="O338" i="1" s="1"/>
  <c r="CY329" i="1"/>
  <c r="X329" i="1" s="1"/>
  <c r="GM329" i="1" s="1"/>
  <c r="CZ329" i="1"/>
  <c r="Y329" i="1" s="1"/>
  <c r="CY302" i="1"/>
  <c r="X302" i="1" s="1"/>
  <c r="CZ302" i="1"/>
  <c r="Y302" i="1" s="1"/>
  <c r="AH346" i="1"/>
  <c r="ET423" i="1"/>
  <c r="AD416" i="1"/>
  <c r="CR416" i="1" s="1"/>
  <c r="Q416" i="1" s="1"/>
  <c r="CP416" i="1" s="1"/>
  <c r="O416" i="1" s="1"/>
  <c r="AB407" i="1"/>
  <c r="CY402" i="1"/>
  <c r="X402" i="1" s="1"/>
  <c r="GM402" i="1" s="1"/>
  <c r="HD402" i="1" s="1"/>
  <c r="CZ402" i="1"/>
  <c r="Y402" i="1" s="1"/>
  <c r="CY398" i="1"/>
  <c r="X398" i="1" s="1"/>
  <c r="CZ398" i="1"/>
  <c r="Y398" i="1" s="1"/>
  <c r="AD386" i="1"/>
  <c r="CR386" i="1" s="1"/>
  <c r="Q386" i="1" s="1"/>
  <c r="CP386" i="1" s="1"/>
  <c r="O386" i="1" s="1"/>
  <c r="AD385" i="1"/>
  <c r="CR385" i="1" s="1"/>
  <c r="Q385" i="1" s="1"/>
  <c r="CZ382" i="1"/>
  <c r="Y382" i="1" s="1"/>
  <c r="EG346" i="1"/>
  <c r="CP334" i="1"/>
  <c r="O334" i="1" s="1"/>
  <c r="CY320" i="1"/>
  <c r="X320" i="1" s="1"/>
  <c r="CZ320" i="1"/>
  <c r="Y320" i="1" s="1"/>
  <c r="GM311" i="1"/>
  <c r="CP306" i="1"/>
  <c r="O306" i="1" s="1"/>
  <c r="CY287" i="1"/>
  <c r="X287" i="1" s="1"/>
  <c r="CZ287" i="1"/>
  <c r="Y287" i="1" s="1"/>
  <c r="EH423" i="1"/>
  <c r="CQ415" i="1"/>
  <c r="P415" i="1" s="1"/>
  <c r="CP415" i="1" s="1"/>
  <c r="O415" i="1" s="1"/>
  <c r="CP408" i="1"/>
  <c r="O408" i="1" s="1"/>
  <c r="CY343" i="1"/>
  <c r="X343" i="1" s="1"/>
  <c r="CR313" i="1"/>
  <c r="Q313" i="1" s="1"/>
  <c r="AB313" i="1"/>
  <c r="GM285" i="1"/>
  <c r="GN285" i="1"/>
  <c r="CY284" i="1"/>
  <c r="X284" i="1" s="1"/>
  <c r="CZ284" i="1"/>
  <c r="Y284" i="1" s="1"/>
  <c r="EA346" i="1"/>
  <c r="GA423" i="1"/>
  <c r="AB393" i="1"/>
  <c r="CZ390" i="1"/>
  <c r="Y390" i="1" s="1"/>
  <c r="AD390" i="1"/>
  <c r="AD389" i="1"/>
  <c r="CR389" i="1" s="1"/>
  <c r="Q389" i="1" s="1"/>
  <c r="CP389" i="1" s="1"/>
  <c r="O389" i="1" s="1"/>
  <c r="AB387" i="1"/>
  <c r="AB386" i="1"/>
  <c r="AB385" i="1"/>
  <c r="CY383" i="1"/>
  <c r="X383" i="1" s="1"/>
  <c r="EC423" i="1" s="1"/>
  <c r="CZ383" i="1"/>
  <c r="Y383" i="1" s="1"/>
  <c r="CY342" i="1"/>
  <c r="X342" i="1" s="1"/>
  <c r="CZ342" i="1"/>
  <c r="Y342" i="1" s="1"/>
  <c r="AB333" i="1"/>
  <c r="CY332" i="1"/>
  <c r="X332" i="1" s="1"/>
  <c r="CZ332" i="1"/>
  <c r="Y332" i="1" s="1"/>
  <c r="CY328" i="1"/>
  <c r="X328" i="1" s="1"/>
  <c r="CZ328" i="1"/>
  <c r="Y328" i="1" s="1"/>
  <c r="CP318" i="1"/>
  <c r="O318" i="1" s="1"/>
  <c r="CY312" i="1"/>
  <c r="X312" i="1" s="1"/>
  <c r="CZ312" i="1"/>
  <c r="Y312" i="1" s="1"/>
  <c r="CY286" i="1"/>
  <c r="X286" i="1" s="1"/>
  <c r="GM286" i="1" s="1"/>
  <c r="CZ286" i="1"/>
  <c r="Y286" i="1" s="1"/>
  <c r="CJ346" i="1"/>
  <c r="AO423" i="1"/>
  <c r="AB410" i="1"/>
  <c r="AB406" i="1"/>
  <c r="CP336" i="1"/>
  <c r="O336" i="1" s="1"/>
  <c r="CY331" i="1"/>
  <c r="X331" i="1" s="1"/>
  <c r="GM331" i="1" s="1"/>
  <c r="CZ331" i="1"/>
  <c r="Y331" i="1" s="1"/>
  <c r="CY321" i="1"/>
  <c r="X321" i="1" s="1"/>
  <c r="CZ321" i="1"/>
  <c r="Y321" i="1" s="1"/>
  <c r="CY294" i="1"/>
  <c r="X294" i="1" s="1"/>
  <c r="CZ294" i="1"/>
  <c r="Y294" i="1" s="1"/>
  <c r="GB346" i="1"/>
  <c r="FY423" i="1"/>
  <c r="CZ417" i="1"/>
  <c r="Y417" i="1" s="1"/>
  <c r="AB413" i="1"/>
  <c r="CS399" i="1"/>
  <c r="R399" i="1" s="1"/>
  <c r="CZ399" i="1" s="1"/>
  <c r="Y399" i="1" s="1"/>
  <c r="CP399" i="1"/>
  <c r="O399" i="1" s="1"/>
  <c r="CY395" i="1"/>
  <c r="X395" i="1" s="1"/>
  <c r="GM395" i="1" s="1"/>
  <c r="AB322" i="1"/>
  <c r="CR322" i="1"/>
  <c r="Q322" i="1" s="1"/>
  <c r="CR321" i="1"/>
  <c r="Q321" i="1" s="1"/>
  <c r="AB321" i="1"/>
  <c r="CY317" i="1"/>
  <c r="X317" i="1" s="1"/>
  <c r="GM317" i="1" s="1"/>
  <c r="CZ317" i="1"/>
  <c r="Y317" i="1" s="1"/>
  <c r="CP313" i="1"/>
  <c r="O313" i="1" s="1"/>
  <c r="GM303" i="1"/>
  <c r="GN303" i="1"/>
  <c r="CY300" i="1"/>
  <c r="X300" i="1" s="1"/>
  <c r="CZ300" i="1"/>
  <c r="Y300" i="1" s="1"/>
  <c r="CP289" i="1"/>
  <c r="O289" i="1" s="1"/>
  <c r="BC423" i="1"/>
  <c r="CQ414" i="1"/>
  <c r="P414" i="1" s="1"/>
  <c r="CP414" i="1" s="1"/>
  <c r="O414" i="1" s="1"/>
  <c r="AB409" i="1"/>
  <c r="CQ400" i="1"/>
  <c r="P400" i="1" s="1"/>
  <c r="CP400" i="1" s="1"/>
  <c r="O400" i="1" s="1"/>
  <c r="CS395" i="1"/>
  <c r="R395" i="1" s="1"/>
  <c r="CZ395" i="1" s="1"/>
  <c r="Y395" i="1" s="1"/>
  <c r="CP384" i="1"/>
  <c r="O384" i="1" s="1"/>
  <c r="CP342" i="1"/>
  <c r="O342" i="1" s="1"/>
  <c r="CY339" i="1"/>
  <c r="X339" i="1" s="1"/>
  <c r="CZ339" i="1"/>
  <c r="Y339" i="1" s="1"/>
  <c r="CP321" i="1"/>
  <c r="O321" i="1" s="1"/>
  <c r="CP319" i="1"/>
  <c r="O319" i="1" s="1"/>
  <c r="CZ318" i="1"/>
  <c r="Y318" i="1" s="1"/>
  <c r="CY315" i="1"/>
  <c r="X315" i="1" s="1"/>
  <c r="CZ315" i="1"/>
  <c r="Y315" i="1" s="1"/>
  <c r="CY305" i="1"/>
  <c r="X305" i="1" s="1"/>
  <c r="GM305" i="1" s="1"/>
  <c r="CZ305" i="1"/>
  <c r="Y305" i="1" s="1"/>
  <c r="CP291" i="1"/>
  <c r="O291" i="1" s="1"/>
  <c r="CY290" i="1"/>
  <c r="X290" i="1" s="1"/>
  <c r="GM290" i="1" s="1"/>
  <c r="CZ290" i="1"/>
  <c r="Y290" i="1" s="1"/>
  <c r="BB423" i="1"/>
  <c r="CY337" i="1"/>
  <c r="X337" i="1" s="1"/>
  <c r="CP322" i="1"/>
  <c r="O322" i="1" s="1"/>
  <c r="CY316" i="1"/>
  <c r="X316" i="1" s="1"/>
  <c r="CZ316" i="1"/>
  <c r="Y316" i="1" s="1"/>
  <c r="CY308" i="1"/>
  <c r="X308" i="1" s="1"/>
  <c r="CZ308" i="1"/>
  <c r="Y308" i="1" s="1"/>
  <c r="CQ382" i="1"/>
  <c r="P382" i="1" s="1"/>
  <c r="AB341" i="1"/>
  <c r="CY340" i="1"/>
  <c r="X340" i="1" s="1"/>
  <c r="CZ340" i="1"/>
  <c r="Y340" i="1" s="1"/>
  <c r="CP324" i="1"/>
  <c r="O324" i="1" s="1"/>
  <c r="CP315" i="1"/>
  <c r="O315" i="1" s="1"/>
  <c r="CP304" i="1"/>
  <c r="O304" i="1" s="1"/>
  <c r="CP299" i="1"/>
  <c r="O299" i="1" s="1"/>
  <c r="CP344" i="1"/>
  <c r="O344" i="1" s="1"/>
  <c r="CY336" i="1"/>
  <c r="X336" i="1" s="1"/>
  <c r="CZ336" i="1"/>
  <c r="Y336" i="1" s="1"/>
  <c r="CY326" i="1"/>
  <c r="X326" i="1" s="1"/>
  <c r="CZ326" i="1"/>
  <c r="Y326" i="1" s="1"/>
  <c r="AI346" i="1"/>
  <c r="CP388" i="1"/>
  <c r="O388" i="1" s="1"/>
  <c r="FR150" i="1"/>
  <c r="EI346" i="1"/>
  <c r="CP316" i="1"/>
  <c r="O316" i="1" s="1"/>
  <c r="CY313" i="1"/>
  <c r="X313" i="1" s="1"/>
  <c r="CZ313" i="1"/>
  <c r="Y313" i="1" s="1"/>
  <c r="CP308" i="1"/>
  <c r="O308" i="1" s="1"/>
  <c r="CZ303" i="1"/>
  <c r="Y303" i="1" s="1"/>
  <c r="CY303" i="1"/>
  <c r="X303" i="1" s="1"/>
  <c r="CY293" i="1"/>
  <c r="X293" i="1" s="1"/>
  <c r="CZ293" i="1"/>
  <c r="Y293" i="1" s="1"/>
  <c r="CY292" i="1"/>
  <c r="X292" i="1" s="1"/>
  <c r="CZ292" i="1"/>
  <c r="Y292" i="1" s="1"/>
  <c r="CY289" i="1"/>
  <c r="X289" i="1" s="1"/>
  <c r="CZ289" i="1"/>
  <c r="Y289" i="1" s="1"/>
  <c r="EG423" i="1"/>
  <c r="CZ408" i="1"/>
  <c r="Y408" i="1" s="1"/>
  <c r="AB404" i="1"/>
  <c r="CY333" i="1"/>
  <c r="X333" i="1" s="1"/>
  <c r="FQ150" i="1"/>
  <c r="EH346" i="1"/>
  <c r="GA346" i="1"/>
  <c r="GN329" i="1"/>
  <c r="GM327" i="1"/>
  <c r="GN327" i="1"/>
  <c r="CY325" i="1"/>
  <c r="X325" i="1" s="1"/>
  <c r="CZ325" i="1"/>
  <c r="Y325" i="1" s="1"/>
  <c r="GM320" i="1"/>
  <c r="GN320" i="1"/>
  <c r="CY319" i="1"/>
  <c r="X319" i="1" s="1"/>
  <c r="CZ319" i="1"/>
  <c r="Y319" i="1" s="1"/>
  <c r="AJ346" i="1"/>
  <c r="CY288" i="1"/>
  <c r="X288" i="1" s="1"/>
  <c r="CZ288" i="1"/>
  <c r="Y288" i="1" s="1"/>
  <c r="EB346" i="1"/>
  <c r="AD401" i="1"/>
  <c r="CP333" i="1"/>
  <c r="O333" i="1" s="1"/>
  <c r="CY314" i="1"/>
  <c r="X314" i="1" s="1"/>
  <c r="CZ314" i="1"/>
  <c r="Y314" i="1" s="1"/>
  <c r="AB289" i="1"/>
  <c r="CP287" i="1"/>
  <c r="O287" i="1" s="1"/>
  <c r="AU346" i="1"/>
  <c r="CQ276" i="1"/>
  <c r="P276" i="1" s="1"/>
  <c r="CP276" i="1" s="1"/>
  <c r="O276" i="1" s="1"/>
  <c r="AB276" i="1"/>
  <c r="AB270" i="1"/>
  <c r="CR270" i="1"/>
  <c r="Q270" i="1" s="1"/>
  <c r="CP270" i="1" s="1"/>
  <c r="O270" i="1" s="1"/>
  <c r="CY247" i="1"/>
  <c r="X247" i="1" s="1"/>
  <c r="CZ247" i="1"/>
  <c r="Y247" i="1" s="1"/>
  <c r="CY234" i="1"/>
  <c r="X234" i="1" s="1"/>
  <c r="CZ234" i="1"/>
  <c r="Y234" i="1" s="1"/>
  <c r="GN216" i="1"/>
  <c r="EV346" i="1"/>
  <c r="AT346" i="1"/>
  <c r="CS341" i="1"/>
  <c r="R341" i="1" s="1"/>
  <c r="CY341" i="1" s="1"/>
  <c r="X341" i="1" s="1"/>
  <c r="AD337" i="1"/>
  <c r="CS333" i="1"/>
  <c r="R333" i="1" s="1"/>
  <c r="CZ333" i="1" s="1"/>
  <c r="Y333" i="1" s="1"/>
  <c r="AB331" i="1"/>
  <c r="CQ326" i="1"/>
  <c r="P326" i="1" s="1"/>
  <c r="CS324" i="1"/>
  <c r="R324" i="1" s="1"/>
  <c r="CY324" i="1" s="1"/>
  <c r="X324" i="1" s="1"/>
  <c r="CY301" i="1"/>
  <c r="X301" i="1" s="1"/>
  <c r="CZ301" i="1"/>
  <c r="Y301" i="1" s="1"/>
  <c r="CY269" i="1"/>
  <c r="X269" i="1" s="1"/>
  <c r="CZ269" i="1"/>
  <c r="Y269" i="1" s="1"/>
  <c r="CZ236" i="1"/>
  <c r="Y236" i="1" s="1"/>
  <c r="CY236" i="1"/>
  <c r="X236" i="1" s="1"/>
  <c r="CR234" i="1"/>
  <c r="Q234" i="1" s="1"/>
  <c r="AB234" i="1"/>
  <c r="CY227" i="1"/>
  <c r="X227" i="1" s="1"/>
  <c r="CZ227" i="1"/>
  <c r="Y227" i="1" s="1"/>
  <c r="EU346" i="1"/>
  <c r="AB327" i="1"/>
  <c r="AD325" i="1"/>
  <c r="CR325" i="1" s="1"/>
  <c r="Q325" i="1" s="1"/>
  <c r="CP325" i="1" s="1"/>
  <c r="O325" i="1" s="1"/>
  <c r="AD288" i="1"/>
  <c r="CR288" i="1" s="1"/>
  <c r="Q288" i="1" s="1"/>
  <c r="AD287" i="1"/>
  <c r="CR287" i="1" s="1"/>
  <c r="Q287" i="1" s="1"/>
  <c r="CR269" i="1"/>
  <c r="Q269" i="1" s="1"/>
  <c r="AB269" i="1"/>
  <c r="CY254" i="1"/>
  <c r="X254" i="1" s="1"/>
  <c r="CZ254" i="1"/>
  <c r="Y254" i="1" s="1"/>
  <c r="ET346" i="1"/>
  <c r="CP269" i="1"/>
  <c r="O269" i="1" s="1"/>
  <c r="CY261" i="1"/>
  <c r="X261" i="1" s="1"/>
  <c r="CZ261" i="1"/>
  <c r="Y261" i="1" s="1"/>
  <c r="CY260" i="1"/>
  <c r="X260" i="1" s="1"/>
  <c r="CZ260" i="1"/>
  <c r="Y260" i="1" s="1"/>
  <c r="CP254" i="1"/>
  <c r="O254" i="1" s="1"/>
  <c r="CR237" i="1"/>
  <c r="Q237" i="1" s="1"/>
  <c r="CP237" i="1" s="1"/>
  <c r="O237" i="1" s="1"/>
  <c r="AB237" i="1"/>
  <c r="CP236" i="1"/>
  <c r="O236" i="1" s="1"/>
  <c r="CY226" i="1"/>
  <c r="X226" i="1" s="1"/>
  <c r="CZ226" i="1"/>
  <c r="Y226" i="1" s="1"/>
  <c r="AQ346" i="1"/>
  <c r="AB342" i="1"/>
  <c r="AD340" i="1"/>
  <c r="CR340" i="1" s="1"/>
  <c r="Q340" i="1" s="1"/>
  <c r="CP340" i="1" s="1"/>
  <c r="O340" i="1" s="1"/>
  <c r="AB334" i="1"/>
  <c r="AD332" i="1"/>
  <c r="AD323" i="1"/>
  <c r="CR323" i="1" s="1"/>
  <c r="Q323" i="1" s="1"/>
  <c r="CP323" i="1" s="1"/>
  <c r="O323" i="1" s="1"/>
  <c r="CP307" i="1"/>
  <c r="O307" i="1" s="1"/>
  <c r="AB304" i="1"/>
  <c r="CP301" i="1"/>
  <c r="O301" i="1" s="1"/>
  <c r="AD294" i="1"/>
  <c r="CR294" i="1" s="1"/>
  <c r="Q294" i="1" s="1"/>
  <c r="CP294" i="1" s="1"/>
  <c r="O294" i="1" s="1"/>
  <c r="AB293" i="1"/>
  <c r="AD289" i="1"/>
  <c r="CR289" i="1" s="1"/>
  <c r="Q289" i="1" s="1"/>
  <c r="CY277" i="1"/>
  <c r="X277" i="1" s="1"/>
  <c r="CZ277" i="1"/>
  <c r="Y277" i="1" s="1"/>
  <c r="CY275" i="1"/>
  <c r="X275" i="1" s="1"/>
  <c r="CZ275" i="1"/>
  <c r="Y275" i="1" s="1"/>
  <c r="CP273" i="1"/>
  <c r="O273" i="1" s="1"/>
  <c r="CR265" i="1"/>
  <c r="Q265" i="1" s="1"/>
  <c r="AB265" i="1"/>
  <c r="AB258" i="1"/>
  <c r="CR258" i="1"/>
  <c r="Q258" i="1" s="1"/>
  <c r="CP258" i="1" s="1"/>
  <c r="O258" i="1" s="1"/>
  <c r="CY257" i="1"/>
  <c r="X257" i="1" s="1"/>
  <c r="CZ257" i="1"/>
  <c r="Y257" i="1" s="1"/>
  <c r="CP251" i="1"/>
  <c r="O251" i="1" s="1"/>
  <c r="CP247" i="1"/>
  <c r="O247" i="1" s="1"/>
  <c r="CP244" i="1"/>
  <c r="O244" i="1" s="1"/>
  <c r="AD328" i="1"/>
  <c r="AB316" i="1"/>
  <c r="AD314" i="1"/>
  <c r="AD312" i="1"/>
  <c r="AB291" i="1"/>
  <c r="AB290" i="1"/>
  <c r="AD281" i="1"/>
  <c r="CR281" i="1" s="1"/>
  <c r="Q281" i="1" s="1"/>
  <c r="CP260" i="1"/>
  <c r="O260" i="1" s="1"/>
  <c r="CR257" i="1"/>
  <c r="Q257" i="1" s="1"/>
  <c r="CP257" i="1" s="1"/>
  <c r="O257" i="1" s="1"/>
  <c r="AB257" i="1"/>
  <c r="CY253" i="1"/>
  <c r="X253" i="1" s="1"/>
  <c r="GM253" i="1" s="1"/>
  <c r="CZ253" i="1"/>
  <c r="Y253" i="1" s="1"/>
  <c r="CY252" i="1"/>
  <c r="X252" i="1" s="1"/>
  <c r="CZ252" i="1"/>
  <c r="Y252" i="1" s="1"/>
  <c r="CP240" i="1"/>
  <c r="O240" i="1" s="1"/>
  <c r="CY216" i="1"/>
  <c r="X216" i="1" s="1"/>
  <c r="GM216" i="1" s="1"/>
  <c r="CZ216" i="1"/>
  <c r="Y216" i="1" s="1"/>
  <c r="AO346" i="1"/>
  <c r="CZ343" i="1"/>
  <c r="Y343" i="1" s="1"/>
  <c r="CZ335" i="1"/>
  <c r="Y335" i="1" s="1"/>
  <c r="CY296" i="1"/>
  <c r="X296" i="1" s="1"/>
  <c r="CZ295" i="1"/>
  <c r="Y295" i="1" s="1"/>
  <c r="AB286" i="1"/>
  <c r="CZ283" i="1"/>
  <c r="Y283" i="1" s="1"/>
  <c r="GM283" i="1" s="1"/>
  <c r="CY279" i="1"/>
  <c r="X279" i="1" s="1"/>
  <c r="GM279" i="1" s="1"/>
  <c r="CY278" i="1"/>
  <c r="X278" i="1" s="1"/>
  <c r="CZ278" i="1"/>
  <c r="Y278" i="1" s="1"/>
  <c r="AB275" i="1"/>
  <c r="CY267" i="1"/>
  <c r="X267" i="1" s="1"/>
  <c r="GN267" i="1" s="1"/>
  <c r="CZ267" i="1"/>
  <c r="Y267" i="1" s="1"/>
  <c r="CP263" i="1"/>
  <c r="O263" i="1" s="1"/>
  <c r="CP261" i="1"/>
  <c r="O261" i="1" s="1"/>
  <c r="AD398" i="1"/>
  <c r="AB395" i="1"/>
  <c r="AD391" i="1"/>
  <c r="AB388" i="1"/>
  <c r="BD346" i="1"/>
  <c r="AD343" i="1"/>
  <c r="CR343" i="1" s="1"/>
  <c r="Q343" i="1" s="1"/>
  <c r="CP343" i="1" s="1"/>
  <c r="O343" i="1" s="1"/>
  <c r="AD335" i="1"/>
  <c r="CR335" i="1" s="1"/>
  <c r="Q335" i="1" s="1"/>
  <c r="CP335" i="1" s="1"/>
  <c r="O335" i="1" s="1"/>
  <c r="CP296" i="1"/>
  <c r="O296" i="1" s="1"/>
  <c r="CZ281" i="1"/>
  <c r="Y281" i="1" s="1"/>
  <c r="CP280" i="1"/>
  <c r="O280" i="1" s="1"/>
  <c r="CY273" i="1"/>
  <c r="X273" i="1" s="1"/>
  <c r="CY268" i="1"/>
  <c r="X268" i="1" s="1"/>
  <c r="CZ268" i="1"/>
  <c r="Y268" i="1" s="1"/>
  <c r="CP265" i="1"/>
  <c r="O265" i="1" s="1"/>
  <c r="CY248" i="1"/>
  <c r="X248" i="1" s="1"/>
  <c r="GM248" i="1" s="1"/>
  <c r="CZ248" i="1"/>
  <c r="Y248" i="1" s="1"/>
  <c r="BC346" i="1"/>
  <c r="AB338" i="1"/>
  <c r="CQ310" i="1"/>
  <c r="P310" i="1" s="1"/>
  <c r="CP310" i="1" s="1"/>
  <c r="O310" i="1" s="1"/>
  <c r="GM275" i="1"/>
  <c r="GN275" i="1"/>
  <c r="CY270" i="1"/>
  <c r="X270" i="1" s="1"/>
  <c r="CZ270" i="1"/>
  <c r="Y270" i="1" s="1"/>
  <c r="CY251" i="1"/>
  <c r="X251" i="1" s="1"/>
  <c r="CZ251" i="1"/>
  <c r="Y251" i="1" s="1"/>
  <c r="CY245" i="1"/>
  <c r="X245" i="1" s="1"/>
  <c r="GN245" i="1" s="1"/>
  <c r="CZ245" i="1"/>
  <c r="Y245" i="1" s="1"/>
  <c r="BB346" i="1"/>
  <c r="AD326" i="1"/>
  <c r="CR326" i="1" s="1"/>
  <c r="Q326" i="1" s="1"/>
  <c r="CS309" i="1"/>
  <c r="R309" i="1" s="1"/>
  <c r="CY309" i="1" s="1"/>
  <c r="X309" i="1" s="1"/>
  <c r="AB308" i="1"/>
  <c r="AD302" i="1"/>
  <c r="CR302" i="1" s="1"/>
  <c r="Q302" i="1" s="1"/>
  <c r="CP302" i="1" s="1"/>
  <c r="O302" i="1" s="1"/>
  <c r="CZ291" i="1"/>
  <c r="Y291" i="1" s="1"/>
  <c r="AB285" i="1"/>
  <c r="CP277" i="1"/>
  <c r="O277" i="1" s="1"/>
  <c r="CY271" i="1"/>
  <c r="X271" i="1" s="1"/>
  <c r="CZ271" i="1"/>
  <c r="Y271" i="1" s="1"/>
  <c r="CY249" i="1"/>
  <c r="X249" i="1" s="1"/>
  <c r="CZ249" i="1"/>
  <c r="Y249" i="1" s="1"/>
  <c r="CY244" i="1"/>
  <c r="X244" i="1" s="1"/>
  <c r="CZ244" i="1"/>
  <c r="Y244" i="1" s="1"/>
  <c r="CY304" i="1"/>
  <c r="X304" i="1" s="1"/>
  <c r="CZ304" i="1"/>
  <c r="Y304" i="1" s="1"/>
  <c r="CQ288" i="1"/>
  <c r="P288" i="1" s="1"/>
  <c r="CP288" i="1" s="1"/>
  <c r="O288" i="1" s="1"/>
  <c r="CS282" i="1"/>
  <c r="R282" i="1" s="1"/>
  <c r="CY282" i="1" s="1"/>
  <c r="X282" i="1" s="1"/>
  <c r="AD282" i="1"/>
  <c r="CR282" i="1" s="1"/>
  <c r="Q282" i="1" s="1"/>
  <c r="CP282" i="1" s="1"/>
  <c r="O282" i="1" s="1"/>
  <c r="CZ241" i="1"/>
  <c r="Y241" i="1" s="1"/>
  <c r="GM241" i="1" s="1"/>
  <c r="CY241" i="1"/>
  <c r="X241" i="1" s="1"/>
  <c r="CP214" i="1"/>
  <c r="O214" i="1" s="1"/>
  <c r="EL346" i="1"/>
  <c r="CP293" i="1"/>
  <c r="O293" i="1" s="1"/>
  <c r="AB282" i="1"/>
  <c r="AB271" i="1"/>
  <c r="CP234" i="1"/>
  <c r="O234" i="1" s="1"/>
  <c r="CY233" i="1"/>
  <c r="X233" i="1" s="1"/>
  <c r="CZ233" i="1"/>
  <c r="Y233" i="1" s="1"/>
  <c r="CY221" i="1"/>
  <c r="X221" i="1" s="1"/>
  <c r="GM221" i="1" s="1"/>
  <c r="CZ311" i="1"/>
  <c r="Y311" i="1" s="1"/>
  <c r="GN311" i="1" s="1"/>
  <c r="AB311" i="1"/>
  <c r="GN279" i="1"/>
  <c r="CY274" i="1"/>
  <c r="X274" i="1" s="1"/>
  <c r="CY265" i="1"/>
  <c r="X265" i="1" s="1"/>
  <c r="CZ265" i="1"/>
  <c r="Y265" i="1" s="1"/>
  <c r="AB260" i="1"/>
  <c r="CY258" i="1"/>
  <c r="X258" i="1" s="1"/>
  <c r="CZ258" i="1"/>
  <c r="Y258" i="1" s="1"/>
  <c r="CP252" i="1"/>
  <c r="O252" i="1" s="1"/>
  <c r="CP249" i="1"/>
  <c r="O249" i="1" s="1"/>
  <c r="GM239" i="1"/>
  <c r="GN239" i="1"/>
  <c r="CY238" i="1"/>
  <c r="X238" i="1" s="1"/>
  <c r="CZ238" i="1"/>
  <c r="Y238" i="1" s="1"/>
  <c r="CY237" i="1"/>
  <c r="X237" i="1" s="1"/>
  <c r="CZ237" i="1"/>
  <c r="Y237" i="1" s="1"/>
  <c r="CP231" i="1"/>
  <c r="O231" i="1" s="1"/>
  <c r="CP222" i="1"/>
  <c r="O222" i="1" s="1"/>
  <c r="CG346" i="1"/>
  <c r="CZ307" i="1"/>
  <c r="Y307" i="1" s="1"/>
  <c r="AB306" i="1"/>
  <c r="CY299" i="1"/>
  <c r="X299" i="1" s="1"/>
  <c r="CY259" i="1"/>
  <c r="X259" i="1" s="1"/>
  <c r="CZ259" i="1"/>
  <c r="Y259" i="1" s="1"/>
  <c r="CY255" i="1"/>
  <c r="X255" i="1" s="1"/>
  <c r="GM255" i="1" s="1"/>
  <c r="CZ255" i="1"/>
  <c r="Y255" i="1" s="1"/>
  <c r="CY243" i="1"/>
  <c r="X243" i="1" s="1"/>
  <c r="CZ243" i="1"/>
  <c r="Y243" i="1" s="1"/>
  <c r="CY240" i="1"/>
  <c r="X240" i="1" s="1"/>
  <c r="CZ240" i="1"/>
  <c r="Y240" i="1" s="1"/>
  <c r="CR238" i="1"/>
  <c r="Q238" i="1" s="1"/>
  <c r="CP238" i="1" s="1"/>
  <c r="O238" i="1" s="1"/>
  <c r="AB238" i="1"/>
  <c r="AD298" i="1"/>
  <c r="CQ281" i="1"/>
  <c r="P281" i="1" s="1"/>
  <c r="CP281" i="1" s="1"/>
  <c r="O281" i="1" s="1"/>
  <c r="AB280" i="1"/>
  <c r="AB278" i="1"/>
  <c r="CR278" i="1"/>
  <c r="Q278" i="1" s="1"/>
  <c r="CP278" i="1" s="1"/>
  <c r="O278" i="1" s="1"/>
  <c r="CP271" i="1"/>
  <c r="O271" i="1" s="1"/>
  <c r="CY266" i="1"/>
  <c r="X266" i="1" s="1"/>
  <c r="CZ266" i="1"/>
  <c r="Y266" i="1" s="1"/>
  <c r="CY246" i="1"/>
  <c r="X246" i="1" s="1"/>
  <c r="GM246" i="1" s="1"/>
  <c r="CY228" i="1"/>
  <c r="X228" i="1" s="1"/>
  <c r="CZ228" i="1"/>
  <c r="Y228" i="1" s="1"/>
  <c r="CS276" i="1"/>
  <c r="R276" i="1" s="1"/>
  <c r="CZ276" i="1" s="1"/>
  <c r="Y276" i="1" s="1"/>
  <c r="AD276" i="1"/>
  <c r="CR276" i="1" s="1"/>
  <c r="Q276" i="1" s="1"/>
  <c r="CY272" i="1"/>
  <c r="X272" i="1" s="1"/>
  <c r="GM272" i="1" s="1"/>
  <c r="CZ272" i="1"/>
  <c r="Y272" i="1" s="1"/>
  <c r="CY262" i="1"/>
  <c r="X262" i="1" s="1"/>
  <c r="CZ262" i="1"/>
  <c r="Y262" i="1" s="1"/>
  <c r="CY242" i="1"/>
  <c r="X242" i="1" s="1"/>
  <c r="CY225" i="1"/>
  <c r="X225" i="1" s="1"/>
  <c r="CZ225" i="1"/>
  <c r="Y225" i="1" s="1"/>
  <c r="CY214" i="1"/>
  <c r="X214" i="1" s="1"/>
  <c r="CZ214" i="1"/>
  <c r="Y214" i="1" s="1"/>
  <c r="CZ224" i="1"/>
  <c r="Y224" i="1" s="1"/>
  <c r="GM224" i="1" s="1"/>
  <c r="CR210" i="1"/>
  <c r="Q210" i="1" s="1"/>
  <c r="AB210" i="1"/>
  <c r="CZ196" i="1"/>
  <c r="Y196" i="1" s="1"/>
  <c r="CY196" i="1"/>
  <c r="X196" i="1" s="1"/>
  <c r="CY182" i="1"/>
  <c r="X182" i="1" s="1"/>
  <c r="CZ182" i="1"/>
  <c r="Y182" i="1" s="1"/>
  <c r="AD268" i="1"/>
  <c r="CR268" i="1" s="1"/>
  <c r="Q268" i="1" s="1"/>
  <c r="CP268" i="1" s="1"/>
  <c r="O268" i="1" s="1"/>
  <c r="AB256" i="1"/>
  <c r="AD254" i="1"/>
  <c r="CR254" i="1" s="1"/>
  <c r="Q254" i="1" s="1"/>
  <c r="AD243" i="1"/>
  <c r="CR243" i="1" s="1"/>
  <c r="Q243" i="1" s="1"/>
  <c r="CP243" i="1" s="1"/>
  <c r="O243" i="1" s="1"/>
  <c r="AB239" i="1"/>
  <c r="CP226" i="1"/>
  <c r="O226" i="1" s="1"/>
  <c r="CY219" i="1"/>
  <c r="X219" i="1" s="1"/>
  <c r="CZ219" i="1"/>
  <c r="Y219" i="1" s="1"/>
  <c r="CY209" i="1"/>
  <c r="X209" i="1" s="1"/>
  <c r="CZ209" i="1"/>
  <c r="Y209" i="1" s="1"/>
  <c r="CY202" i="1"/>
  <c r="X202" i="1" s="1"/>
  <c r="CZ202" i="1"/>
  <c r="Y202" i="1" s="1"/>
  <c r="AB198" i="1"/>
  <c r="CR198" i="1"/>
  <c r="Q198" i="1" s="1"/>
  <c r="CY194" i="1"/>
  <c r="X194" i="1" s="1"/>
  <c r="CZ194" i="1"/>
  <c r="Y194" i="1" s="1"/>
  <c r="CY187" i="1"/>
  <c r="X187" i="1" s="1"/>
  <c r="CZ187" i="1"/>
  <c r="Y187" i="1" s="1"/>
  <c r="CY179" i="1"/>
  <c r="X179" i="1" s="1"/>
  <c r="CZ179" i="1"/>
  <c r="Y179" i="1" s="1"/>
  <c r="AB254" i="1"/>
  <c r="AD252" i="1"/>
  <c r="CR252" i="1" s="1"/>
  <c r="Q252" i="1" s="1"/>
  <c r="AB243" i="1"/>
  <c r="CP220" i="1"/>
  <c r="O220" i="1" s="1"/>
  <c r="CS218" i="1"/>
  <c r="R218" i="1" s="1"/>
  <c r="CZ218" i="1" s="1"/>
  <c r="Y218" i="1" s="1"/>
  <c r="AD218" i="1"/>
  <c r="CP209" i="1"/>
  <c r="O209" i="1" s="1"/>
  <c r="CY197" i="1"/>
  <c r="X197" i="1" s="1"/>
  <c r="CZ197" i="1"/>
  <c r="Y197" i="1" s="1"/>
  <c r="AB273" i="1"/>
  <c r="AD271" i="1"/>
  <c r="CR271" i="1" s="1"/>
  <c r="Q271" i="1" s="1"/>
  <c r="AB261" i="1"/>
  <c r="AD259" i="1"/>
  <c r="CR259" i="1" s="1"/>
  <c r="Q259" i="1" s="1"/>
  <c r="CP259" i="1" s="1"/>
  <c r="O259" i="1" s="1"/>
  <c r="AB249" i="1"/>
  <c r="AD247" i="1"/>
  <c r="CR247" i="1" s="1"/>
  <c r="Q247" i="1" s="1"/>
  <c r="AB245" i="1"/>
  <c r="AD228" i="1"/>
  <c r="CR228" i="1" s="1"/>
  <c r="Q228" i="1" s="1"/>
  <c r="CP228" i="1" s="1"/>
  <c r="O228" i="1" s="1"/>
  <c r="CP219" i="1"/>
  <c r="O219" i="1" s="1"/>
  <c r="CP210" i="1"/>
  <c r="O210" i="1" s="1"/>
  <c r="AB203" i="1"/>
  <c r="CY200" i="1"/>
  <c r="X200" i="1" s="1"/>
  <c r="CZ200" i="1"/>
  <c r="Y200" i="1" s="1"/>
  <c r="CP194" i="1"/>
  <c r="O194" i="1" s="1"/>
  <c r="CP187" i="1"/>
  <c r="O187" i="1" s="1"/>
  <c r="CP180" i="1"/>
  <c r="O180" i="1" s="1"/>
  <c r="CY178" i="1"/>
  <c r="X178" i="1" s="1"/>
  <c r="CZ178" i="1"/>
  <c r="Y178" i="1" s="1"/>
  <c r="CY176" i="1"/>
  <c r="X176" i="1" s="1"/>
  <c r="CZ176" i="1"/>
  <c r="Y176" i="1" s="1"/>
  <c r="AD284" i="1"/>
  <c r="CR284" i="1" s="1"/>
  <c r="Q284" i="1" s="1"/>
  <c r="CP284" i="1" s="1"/>
  <c r="O284" i="1" s="1"/>
  <c r="AD266" i="1"/>
  <c r="CR266" i="1" s="1"/>
  <c r="Q266" i="1" s="1"/>
  <c r="CP266" i="1" s="1"/>
  <c r="O266" i="1" s="1"/>
  <c r="AB252" i="1"/>
  <c r="CY205" i="1"/>
  <c r="X205" i="1" s="1"/>
  <c r="CZ205" i="1"/>
  <c r="Y205" i="1" s="1"/>
  <c r="CY193" i="1"/>
  <c r="X193" i="1" s="1"/>
  <c r="CZ193" i="1"/>
  <c r="Y193" i="1" s="1"/>
  <c r="GN169" i="1"/>
  <c r="CZ274" i="1"/>
  <c r="Y274" i="1" s="1"/>
  <c r="CZ264" i="1"/>
  <c r="Y264" i="1" s="1"/>
  <c r="CZ250" i="1"/>
  <c r="Y250" i="1" s="1"/>
  <c r="CY229" i="1"/>
  <c r="X229" i="1" s="1"/>
  <c r="GN229" i="1" s="1"/>
  <c r="CZ229" i="1"/>
  <c r="Y229" i="1" s="1"/>
  <c r="GN224" i="1"/>
  <c r="CY217" i="1"/>
  <c r="X217" i="1" s="1"/>
  <c r="CZ217" i="1"/>
  <c r="Y217" i="1" s="1"/>
  <c r="CY211" i="1"/>
  <c r="X211" i="1" s="1"/>
  <c r="GN211" i="1" s="1"/>
  <c r="CZ211" i="1"/>
  <c r="Y211" i="1" s="1"/>
  <c r="CY207" i="1"/>
  <c r="X207" i="1" s="1"/>
  <c r="CZ207" i="1"/>
  <c r="Y207" i="1" s="1"/>
  <c r="CR201" i="1"/>
  <c r="Q201" i="1" s="1"/>
  <c r="AB201" i="1"/>
  <c r="CY195" i="1"/>
  <c r="X195" i="1" s="1"/>
  <c r="CZ195" i="1"/>
  <c r="Y195" i="1" s="1"/>
  <c r="CY186" i="1"/>
  <c r="X186" i="1" s="1"/>
  <c r="GM186" i="1" s="1"/>
  <c r="CZ186" i="1"/>
  <c r="Y186" i="1" s="1"/>
  <c r="GN186" i="1" s="1"/>
  <c r="AD300" i="1"/>
  <c r="AD292" i="1"/>
  <c r="AD274" i="1"/>
  <c r="CR274" i="1" s="1"/>
  <c r="Q274" i="1" s="1"/>
  <c r="CP274" i="1" s="1"/>
  <c r="O274" i="1" s="1"/>
  <c r="AB266" i="1"/>
  <c r="AD264" i="1"/>
  <c r="CR264" i="1" s="1"/>
  <c r="Q264" i="1" s="1"/>
  <c r="CP264" i="1" s="1"/>
  <c r="O264" i="1" s="1"/>
  <c r="AD250" i="1"/>
  <c r="CR250" i="1" s="1"/>
  <c r="Q250" i="1" s="1"/>
  <c r="CP250" i="1" s="1"/>
  <c r="O250" i="1" s="1"/>
  <c r="CQ233" i="1"/>
  <c r="P233" i="1" s="1"/>
  <c r="CP233" i="1" s="1"/>
  <c r="O233" i="1" s="1"/>
  <c r="CY231" i="1"/>
  <c r="X231" i="1" s="1"/>
  <c r="AD227" i="1"/>
  <c r="CR227" i="1" s="1"/>
  <c r="Q227" i="1" s="1"/>
  <c r="CP227" i="1" s="1"/>
  <c r="O227" i="1" s="1"/>
  <c r="CY206" i="1"/>
  <c r="X206" i="1" s="1"/>
  <c r="GM206" i="1" s="1"/>
  <c r="CZ206" i="1"/>
  <c r="Y206" i="1" s="1"/>
  <c r="CP205" i="1"/>
  <c r="O205" i="1" s="1"/>
  <c r="CP201" i="1"/>
  <c r="O201" i="1" s="1"/>
  <c r="CY230" i="1"/>
  <c r="X230" i="1" s="1"/>
  <c r="CP230" i="1"/>
  <c r="O230" i="1" s="1"/>
  <c r="CY210" i="1"/>
  <c r="X210" i="1" s="1"/>
  <c r="CZ210" i="1"/>
  <c r="Y210" i="1" s="1"/>
  <c r="GN208" i="1"/>
  <c r="CP195" i="1"/>
  <c r="O195" i="1" s="1"/>
  <c r="GN193" i="1"/>
  <c r="GM193" i="1"/>
  <c r="AD262" i="1"/>
  <c r="CR262" i="1" s="1"/>
  <c r="Q262" i="1" s="1"/>
  <c r="CP262" i="1" s="1"/>
  <c r="O262" i="1" s="1"/>
  <c r="AB250" i="1"/>
  <c r="CS245" i="1"/>
  <c r="R245" i="1" s="1"/>
  <c r="CZ242" i="1"/>
  <c r="Y242" i="1" s="1"/>
  <c r="AD242" i="1"/>
  <c r="CR242" i="1" s="1"/>
  <c r="Q242" i="1" s="1"/>
  <c r="CP242" i="1" s="1"/>
  <c r="O242" i="1" s="1"/>
  <c r="AB240" i="1"/>
  <c r="AD235" i="1"/>
  <c r="CR235" i="1" s="1"/>
  <c r="Q235" i="1" s="1"/>
  <c r="CP235" i="1" s="1"/>
  <c r="O235" i="1" s="1"/>
  <c r="CY212" i="1"/>
  <c r="X212" i="1" s="1"/>
  <c r="CZ212" i="1"/>
  <c r="Y212" i="1" s="1"/>
  <c r="CY198" i="1"/>
  <c r="X198" i="1" s="1"/>
  <c r="CZ198" i="1"/>
  <c r="Y198" i="1" s="1"/>
  <c r="CP196" i="1"/>
  <c r="O196" i="1" s="1"/>
  <c r="AB255" i="1"/>
  <c r="CZ235" i="1"/>
  <c r="Y235" i="1" s="1"/>
  <c r="CQ232" i="1"/>
  <c r="P232" i="1" s="1"/>
  <c r="CP232" i="1" s="1"/>
  <c r="O232" i="1" s="1"/>
  <c r="GN206" i="1"/>
  <c r="CP182" i="1"/>
  <c r="O182" i="1" s="1"/>
  <c r="CZ181" i="1"/>
  <c r="Y181" i="1" s="1"/>
  <c r="CY181" i="1"/>
  <c r="X181" i="1" s="1"/>
  <c r="AD223" i="1"/>
  <c r="CR223" i="1" s="1"/>
  <c r="Q223" i="1" s="1"/>
  <c r="CP223" i="1" s="1"/>
  <c r="O223" i="1" s="1"/>
  <c r="AB219" i="1"/>
  <c r="CY203" i="1"/>
  <c r="X203" i="1" s="1"/>
  <c r="CZ203" i="1"/>
  <c r="Y203" i="1" s="1"/>
  <c r="CP198" i="1"/>
  <c r="O198" i="1" s="1"/>
  <c r="AB194" i="1"/>
  <c r="CZ184" i="1"/>
  <c r="Y184" i="1" s="1"/>
  <c r="CY184" i="1"/>
  <c r="X184" i="1" s="1"/>
  <c r="CZ246" i="1"/>
  <c r="Y246" i="1" s="1"/>
  <c r="CP212" i="1"/>
  <c r="O212" i="1" s="1"/>
  <c r="GN199" i="1"/>
  <c r="CP190" i="1"/>
  <c r="O190" i="1" s="1"/>
  <c r="CY180" i="1"/>
  <c r="X180" i="1" s="1"/>
  <c r="CZ180" i="1"/>
  <c r="Y180" i="1" s="1"/>
  <c r="CZ223" i="1"/>
  <c r="Y223" i="1" s="1"/>
  <c r="CZ222" i="1"/>
  <c r="Y222" i="1" s="1"/>
  <c r="AB221" i="1"/>
  <c r="AD213" i="1"/>
  <c r="CY204" i="1"/>
  <c r="X204" i="1" s="1"/>
  <c r="CZ204" i="1"/>
  <c r="Y204" i="1" s="1"/>
  <c r="CP203" i="1"/>
  <c r="O203" i="1" s="1"/>
  <c r="CZ199" i="1"/>
  <c r="Y199" i="1" s="1"/>
  <c r="GM199" i="1" s="1"/>
  <c r="CP184" i="1"/>
  <c r="O184" i="1" s="1"/>
  <c r="CP181" i="1"/>
  <c r="O181" i="1" s="1"/>
  <c r="CZ256" i="1"/>
  <c r="Y256" i="1" s="1"/>
  <c r="GM256" i="1" s="1"/>
  <c r="CZ239" i="1"/>
  <c r="Y239" i="1" s="1"/>
  <c r="CZ221" i="1"/>
  <c r="Y221" i="1" s="1"/>
  <c r="GN221" i="1" s="1"/>
  <c r="CZ220" i="1"/>
  <c r="Y220" i="1" s="1"/>
  <c r="AB220" i="1"/>
  <c r="CP217" i="1"/>
  <c r="O217" i="1" s="1"/>
  <c r="AB205" i="1"/>
  <c r="AB217" i="1"/>
  <c r="GM215" i="1"/>
  <c r="GN215" i="1"/>
  <c r="CZ208" i="1"/>
  <c r="Y208" i="1" s="1"/>
  <c r="CY208" i="1"/>
  <c r="X208" i="1" s="1"/>
  <c r="GM208" i="1" s="1"/>
  <c r="CY201" i="1"/>
  <c r="X201" i="1" s="1"/>
  <c r="CZ201" i="1"/>
  <c r="Y201" i="1" s="1"/>
  <c r="CP200" i="1"/>
  <c r="O200" i="1" s="1"/>
  <c r="CY188" i="1"/>
  <c r="X188" i="1" s="1"/>
  <c r="GM188" i="1" s="1"/>
  <c r="CZ188" i="1"/>
  <c r="Y188" i="1" s="1"/>
  <c r="GM167" i="1"/>
  <c r="GN167" i="1"/>
  <c r="CY171" i="1"/>
  <c r="X171" i="1" s="1"/>
  <c r="GM171" i="1" s="1"/>
  <c r="CZ171" i="1"/>
  <c r="Y171" i="1" s="1"/>
  <c r="GN171" i="1" s="1"/>
  <c r="CY170" i="1"/>
  <c r="X170" i="1" s="1"/>
  <c r="CZ170" i="1"/>
  <c r="Y170" i="1" s="1"/>
  <c r="EA87" i="1"/>
  <c r="DN118" i="1"/>
  <c r="CP175" i="1"/>
  <c r="O175" i="1" s="1"/>
  <c r="CY167" i="1"/>
  <c r="X167" i="1" s="1"/>
  <c r="CZ167" i="1"/>
  <c r="Y167" i="1" s="1"/>
  <c r="GB87" i="1"/>
  <c r="ES118" i="1"/>
  <c r="AB199" i="1"/>
  <c r="AB191" i="1"/>
  <c r="AD179" i="1"/>
  <c r="CR179" i="1" s="1"/>
  <c r="Q179" i="1" s="1"/>
  <c r="AB178" i="1"/>
  <c r="CY165" i="1"/>
  <c r="X165" i="1" s="1"/>
  <c r="CZ165" i="1"/>
  <c r="Y165" i="1" s="1"/>
  <c r="AB206" i="1"/>
  <c r="AD204" i="1"/>
  <c r="CR204" i="1" s="1"/>
  <c r="Q204" i="1" s="1"/>
  <c r="CP204" i="1" s="1"/>
  <c r="O204" i="1" s="1"/>
  <c r="AB190" i="1"/>
  <c r="AB180" i="1"/>
  <c r="CP170" i="1"/>
  <c r="O170" i="1" s="1"/>
  <c r="AD168" i="1"/>
  <c r="CR168" i="1" s="1"/>
  <c r="Q168" i="1" s="1"/>
  <c r="CZ161" i="1"/>
  <c r="Y161" i="1" s="1"/>
  <c r="CY161" i="1"/>
  <c r="X161" i="1" s="1"/>
  <c r="CP172" i="1"/>
  <c r="O172" i="1" s="1"/>
  <c r="CP168" i="1"/>
  <c r="O168" i="1" s="1"/>
  <c r="AB204" i="1"/>
  <c r="AD202" i="1"/>
  <c r="AB189" i="1"/>
  <c r="CP183" i="1"/>
  <c r="O183" i="1" s="1"/>
  <c r="CY173" i="1"/>
  <c r="X173" i="1" s="1"/>
  <c r="CY172" i="1"/>
  <c r="X172" i="1" s="1"/>
  <c r="CZ172" i="1"/>
  <c r="Y172" i="1" s="1"/>
  <c r="AB168" i="1"/>
  <c r="AB166" i="1"/>
  <c r="CR163" i="1"/>
  <c r="Q163" i="1" s="1"/>
  <c r="CP163" i="1" s="1"/>
  <c r="O163" i="1" s="1"/>
  <c r="AB163" i="1"/>
  <c r="CY162" i="1"/>
  <c r="X162" i="1" s="1"/>
  <c r="CZ162" i="1"/>
  <c r="Y162" i="1" s="1"/>
  <c r="CP161" i="1"/>
  <c r="O161" i="1" s="1"/>
  <c r="DZ87" i="1"/>
  <c r="DM118" i="1"/>
  <c r="AB227" i="1"/>
  <c r="AD225" i="1"/>
  <c r="CR225" i="1" s="1"/>
  <c r="Q225" i="1" s="1"/>
  <c r="CP225" i="1" s="1"/>
  <c r="O225" i="1" s="1"/>
  <c r="AB211" i="1"/>
  <c r="AD209" i="1"/>
  <c r="CR209" i="1" s="1"/>
  <c r="Q209" i="1" s="1"/>
  <c r="AD197" i="1"/>
  <c r="CR197" i="1" s="1"/>
  <c r="Q197" i="1" s="1"/>
  <c r="CP197" i="1" s="1"/>
  <c r="O197" i="1" s="1"/>
  <c r="AD195" i="1"/>
  <c r="CR195" i="1" s="1"/>
  <c r="Q195" i="1" s="1"/>
  <c r="AB188" i="1"/>
  <c r="CY174" i="1"/>
  <c r="X174" i="1" s="1"/>
  <c r="CR173" i="1"/>
  <c r="Q173" i="1" s="1"/>
  <c r="CP173" i="1" s="1"/>
  <c r="O173" i="1" s="1"/>
  <c r="AB173" i="1"/>
  <c r="CY156" i="1"/>
  <c r="X156" i="1" s="1"/>
  <c r="CZ168" i="1"/>
  <c r="Y168" i="1" s="1"/>
  <c r="CY159" i="1"/>
  <c r="X159" i="1" s="1"/>
  <c r="CZ159" i="1"/>
  <c r="Y159" i="1" s="1"/>
  <c r="AB209" i="1"/>
  <c r="AD207" i="1"/>
  <c r="CR207" i="1" s="1"/>
  <c r="Q207" i="1" s="1"/>
  <c r="CP207" i="1" s="1"/>
  <c r="O207" i="1" s="1"/>
  <c r="AB195" i="1"/>
  <c r="CQ177" i="1"/>
  <c r="P177" i="1" s="1"/>
  <c r="CP177" i="1" s="1"/>
  <c r="O177" i="1" s="1"/>
  <c r="CR174" i="1"/>
  <c r="Q174" i="1" s="1"/>
  <c r="CZ166" i="1"/>
  <c r="Y166" i="1" s="1"/>
  <c r="CQ192" i="1"/>
  <c r="P192" i="1" s="1"/>
  <c r="CP192" i="1" s="1"/>
  <c r="O192" i="1" s="1"/>
  <c r="CS191" i="1"/>
  <c r="R191" i="1" s="1"/>
  <c r="CZ191" i="1" s="1"/>
  <c r="Y191" i="1" s="1"/>
  <c r="AB175" i="1"/>
  <c r="CP174" i="1"/>
  <c r="O174" i="1" s="1"/>
  <c r="CP162" i="1"/>
  <c r="O162" i="1" s="1"/>
  <c r="CP155" i="1"/>
  <c r="O155" i="1" s="1"/>
  <c r="CS190" i="1"/>
  <c r="R190" i="1" s="1"/>
  <c r="AE346" i="1" s="1"/>
  <c r="CZ189" i="1"/>
  <c r="Y189" i="1" s="1"/>
  <c r="GM189" i="1" s="1"/>
  <c r="CZ185" i="1"/>
  <c r="Y185" i="1" s="1"/>
  <c r="GN185" i="1" s="1"/>
  <c r="CQ179" i="1"/>
  <c r="P179" i="1" s="1"/>
  <c r="CQ178" i="1"/>
  <c r="P178" i="1" s="1"/>
  <c r="CP178" i="1" s="1"/>
  <c r="O178" i="1" s="1"/>
  <c r="AB165" i="1"/>
  <c r="CP159" i="1"/>
  <c r="O159" i="1" s="1"/>
  <c r="AB184" i="1"/>
  <c r="CQ176" i="1"/>
  <c r="P176" i="1" s="1"/>
  <c r="AB176" i="1"/>
  <c r="CZ175" i="1"/>
  <c r="Y175" i="1" s="1"/>
  <c r="CY160" i="1"/>
  <c r="X160" i="1" s="1"/>
  <c r="CZ160" i="1"/>
  <c r="Y160" i="1" s="1"/>
  <c r="CY158" i="1"/>
  <c r="X158" i="1" s="1"/>
  <c r="CZ158" i="1"/>
  <c r="Y158" i="1" s="1"/>
  <c r="GM158" i="1" s="1"/>
  <c r="CY154" i="1"/>
  <c r="X154" i="1" s="1"/>
  <c r="GM154" i="1" s="1"/>
  <c r="CZ154" i="1"/>
  <c r="Y154" i="1" s="1"/>
  <c r="GN154" i="1" s="1"/>
  <c r="CZ173" i="1"/>
  <c r="Y173" i="1" s="1"/>
  <c r="CP166" i="1"/>
  <c r="O166" i="1" s="1"/>
  <c r="CY164" i="1"/>
  <c r="X164" i="1" s="1"/>
  <c r="CZ164" i="1"/>
  <c r="Y164" i="1" s="1"/>
  <c r="GN164" i="1" s="1"/>
  <c r="CY163" i="1"/>
  <c r="X163" i="1" s="1"/>
  <c r="CZ163" i="1"/>
  <c r="Y163" i="1" s="1"/>
  <c r="CY157" i="1"/>
  <c r="X157" i="1" s="1"/>
  <c r="CZ157" i="1"/>
  <c r="Y157" i="1" s="1"/>
  <c r="CY169" i="1"/>
  <c r="X169" i="1" s="1"/>
  <c r="GM169" i="1" s="1"/>
  <c r="CZ169" i="1"/>
  <c r="Y169" i="1" s="1"/>
  <c r="CZ152" i="1"/>
  <c r="Y152" i="1" s="1"/>
  <c r="CY152" i="1"/>
  <c r="X152" i="1" s="1"/>
  <c r="CS116" i="1"/>
  <c r="R116" i="1" s="1"/>
  <c r="CY116" i="1" s="1"/>
  <c r="X116" i="1" s="1"/>
  <c r="AD116" i="1"/>
  <c r="CR116" i="1" s="1"/>
  <c r="Q116" i="1" s="1"/>
  <c r="AB96" i="1"/>
  <c r="CR96" i="1"/>
  <c r="Q96" i="1" s="1"/>
  <c r="DY87" i="1"/>
  <c r="DL118" i="1"/>
  <c r="EM118" i="1"/>
  <c r="FV87" i="1"/>
  <c r="AB110" i="1"/>
  <c r="CY109" i="1"/>
  <c r="X109" i="1" s="1"/>
  <c r="CZ109" i="1"/>
  <c r="Y109" i="1" s="1"/>
  <c r="CY105" i="1"/>
  <c r="X105" i="1" s="1"/>
  <c r="CZ105" i="1"/>
  <c r="Y105" i="1" s="1"/>
  <c r="CP97" i="1"/>
  <c r="O97" i="1" s="1"/>
  <c r="CY95" i="1"/>
  <c r="X95" i="1" s="1"/>
  <c r="CZ95" i="1"/>
  <c r="Y95" i="1" s="1"/>
  <c r="CY94" i="1"/>
  <c r="X94" i="1" s="1"/>
  <c r="CZ94" i="1"/>
  <c r="Y94" i="1" s="1"/>
  <c r="AB158" i="1"/>
  <c r="DX87" i="1"/>
  <c r="DK118" i="1"/>
  <c r="CY114" i="1"/>
  <c r="X114" i="1" s="1"/>
  <c r="CZ112" i="1"/>
  <c r="Y112" i="1" s="1"/>
  <c r="CR105" i="1"/>
  <c r="Q105" i="1" s="1"/>
  <c r="CP105" i="1" s="1"/>
  <c r="O105" i="1" s="1"/>
  <c r="AB105" i="1"/>
  <c r="AI118" i="1"/>
  <c r="DZ26" i="1"/>
  <c r="DM55" i="1"/>
  <c r="AB153" i="1"/>
  <c r="AF87" i="1"/>
  <c r="S118" i="1"/>
  <c r="AB109" i="1"/>
  <c r="CR172" i="1"/>
  <c r="Q172" i="1" s="1"/>
  <c r="CQ165" i="1"/>
  <c r="P165" i="1" s="1"/>
  <c r="AD160" i="1"/>
  <c r="CP115" i="1"/>
  <c r="O115" i="1" s="1"/>
  <c r="CR104" i="1"/>
  <c r="Q104" i="1" s="1"/>
  <c r="AB104" i="1"/>
  <c r="CP95" i="1"/>
  <c r="O95" i="1" s="1"/>
  <c r="AG118" i="1"/>
  <c r="AD157" i="1"/>
  <c r="CR157" i="1" s="1"/>
  <c r="Q157" i="1" s="1"/>
  <c r="F122" i="1"/>
  <c r="CZ116" i="1"/>
  <c r="Y116" i="1" s="1"/>
  <c r="CY113" i="1"/>
  <c r="X113" i="1" s="1"/>
  <c r="CZ113" i="1"/>
  <c r="Y113" i="1" s="1"/>
  <c r="CY110" i="1"/>
  <c r="X110" i="1" s="1"/>
  <c r="CY93" i="1"/>
  <c r="X93" i="1" s="1"/>
  <c r="CZ93" i="1"/>
  <c r="Y93" i="1" s="1"/>
  <c r="W118" i="1"/>
  <c r="CR113" i="1"/>
  <c r="Q113" i="1" s="1"/>
  <c r="AB113" i="1"/>
  <c r="CP104" i="1"/>
  <c r="O104" i="1" s="1"/>
  <c r="EH118" i="1"/>
  <c r="FQ87" i="1"/>
  <c r="AB157" i="1"/>
  <c r="F131" i="1"/>
  <c r="CP113" i="1"/>
  <c r="O113" i="1" s="1"/>
  <c r="CP103" i="1"/>
  <c r="O103" i="1" s="1"/>
  <c r="AB162" i="1"/>
  <c r="U118" i="1"/>
  <c r="AD156" i="1"/>
  <c r="CR156" i="1" s="1"/>
  <c r="Q156" i="1" s="1"/>
  <c r="CP156" i="1" s="1"/>
  <c r="O156" i="1" s="1"/>
  <c r="CS153" i="1"/>
  <c r="R153" i="1" s="1"/>
  <c r="DW346" i="1" s="1"/>
  <c r="AB152" i="1"/>
  <c r="CQ116" i="1"/>
  <c r="P116" i="1" s="1"/>
  <c r="CR112" i="1"/>
  <c r="Q112" i="1" s="1"/>
  <c r="CP112" i="1" s="1"/>
  <c r="O112" i="1" s="1"/>
  <c r="AB112" i="1"/>
  <c r="CY111" i="1"/>
  <c r="X111" i="1" s="1"/>
  <c r="CZ111" i="1"/>
  <c r="Y111" i="1" s="1"/>
  <c r="CP110" i="1"/>
  <c r="O110" i="1" s="1"/>
  <c r="CY97" i="1"/>
  <c r="X97" i="1" s="1"/>
  <c r="CZ97" i="1"/>
  <c r="Y97" i="1" s="1"/>
  <c r="CZ156" i="1"/>
  <c r="Y156" i="1" s="1"/>
  <c r="EL118" i="1"/>
  <c r="CZ114" i="1"/>
  <c r="Y114" i="1" s="1"/>
  <c r="GN106" i="1"/>
  <c r="CC118" i="1"/>
  <c r="CP96" i="1"/>
  <c r="O96" i="1" s="1"/>
  <c r="CP94" i="1"/>
  <c r="O94" i="1" s="1"/>
  <c r="CY91" i="1"/>
  <c r="X91" i="1" s="1"/>
  <c r="CZ91" i="1"/>
  <c r="Y91" i="1" s="1"/>
  <c r="CJ118" i="1"/>
  <c r="AX118" i="1"/>
  <c r="CS114" i="1"/>
  <c r="R114" i="1" s="1"/>
  <c r="CZ107" i="1"/>
  <c r="Y107" i="1" s="1"/>
  <c r="CY107" i="1"/>
  <c r="X107" i="1" s="1"/>
  <c r="CP102" i="1"/>
  <c r="O102" i="1" s="1"/>
  <c r="CY101" i="1"/>
  <c r="X101" i="1" s="1"/>
  <c r="CZ101" i="1"/>
  <c r="Y101" i="1" s="1"/>
  <c r="GM101" i="1" s="1"/>
  <c r="GA118" i="1"/>
  <c r="AB115" i="1"/>
  <c r="CR114" i="1"/>
  <c r="Q114" i="1" s="1"/>
  <c r="CP114" i="1" s="1"/>
  <c r="O114" i="1" s="1"/>
  <c r="CP111" i="1"/>
  <c r="O111" i="1" s="1"/>
  <c r="CZ102" i="1"/>
  <c r="Y102" i="1" s="1"/>
  <c r="CY92" i="1"/>
  <c r="X92" i="1" s="1"/>
  <c r="CZ92" i="1"/>
  <c r="Y92" i="1" s="1"/>
  <c r="CZ155" i="1"/>
  <c r="Y155" i="1" s="1"/>
  <c r="AB155" i="1"/>
  <c r="EI118" i="1"/>
  <c r="AU118" i="1"/>
  <c r="CY100" i="1"/>
  <c r="X100" i="1" s="1"/>
  <c r="CZ100" i="1"/>
  <c r="Y100" i="1" s="1"/>
  <c r="CY90" i="1"/>
  <c r="X90" i="1" s="1"/>
  <c r="CZ90" i="1"/>
  <c r="Y90" i="1" s="1"/>
  <c r="FY118" i="1"/>
  <c r="EG118" i="1"/>
  <c r="AQ118" i="1"/>
  <c r="CZ115" i="1"/>
  <c r="Y115" i="1" s="1"/>
  <c r="CP107" i="1"/>
  <c r="O107" i="1" s="1"/>
  <c r="CP92" i="1"/>
  <c r="O92" i="1" s="1"/>
  <c r="DW118" i="1"/>
  <c r="CI118" i="1"/>
  <c r="AP118" i="1"/>
  <c r="CY108" i="1"/>
  <c r="X108" i="1" s="1"/>
  <c r="GM108" i="1" s="1"/>
  <c r="HD108" i="1" s="1"/>
  <c r="CZ108" i="1"/>
  <c r="Y108" i="1" s="1"/>
  <c r="CY106" i="1"/>
  <c r="X106" i="1" s="1"/>
  <c r="CZ106" i="1"/>
  <c r="Y106" i="1" s="1"/>
  <c r="GM106" i="1" s="1"/>
  <c r="HD106" i="1" s="1"/>
  <c r="CR99" i="1"/>
  <c r="Q99" i="1" s="1"/>
  <c r="CP99" i="1" s="1"/>
  <c r="O99" i="1" s="1"/>
  <c r="AB99" i="1"/>
  <c r="GM98" i="1"/>
  <c r="HD98" i="1" s="1"/>
  <c r="GN98" i="1"/>
  <c r="CY96" i="1"/>
  <c r="X96" i="1" s="1"/>
  <c r="CZ96" i="1"/>
  <c r="Y96" i="1" s="1"/>
  <c r="EB118" i="1"/>
  <c r="ET118" i="1"/>
  <c r="CQ89" i="1"/>
  <c r="P89" i="1" s="1"/>
  <c r="CG26" i="1"/>
  <c r="AX55" i="1"/>
  <c r="CP48" i="1"/>
  <c r="O48" i="1" s="1"/>
  <c r="CZ34" i="1"/>
  <c r="Y34" i="1" s="1"/>
  <c r="CY34" i="1"/>
  <c r="X34" i="1" s="1"/>
  <c r="DI919" i="3"/>
  <c r="DF919" i="3"/>
  <c r="DG919" i="3"/>
  <c r="DJ919" i="3" s="1"/>
  <c r="DH919" i="3"/>
  <c r="CL87" i="1"/>
  <c r="P73" i="1"/>
  <c r="EL26" i="1"/>
  <c r="CI26" i="1"/>
  <c r="AZ55" i="1"/>
  <c r="CP53" i="1"/>
  <c r="O53" i="1" s="1"/>
  <c r="CY47" i="1"/>
  <c r="X47" i="1" s="1"/>
  <c r="CZ47" i="1"/>
  <c r="Y47" i="1" s="1"/>
  <c r="CY44" i="1"/>
  <c r="X44" i="1" s="1"/>
  <c r="CZ44" i="1"/>
  <c r="Y44" i="1" s="1"/>
  <c r="F59" i="1"/>
  <c r="AO26" i="1"/>
  <c r="CY40" i="1"/>
  <c r="X40" i="1" s="1"/>
  <c r="CZ40" i="1"/>
  <c r="Y40" i="1" s="1"/>
  <c r="CP39" i="1"/>
  <c r="O39" i="1" s="1"/>
  <c r="CY36" i="1"/>
  <c r="X36" i="1" s="1"/>
  <c r="CZ36" i="1"/>
  <c r="Y36" i="1" s="1"/>
  <c r="CY35" i="1"/>
  <c r="X35" i="1" s="1"/>
  <c r="CZ35" i="1"/>
  <c r="Y35" i="1" s="1"/>
  <c r="AE55" i="1"/>
  <c r="CJ55" i="1"/>
  <c r="DG925" i="3"/>
  <c r="DF925" i="3"/>
  <c r="DH925" i="3"/>
  <c r="DI925" i="3"/>
  <c r="DJ925" i="3" s="1"/>
  <c r="AB102" i="1"/>
  <c r="AB94" i="1"/>
  <c r="DN55" i="1"/>
  <c r="EA26" i="1"/>
  <c r="CY49" i="1"/>
  <c r="X49" i="1" s="1"/>
  <c r="CZ49" i="1"/>
  <c r="Y49" i="1" s="1"/>
  <c r="GM30" i="1"/>
  <c r="GN30" i="1"/>
  <c r="DG880" i="3"/>
  <c r="DF880" i="3"/>
  <c r="DJ880" i="3" s="1"/>
  <c r="DH880" i="3"/>
  <c r="DI880" i="3"/>
  <c r="CS112" i="1"/>
  <c r="R112" i="1" s="1"/>
  <c r="CY112" i="1" s="1"/>
  <c r="X112" i="1" s="1"/>
  <c r="CQ109" i="1"/>
  <c r="P109" i="1" s="1"/>
  <c r="CP109" i="1" s="1"/>
  <c r="O109" i="1" s="1"/>
  <c r="CS104" i="1"/>
  <c r="R104" i="1" s="1"/>
  <c r="CY104" i="1" s="1"/>
  <c r="X104" i="1" s="1"/>
  <c r="AD100" i="1"/>
  <c r="CS99" i="1"/>
  <c r="R99" i="1" s="1"/>
  <c r="CY99" i="1" s="1"/>
  <c r="X99" i="1" s="1"/>
  <c r="AB97" i="1"/>
  <c r="CQ93" i="1"/>
  <c r="P93" i="1" s="1"/>
  <c r="CP93" i="1" s="1"/>
  <c r="O93" i="1" s="1"/>
  <c r="AB91" i="1"/>
  <c r="CP44" i="1"/>
  <c r="O44" i="1" s="1"/>
  <c r="AB40" i="1"/>
  <c r="AB36" i="1"/>
  <c r="AC55" i="1"/>
  <c r="CP28" i="1"/>
  <c r="O28" i="1" s="1"/>
  <c r="DF904" i="3"/>
  <c r="DJ904" i="3" s="1"/>
  <c r="DH904" i="3"/>
  <c r="DG904" i="3"/>
  <c r="DI904" i="3"/>
  <c r="CQ90" i="1"/>
  <c r="P90" i="1" s="1"/>
  <c r="P64" i="1"/>
  <c r="DX55" i="1"/>
  <c r="BB55" i="1"/>
  <c r="CY48" i="1"/>
  <c r="X48" i="1" s="1"/>
  <c r="CZ48" i="1"/>
  <c r="Y48" i="1" s="1"/>
  <c r="CP35" i="1"/>
  <c r="O35" i="1" s="1"/>
  <c r="DF911" i="3"/>
  <c r="DG911" i="3"/>
  <c r="DH911" i="3"/>
  <c r="DI911" i="3"/>
  <c r="DJ911" i="3" s="1"/>
  <c r="CP49" i="1"/>
  <c r="O49" i="1" s="1"/>
  <c r="CZ46" i="1"/>
  <c r="Y46" i="1" s="1"/>
  <c r="CY46" i="1"/>
  <c r="X46" i="1" s="1"/>
  <c r="GM31" i="1"/>
  <c r="GN31" i="1"/>
  <c r="CY29" i="1"/>
  <c r="X29" i="1" s="1"/>
  <c r="CZ29" i="1"/>
  <c r="Y29" i="1" s="1"/>
  <c r="DF906" i="3"/>
  <c r="DG906" i="3"/>
  <c r="DH906" i="3"/>
  <c r="DI906" i="3"/>
  <c r="DJ906" i="3" s="1"/>
  <c r="CZ103" i="1"/>
  <c r="Y103" i="1" s="1"/>
  <c r="CZ98" i="1"/>
  <c r="Y98" i="1" s="1"/>
  <c r="CZ89" i="1"/>
  <c r="Y89" i="1" s="1"/>
  <c r="AD89" i="1"/>
  <c r="CR89" i="1" s="1"/>
  <c r="Q89" i="1" s="1"/>
  <c r="AB53" i="1"/>
  <c r="CR53" i="1"/>
  <c r="Q53" i="1" s="1"/>
  <c r="CY52" i="1"/>
  <c r="X52" i="1" s="1"/>
  <c r="CZ52" i="1"/>
  <c r="Y52" i="1" s="1"/>
  <c r="AB48" i="1"/>
  <c r="CP42" i="1"/>
  <c r="O42" i="1" s="1"/>
  <c r="CY33" i="1"/>
  <c r="X33" i="1" s="1"/>
  <c r="CZ33" i="1"/>
  <c r="Y33" i="1" s="1"/>
  <c r="EI26" i="1"/>
  <c r="P65" i="1"/>
  <c r="CR52" i="1"/>
  <c r="Q52" i="1" s="1"/>
  <c r="CP52" i="1" s="1"/>
  <c r="O52" i="1" s="1"/>
  <c r="AB52" i="1"/>
  <c r="CP47" i="1"/>
  <c r="O47" i="1" s="1"/>
  <c r="AB39" i="1"/>
  <c r="CR39" i="1"/>
  <c r="Q39" i="1" s="1"/>
  <c r="CY30" i="1"/>
  <c r="X30" i="1" s="1"/>
  <c r="CZ30" i="1"/>
  <c r="Y30" i="1" s="1"/>
  <c r="AI55" i="1"/>
  <c r="DH924" i="3"/>
  <c r="DF924" i="3"/>
  <c r="DG924" i="3"/>
  <c r="DJ924" i="3" s="1"/>
  <c r="DI924" i="3"/>
  <c r="AB92" i="1"/>
  <c r="GM50" i="1"/>
  <c r="GN50" i="1"/>
  <c r="CY38" i="1"/>
  <c r="X38" i="1" s="1"/>
  <c r="GM38" i="1" s="1"/>
  <c r="CZ38" i="1"/>
  <c r="Y38" i="1" s="1"/>
  <c r="GN38" i="1" s="1"/>
  <c r="CP34" i="1"/>
  <c r="O34" i="1" s="1"/>
  <c r="EB55" i="1"/>
  <c r="AH55" i="1"/>
  <c r="DH908" i="3"/>
  <c r="DF908" i="3"/>
  <c r="DG908" i="3"/>
  <c r="DI908" i="3"/>
  <c r="DJ908" i="3" s="1"/>
  <c r="AB98" i="1"/>
  <c r="CY39" i="1"/>
  <c r="X39" i="1" s="1"/>
  <c r="DY55" i="1"/>
  <c r="AG55" i="1"/>
  <c r="DG894" i="3"/>
  <c r="DF894" i="3"/>
  <c r="DJ894" i="3" s="1"/>
  <c r="DH894" i="3"/>
  <c r="DI894" i="3"/>
  <c r="GD87" i="1"/>
  <c r="CP45" i="1"/>
  <c r="O45" i="1" s="1"/>
  <c r="CY32" i="1"/>
  <c r="X32" i="1" s="1"/>
  <c r="CZ32" i="1"/>
  <c r="Y32" i="1" s="1"/>
  <c r="CZ28" i="1"/>
  <c r="Y28" i="1" s="1"/>
  <c r="AF55" i="1"/>
  <c r="CY28" i="1"/>
  <c r="X28" i="1" s="1"/>
  <c r="DI903" i="3"/>
  <c r="DF903" i="3"/>
  <c r="DG903" i="3"/>
  <c r="DJ903" i="3" s="1"/>
  <c r="DH903" i="3"/>
  <c r="P59" i="1"/>
  <c r="ES55" i="1"/>
  <c r="CY42" i="1"/>
  <c r="X42" i="1" s="1"/>
  <c r="CZ42" i="1"/>
  <c r="Y42" i="1" s="1"/>
  <c r="CR32" i="1"/>
  <c r="Q32" i="1" s="1"/>
  <c r="AB32" i="1"/>
  <c r="CY31" i="1"/>
  <c r="X31" i="1" s="1"/>
  <c r="CZ31" i="1"/>
  <c r="Y31" i="1" s="1"/>
  <c r="ER55" i="1"/>
  <c r="CP40" i="1"/>
  <c r="O40" i="1" s="1"/>
  <c r="CP36" i="1"/>
  <c r="O36" i="1" s="1"/>
  <c r="CP32" i="1"/>
  <c r="O32" i="1" s="1"/>
  <c r="AJ55" i="1"/>
  <c r="DF914" i="3"/>
  <c r="DG914" i="3"/>
  <c r="DJ914" i="3" s="1"/>
  <c r="DH914" i="3"/>
  <c r="DI914" i="3"/>
  <c r="EP55" i="1"/>
  <c r="CY50" i="1"/>
  <c r="X50" i="1" s="1"/>
  <c r="CZ50" i="1"/>
  <c r="Y50" i="1" s="1"/>
  <c r="AB42" i="1"/>
  <c r="CY41" i="1"/>
  <c r="X41" i="1" s="1"/>
  <c r="CZ41" i="1"/>
  <c r="Y41" i="1" s="1"/>
  <c r="CY37" i="1"/>
  <c r="X37" i="1" s="1"/>
  <c r="GM37" i="1" s="1"/>
  <c r="CZ37" i="1"/>
  <c r="Y37" i="1" s="1"/>
  <c r="CY51" i="1"/>
  <c r="X51" i="1" s="1"/>
  <c r="GM51" i="1" s="1"/>
  <c r="CP46" i="1"/>
  <c r="O46" i="1" s="1"/>
  <c r="AT55" i="1"/>
  <c r="DF897" i="3"/>
  <c r="DG897" i="3"/>
  <c r="DJ897" i="3" s="1"/>
  <c r="DH897" i="3"/>
  <c r="DG860" i="3"/>
  <c r="DH860" i="3"/>
  <c r="DG843" i="3"/>
  <c r="DF843" i="3"/>
  <c r="DJ843" i="3" s="1"/>
  <c r="DH843" i="3"/>
  <c r="DI843" i="3"/>
  <c r="EU55" i="1"/>
  <c r="CS53" i="1"/>
  <c r="R53" i="1" s="1"/>
  <c r="CY53" i="1" s="1"/>
  <c r="X53" i="1" s="1"/>
  <c r="CS45" i="1"/>
  <c r="R45" i="1" s="1"/>
  <c r="DW55" i="1" s="1"/>
  <c r="AD43" i="1"/>
  <c r="CQ33" i="1"/>
  <c r="P33" i="1" s="1"/>
  <c r="CP33" i="1" s="1"/>
  <c r="O33" i="1" s="1"/>
  <c r="AB31" i="1"/>
  <c r="DI927" i="3"/>
  <c r="DF878" i="3"/>
  <c r="DG878" i="3"/>
  <c r="DJ878" i="3" s="1"/>
  <c r="DH854" i="3"/>
  <c r="DF854" i="3"/>
  <c r="DJ854" i="3" s="1"/>
  <c r="DG854" i="3"/>
  <c r="DI854" i="3"/>
  <c r="ET55" i="1"/>
  <c r="AB46" i="1"/>
  <c r="AD40" i="1"/>
  <c r="CR40" i="1" s="1"/>
  <c r="Q40" i="1" s="1"/>
  <c r="AB34" i="1"/>
  <c r="AB28" i="1"/>
  <c r="BZ26" i="1"/>
  <c r="DH927" i="3"/>
  <c r="AQ55" i="1"/>
  <c r="BY26" i="1"/>
  <c r="DG910" i="3"/>
  <c r="DJ910" i="3" s="1"/>
  <c r="DH910" i="3"/>
  <c r="AP55" i="1"/>
  <c r="BX26" i="1"/>
  <c r="DH930" i="3"/>
  <c r="DG926" i="3"/>
  <c r="DJ926" i="3" s="1"/>
  <c r="DH926" i="3"/>
  <c r="DG913" i="3"/>
  <c r="DI913" i="3"/>
  <c r="DJ913" i="3" s="1"/>
  <c r="DG870" i="3"/>
  <c r="DJ870" i="3" s="1"/>
  <c r="DH870" i="3"/>
  <c r="DI870" i="3"/>
  <c r="AB49" i="1"/>
  <c r="AD47" i="1"/>
  <c r="CR47" i="1" s="1"/>
  <c r="Q47" i="1" s="1"/>
  <c r="AB37" i="1"/>
  <c r="AD29" i="1"/>
  <c r="CR29" i="1" s="1"/>
  <c r="Q29" i="1" s="1"/>
  <c r="DG930" i="3"/>
  <c r="DJ930" i="3" s="1"/>
  <c r="DG929" i="3"/>
  <c r="DJ929" i="3" s="1"/>
  <c r="DI929" i="3"/>
  <c r="DF890" i="3"/>
  <c r="DH890" i="3"/>
  <c r="DF881" i="3"/>
  <c r="DH881" i="3"/>
  <c r="DI881" i="3"/>
  <c r="DJ881" i="3" s="1"/>
  <c r="DG881" i="3"/>
  <c r="DF848" i="3"/>
  <c r="DG848" i="3"/>
  <c r="DJ848" i="3" s="1"/>
  <c r="DI848" i="3"/>
  <c r="DF920" i="3"/>
  <c r="DH920" i="3"/>
  <c r="DI850" i="3"/>
  <c r="DF850" i="3"/>
  <c r="DG850" i="3"/>
  <c r="DJ850" i="3" s="1"/>
  <c r="DH850" i="3"/>
  <c r="DG824" i="3"/>
  <c r="DH824" i="3"/>
  <c r="DI824" i="3"/>
  <c r="DJ824" i="3" s="1"/>
  <c r="DF824" i="3"/>
  <c r="DF822" i="3"/>
  <c r="DJ822" i="3" s="1"/>
  <c r="DH822" i="3"/>
  <c r="DG822" i="3"/>
  <c r="DI822" i="3"/>
  <c r="AD41" i="1"/>
  <c r="AB29" i="1"/>
  <c r="DH909" i="3"/>
  <c r="DF882" i="3"/>
  <c r="DF765" i="3"/>
  <c r="DG765" i="3"/>
  <c r="DJ765" i="3" s="1"/>
  <c r="DH765" i="3"/>
  <c r="DI765" i="3"/>
  <c r="AB44" i="1"/>
  <c r="AB35" i="1"/>
  <c r="DI922" i="3"/>
  <c r="DF909" i="3"/>
  <c r="DH905" i="3"/>
  <c r="DI905" i="3"/>
  <c r="DJ905" i="3" s="1"/>
  <c r="DG905" i="3"/>
  <c r="DG893" i="3"/>
  <c r="DH893" i="3"/>
  <c r="DI893" i="3"/>
  <c r="DH889" i="3"/>
  <c r="DI866" i="3"/>
  <c r="DF866" i="3"/>
  <c r="DJ866" i="3" s="1"/>
  <c r="DG866" i="3"/>
  <c r="DH866" i="3"/>
  <c r="DG776" i="3"/>
  <c r="DJ776" i="3" s="1"/>
  <c r="DH776" i="3"/>
  <c r="DI776" i="3"/>
  <c r="DF776" i="3"/>
  <c r="DF774" i="3"/>
  <c r="DH774" i="3"/>
  <c r="DG774" i="3"/>
  <c r="DJ774" i="3" s="1"/>
  <c r="DI774" i="3"/>
  <c r="EM55" i="1"/>
  <c r="DH922" i="3"/>
  <c r="DG889" i="3"/>
  <c r="DI860" i="3"/>
  <c r="DG922" i="3"/>
  <c r="DJ922" i="3" s="1"/>
  <c r="DI897" i="3"/>
  <c r="DF889" i="3"/>
  <c r="DI877" i="3"/>
  <c r="DH877" i="3"/>
  <c r="DF875" i="3"/>
  <c r="DH875" i="3"/>
  <c r="DI875" i="3"/>
  <c r="DJ875" i="3" s="1"/>
  <c r="DF860" i="3"/>
  <c r="DJ860" i="3" s="1"/>
  <c r="DH921" i="3"/>
  <c r="DI921" i="3"/>
  <c r="DJ921" i="3" s="1"/>
  <c r="DI907" i="3"/>
  <c r="DF899" i="3"/>
  <c r="DJ899" i="3" s="1"/>
  <c r="DG899" i="3"/>
  <c r="DI899" i="3"/>
  <c r="DI892" i="3"/>
  <c r="DF885" i="3"/>
  <c r="DH885" i="3"/>
  <c r="DI878" i="3"/>
  <c r="CZ51" i="1"/>
  <c r="Y51" i="1" s="1"/>
  <c r="CZ39" i="1"/>
  <c r="Y39" i="1" s="1"/>
  <c r="FR26" i="1"/>
  <c r="DI923" i="3"/>
  <c r="DI910" i="3"/>
  <c r="DH907" i="3"/>
  <c r="DH892" i="3"/>
  <c r="DH878" i="3"/>
  <c r="DH871" i="3"/>
  <c r="DF871" i="3"/>
  <c r="DG871" i="3"/>
  <c r="DJ871" i="3" s="1"/>
  <c r="DI871" i="3"/>
  <c r="DF864" i="3"/>
  <c r="DJ864" i="3" s="1"/>
  <c r="DG864" i="3"/>
  <c r="DF862" i="3"/>
  <c r="DJ862" i="3" s="1"/>
  <c r="DG862" i="3"/>
  <c r="DH862" i="3"/>
  <c r="DG792" i="3"/>
  <c r="DH792" i="3"/>
  <c r="DI792" i="3"/>
  <c r="DF792" i="3"/>
  <c r="DJ792" i="3" s="1"/>
  <c r="DF790" i="3"/>
  <c r="DJ790" i="3" s="1"/>
  <c r="DH790" i="3"/>
  <c r="DG790" i="3"/>
  <c r="DI790" i="3"/>
  <c r="DH762" i="3"/>
  <c r="DI762" i="3"/>
  <c r="DF762" i="3"/>
  <c r="DG762" i="3"/>
  <c r="DJ762" i="3" s="1"/>
  <c r="FQ26" i="1"/>
  <c r="DI926" i="3"/>
  <c r="DH923" i="3"/>
  <c r="DH913" i="3"/>
  <c r="DF910" i="3"/>
  <c r="DF907" i="3"/>
  <c r="DI901" i="3"/>
  <c r="DJ901" i="3" s="1"/>
  <c r="DF892" i="3"/>
  <c r="FP26" i="1"/>
  <c r="DH929" i="3"/>
  <c r="DF926" i="3"/>
  <c r="DF923" i="3"/>
  <c r="DH916" i="3"/>
  <c r="DF913" i="3"/>
  <c r="DH901" i="3"/>
  <c r="DH898" i="3"/>
  <c r="DH884" i="3"/>
  <c r="DF858" i="3"/>
  <c r="DJ858" i="3" s="1"/>
  <c r="DG858" i="3"/>
  <c r="DH858" i="3"/>
  <c r="DI858" i="3"/>
  <c r="AU55" i="1"/>
  <c r="DF929" i="3"/>
  <c r="DI920" i="3"/>
  <c r="DG916" i="3"/>
  <c r="DJ916" i="3" s="1"/>
  <c r="DF915" i="3"/>
  <c r="DG915" i="3"/>
  <c r="DI915" i="3"/>
  <c r="DJ915" i="3" s="1"/>
  <c r="DG898" i="3"/>
  <c r="DJ898" i="3" s="1"/>
  <c r="DI890" i="3"/>
  <c r="DI887" i="3"/>
  <c r="DG884" i="3"/>
  <c r="DJ884" i="3" s="1"/>
  <c r="DF870" i="3"/>
  <c r="DI868" i="3"/>
  <c r="DJ868" i="3" s="1"/>
  <c r="DH848" i="3"/>
  <c r="DG808" i="3"/>
  <c r="DJ808" i="3" s="1"/>
  <c r="DH808" i="3"/>
  <c r="DI808" i="3"/>
  <c r="DF808" i="3"/>
  <c r="DF806" i="3"/>
  <c r="DH806" i="3"/>
  <c r="DG806" i="3"/>
  <c r="DJ806" i="3" s="1"/>
  <c r="DI806" i="3"/>
  <c r="DG895" i="3"/>
  <c r="DH891" i="3"/>
  <c r="DG886" i="3"/>
  <c r="DG872" i="3"/>
  <c r="DG867" i="3"/>
  <c r="DG863" i="3"/>
  <c r="DG851" i="3"/>
  <c r="DJ851" i="3" s="1"/>
  <c r="DH839" i="3"/>
  <c r="DI839" i="3"/>
  <c r="DG837" i="3"/>
  <c r="DG821" i="3"/>
  <c r="DG805" i="3"/>
  <c r="DJ805" i="3" s="1"/>
  <c r="DG763" i="3"/>
  <c r="DJ763" i="3" s="1"/>
  <c r="DH763" i="3"/>
  <c r="DF734" i="3"/>
  <c r="DJ734" i="3" s="1"/>
  <c r="DH734" i="3"/>
  <c r="DI734" i="3"/>
  <c r="DI674" i="3"/>
  <c r="DF674" i="3"/>
  <c r="DG674" i="3"/>
  <c r="DJ674" i="3" s="1"/>
  <c r="DH674" i="3"/>
  <c r="DF661" i="3"/>
  <c r="DJ661" i="3" s="1"/>
  <c r="DG661" i="3"/>
  <c r="DH661" i="3"/>
  <c r="DI661" i="3"/>
  <c r="DF639" i="3"/>
  <c r="DJ639" i="3" s="1"/>
  <c r="DG639" i="3"/>
  <c r="DH639" i="3"/>
  <c r="DI639" i="3"/>
  <c r="DF598" i="3"/>
  <c r="DH598" i="3"/>
  <c r="DG598" i="3"/>
  <c r="DI598" i="3"/>
  <c r="DJ598" i="3" s="1"/>
  <c r="DF736" i="3"/>
  <c r="DG736" i="3"/>
  <c r="DH736" i="3"/>
  <c r="DI736" i="3"/>
  <c r="DJ736" i="3" s="1"/>
  <c r="DI706" i="3"/>
  <c r="DF706" i="3"/>
  <c r="DG706" i="3"/>
  <c r="DJ706" i="3" s="1"/>
  <c r="DH706" i="3"/>
  <c r="DI690" i="3"/>
  <c r="DJ690" i="3" s="1"/>
  <c r="DF690" i="3"/>
  <c r="DG690" i="3"/>
  <c r="DH690" i="3"/>
  <c r="DF677" i="3"/>
  <c r="DJ677" i="3" s="1"/>
  <c r="DG677" i="3"/>
  <c r="DH677" i="3"/>
  <c r="DI677" i="3"/>
  <c r="DF536" i="3"/>
  <c r="DG536" i="3"/>
  <c r="DJ536" i="3" s="1"/>
  <c r="DH536" i="3"/>
  <c r="DI536" i="3"/>
  <c r="DF534" i="3"/>
  <c r="DH534" i="3"/>
  <c r="DG534" i="3"/>
  <c r="DJ534" i="3" s="1"/>
  <c r="DI534" i="3"/>
  <c r="DF522" i="3"/>
  <c r="DJ522" i="3" s="1"/>
  <c r="DG522" i="3"/>
  <c r="DH522" i="3"/>
  <c r="DI522" i="3"/>
  <c r="DH856" i="3"/>
  <c r="DF753" i="3"/>
  <c r="DG753" i="3"/>
  <c r="DJ753" i="3" s="1"/>
  <c r="DH753" i="3"/>
  <c r="DI753" i="3"/>
  <c r="DF751" i="3"/>
  <c r="DG751" i="3"/>
  <c r="DJ751" i="3" s="1"/>
  <c r="DH751" i="3"/>
  <c r="DI751" i="3"/>
  <c r="DF749" i="3"/>
  <c r="DH749" i="3"/>
  <c r="DI749" i="3"/>
  <c r="DI722" i="3"/>
  <c r="DF722" i="3"/>
  <c r="DG722" i="3"/>
  <c r="DJ722" i="3" s="1"/>
  <c r="DH722" i="3"/>
  <c r="DF709" i="3"/>
  <c r="DG709" i="3"/>
  <c r="DJ709" i="3" s="1"/>
  <c r="DH709" i="3"/>
  <c r="DI709" i="3"/>
  <c r="DF693" i="3"/>
  <c r="DG693" i="3"/>
  <c r="DJ693" i="3" s="1"/>
  <c r="DH693" i="3"/>
  <c r="DI693" i="3"/>
  <c r="DF669" i="3"/>
  <c r="DG669" i="3"/>
  <c r="DJ669" i="3" s="1"/>
  <c r="DH669" i="3"/>
  <c r="DI669" i="3"/>
  <c r="DF667" i="3"/>
  <c r="DG667" i="3"/>
  <c r="DH667" i="3"/>
  <c r="DI667" i="3"/>
  <c r="DJ667" i="3" s="1"/>
  <c r="DF655" i="3"/>
  <c r="DJ655" i="3" s="1"/>
  <c r="DG655" i="3"/>
  <c r="DH655" i="3"/>
  <c r="DI655" i="3"/>
  <c r="DF573" i="3"/>
  <c r="DG573" i="3"/>
  <c r="DJ573" i="3" s="1"/>
  <c r="DH573" i="3"/>
  <c r="DI573" i="3"/>
  <c r="DI565" i="3"/>
  <c r="DF565" i="3"/>
  <c r="DG565" i="3"/>
  <c r="DJ565" i="3" s="1"/>
  <c r="DH565" i="3"/>
  <c r="DI549" i="3"/>
  <c r="DF549" i="3"/>
  <c r="DJ549" i="3" s="1"/>
  <c r="DG549" i="3"/>
  <c r="DH549" i="3"/>
  <c r="DF833" i="3"/>
  <c r="DJ833" i="3" s="1"/>
  <c r="DG833" i="3"/>
  <c r="DI833" i="3"/>
  <c r="DF817" i="3"/>
  <c r="DJ817" i="3" s="1"/>
  <c r="DG817" i="3"/>
  <c r="DI817" i="3"/>
  <c r="DF801" i="3"/>
  <c r="DG801" i="3"/>
  <c r="DI801" i="3"/>
  <c r="DJ801" i="3" s="1"/>
  <c r="DF785" i="3"/>
  <c r="DG785" i="3"/>
  <c r="DJ785" i="3" s="1"/>
  <c r="DI785" i="3"/>
  <c r="DF769" i="3"/>
  <c r="DG769" i="3"/>
  <c r="DI769" i="3"/>
  <c r="DJ769" i="3" s="1"/>
  <c r="DF758" i="3"/>
  <c r="DH758" i="3"/>
  <c r="DI758" i="3"/>
  <c r="DJ758" i="3" s="1"/>
  <c r="DF747" i="3"/>
  <c r="DG747" i="3"/>
  <c r="DH747" i="3"/>
  <c r="DI738" i="3"/>
  <c r="DG738" i="3"/>
  <c r="DJ738" i="3" s="1"/>
  <c r="DH738" i="3"/>
  <c r="DF701" i="3"/>
  <c r="DG701" i="3"/>
  <c r="DH701" i="3"/>
  <c r="DI701" i="3"/>
  <c r="DJ701" i="3" s="1"/>
  <c r="DF699" i="3"/>
  <c r="DG699" i="3"/>
  <c r="DJ699" i="3" s="1"/>
  <c r="DH699" i="3"/>
  <c r="DI699" i="3"/>
  <c r="DF685" i="3"/>
  <c r="DG685" i="3"/>
  <c r="DJ685" i="3" s="1"/>
  <c r="DH685" i="3"/>
  <c r="DI685" i="3"/>
  <c r="DF683" i="3"/>
  <c r="DG683" i="3"/>
  <c r="DJ683" i="3" s="1"/>
  <c r="DH683" i="3"/>
  <c r="DI683" i="3"/>
  <c r="DF634" i="3"/>
  <c r="DJ634" i="3" s="1"/>
  <c r="DG634" i="3"/>
  <c r="DH634" i="3"/>
  <c r="DI634" i="3"/>
  <c r="DF625" i="3"/>
  <c r="DG625" i="3"/>
  <c r="DJ625" i="3" s="1"/>
  <c r="DH625" i="3"/>
  <c r="DI625" i="3"/>
  <c r="DF528" i="3"/>
  <c r="DJ528" i="3" s="1"/>
  <c r="DG528" i="3"/>
  <c r="DH528" i="3"/>
  <c r="DI528" i="3"/>
  <c r="DF518" i="3"/>
  <c r="DH518" i="3"/>
  <c r="DG518" i="3"/>
  <c r="DJ518" i="3" s="1"/>
  <c r="DI518" i="3"/>
  <c r="DI874" i="3"/>
  <c r="DJ874" i="3" s="1"/>
  <c r="DI869" i="3"/>
  <c r="DI857" i="3"/>
  <c r="DG852" i="3"/>
  <c r="DJ852" i="3" s="1"/>
  <c r="DI842" i="3"/>
  <c r="DI838" i="3"/>
  <c r="DF834" i="3"/>
  <c r="DJ834" i="3" s="1"/>
  <c r="DF818" i="3"/>
  <c r="DJ818" i="3" s="1"/>
  <c r="DF802" i="3"/>
  <c r="DF786" i="3"/>
  <c r="DF741" i="3"/>
  <c r="DH741" i="3"/>
  <c r="DI741" i="3"/>
  <c r="DF717" i="3"/>
  <c r="DG717" i="3"/>
  <c r="DJ717" i="3" s="1"/>
  <c r="DH717" i="3"/>
  <c r="DI717" i="3"/>
  <c r="DF715" i="3"/>
  <c r="DG715" i="3"/>
  <c r="DJ715" i="3" s="1"/>
  <c r="DH715" i="3"/>
  <c r="DI715" i="3"/>
  <c r="DH874" i="3"/>
  <c r="DH869" i="3"/>
  <c r="DH857" i="3"/>
  <c r="DG842" i="3"/>
  <c r="DF725" i="3"/>
  <c r="DG725" i="3"/>
  <c r="DH725" i="3"/>
  <c r="DI725" i="3"/>
  <c r="DJ725" i="3" s="1"/>
  <c r="DF671" i="3"/>
  <c r="DG671" i="3"/>
  <c r="DJ671" i="3" s="1"/>
  <c r="DH671" i="3"/>
  <c r="DI671" i="3"/>
  <c r="DF650" i="3"/>
  <c r="DG650" i="3"/>
  <c r="DJ650" i="3" s="1"/>
  <c r="DH650" i="3"/>
  <c r="DI650" i="3"/>
  <c r="DF630" i="3"/>
  <c r="DJ630" i="3" s="1"/>
  <c r="DG630" i="3"/>
  <c r="DH630" i="3"/>
  <c r="DI630" i="3"/>
  <c r="DF609" i="3"/>
  <c r="DJ609" i="3" s="1"/>
  <c r="DI609" i="3"/>
  <c r="DG609" i="3"/>
  <c r="DH609" i="3"/>
  <c r="DH586" i="3"/>
  <c r="DI586" i="3"/>
  <c r="DF586" i="3"/>
  <c r="DJ586" i="3" s="1"/>
  <c r="DG586" i="3"/>
  <c r="DF557" i="3"/>
  <c r="DG557" i="3"/>
  <c r="DJ557" i="3" s="1"/>
  <c r="DH557" i="3"/>
  <c r="DI557" i="3"/>
  <c r="DG555" i="3"/>
  <c r="DJ555" i="3" s="1"/>
  <c r="DF555" i="3"/>
  <c r="DH555" i="3"/>
  <c r="DI555" i="3"/>
  <c r="DH902" i="3"/>
  <c r="DH888" i="3"/>
  <c r="DH883" i="3"/>
  <c r="DG874" i="3"/>
  <c r="DG869" i="3"/>
  <c r="DJ869" i="3" s="1"/>
  <c r="DG857" i="3"/>
  <c r="DH853" i="3"/>
  <c r="DH849" i="3"/>
  <c r="DF842" i="3"/>
  <c r="DJ842" i="3" s="1"/>
  <c r="DI832" i="3"/>
  <c r="DI816" i="3"/>
  <c r="DI800" i="3"/>
  <c r="DI784" i="3"/>
  <c r="DI768" i="3"/>
  <c r="DJ768" i="3" s="1"/>
  <c r="DG764" i="3"/>
  <c r="DJ764" i="3" s="1"/>
  <c r="DH764" i="3"/>
  <c r="DF703" i="3"/>
  <c r="DG703" i="3"/>
  <c r="DJ703" i="3" s="1"/>
  <c r="DH703" i="3"/>
  <c r="DI703" i="3"/>
  <c r="DF687" i="3"/>
  <c r="DG687" i="3"/>
  <c r="DJ687" i="3" s="1"/>
  <c r="DH687" i="3"/>
  <c r="DI687" i="3"/>
  <c r="DF638" i="3"/>
  <c r="DJ638" i="3" s="1"/>
  <c r="DG638" i="3"/>
  <c r="DH638" i="3"/>
  <c r="DI638" i="3"/>
  <c r="DF592" i="3"/>
  <c r="DJ592" i="3" s="1"/>
  <c r="DG592" i="3"/>
  <c r="DH592" i="3"/>
  <c r="DI592" i="3"/>
  <c r="DH832" i="3"/>
  <c r="DG826" i="3"/>
  <c r="DJ826" i="3" s="1"/>
  <c r="DH816" i="3"/>
  <c r="DG810" i="3"/>
  <c r="DF733" i="3"/>
  <c r="DG733" i="3"/>
  <c r="DJ733" i="3" s="1"/>
  <c r="DH733" i="3"/>
  <c r="DI733" i="3"/>
  <c r="DF731" i="3"/>
  <c r="DG731" i="3"/>
  <c r="DJ731" i="3" s="1"/>
  <c r="DH731" i="3"/>
  <c r="DI731" i="3"/>
  <c r="DF719" i="3"/>
  <c r="DG719" i="3"/>
  <c r="DJ719" i="3" s="1"/>
  <c r="DH719" i="3"/>
  <c r="DI719" i="3"/>
  <c r="DF646" i="3"/>
  <c r="DG646" i="3"/>
  <c r="DJ646" i="3" s="1"/>
  <c r="DH646" i="3"/>
  <c r="DI646" i="3"/>
  <c r="DF605" i="3"/>
  <c r="DG605" i="3"/>
  <c r="DJ605" i="3" s="1"/>
  <c r="DH605" i="3"/>
  <c r="DI605" i="3"/>
  <c r="DG603" i="3"/>
  <c r="DJ603" i="3" s="1"/>
  <c r="DF603" i="3"/>
  <c r="DH603" i="3"/>
  <c r="DI603" i="3"/>
  <c r="DG832" i="3"/>
  <c r="DG831" i="3"/>
  <c r="DH831" i="3"/>
  <c r="DG828" i="3"/>
  <c r="DJ828" i="3" s="1"/>
  <c r="DH828" i="3"/>
  <c r="DG816" i="3"/>
  <c r="DG815" i="3"/>
  <c r="DH815" i="3"/>
  <c r="DG812" i="3"/>
  <c r="DH812" i="3"/>
  <c r="DG800" i="3"/>
  <c r="DG799" i="3"/>
  <c r="DH799" i="3"/>
  <c r="DG796" i="3"/>
  <c r="DH796" i="3"/>
  <c r="DG784" i="3"/>
  <c r="DJ784" i="3" s="1"/>
  <c r="DG783" i="3"/>
  <c r="DJ783" i="3" s="1"/>
  <c r="DH783" i="3"/>
  <c r="DG780" i="3"/>
  <c r="DH780" i="3"/>
  <c r="DG768" i="3"/>
  <c r="DG767" i="3"/>
  <c r="DH767" i="3"/>
  <c r="DI760" i="3"/>
  <c r="DF666" i="3"/>
  <c r="DJ666" i="3" s="1"/>
  <c r="DG666" i="3"/>
  <c r="DH666" i="3"/>
  <c r="DI666" i="3"/>
  <c r="DF654" i="3"/>
  <c r="DJ654" i="3" s="1"/>
  <c r="DG654" i="3"/>
  <c r="DH654" i="3"/>
  <c r="DI654" i="3"/>
  <c r="DI533" i="3"/>
  <c r="DJ533" i="3" s="1"/>
  <c r="DF533" i="3"/>
  <c r="DG533" i="3"/>
  <c r="DH533" i="3"/>
  <c r="DH760" i="3"/>
  <c r="DF735" i="3"/>
  <c r="DG735" i="3"/>
  <c r="DH735" i="3"/>
  <c r="DI735" i="3"/>
  <c r="DJ735" i="3" s="1"/>
  <c r="DF698" i="3"/>
  <c r="DG698" i="3"/>
  <c r="DJ698" i="3" s="1"/>
  <c r="DH698" i="3"/>
  <c r="DI698" i="3"/>
  <c r="DF682" i="3"/>
  <c r="DG682" i="3"/>
  <c r="DJ682" i="3" s="1"/>
  <c r="DH682" i="3"/>
  <c r="DI682" i="3"/>
  <c r="DF662" i="3"/>
  <c r="DJ662" i="3" s="1"/>
  <c r="DG662" i="3"/>
  <c r="DH662" i="3"/>
  <c r="DI662" i="3"/>
  <c r="DF624" i="3"/>
  <c r="DG624" i="3"/>
  <c r="DJ624" i="3" s="1"/>
  <c r="DH624" i="3"/>
  <c r="DI624" i="3"/>
  <c r="DF622" i="3"/>
  <c r="DG622" i="3"/>
  <c r="DH622" i="3"/>
  <c r="DI622" i="3"/>
  <c r="DJ622" i="3" s="1"/>
  <c r="DI763" i="3"/>
  <c r="DF760" i="3"/>
  <c r="DF752" i="3"/>
  <c r="DG752" i="3"/>
  <c r="DJ752" i="3" s="1"/>
  <c r="DI752" i="3"/>
  <c r="DF750" i="3"/>
  <c r="DH750" i="3"/>
  <c r="DI750" i="3"/>
  <c r="DG746" i="3"/>
  <c r="DH746" i="3"/>
  <c r="DI746" i="3"/>
  <c r="DJ746" i="3" s="1"/>
  <c r="DF737" i="3"/>
  <c r="DG737" i="3"/>
  <c r="DJ737" i="3" s="1"/>
  <c r="DH737" i="3"/>
  <c r="DI737" i="3"/>
  <c r="DF714" i="3"/>
  <c r="DG714" i="3"/>
  <c r="DH714" i="3"/>
  <c r="DI714" i="3"/>
  <c r="DJ714" i="3" s="1"/>
  <c r="DF678" i="3"/>
  <c r="DG678" i="3"/>
  <c r="DH678" i="3"/>
  <c r="DI678" i="3"/>
  <c r="DJ678" i="3" s="1"/>
  <c r="DI618" i="3"/>
  <c r="DF618" i="3"/>
  <c r="DJ618" i="3" s="1"/>
  <c r="DG618" i="3"/>
  <c r="DH618" i="3"/>
  <c r="DF838" i="3"/>
  <c r="DJ838" i="3" s="1"/>
  <c r="DH838" i="3"/>
  <c r="DI830" i="3"/>
  <c r="DI814" i="3"/>
  <c r="DI798" i="3"/>
  <c r="DI782" i="3"/>
  <c r="DH766" i="3"/>
  <c r="DF763" i="3"/>
  <c r="DF757" i="3"/>
  <c r="DH757" i="3"/>
  <c r="DI757" i="3"/>
  <c r="DJ757" i="3" s="1"/>
  <c r="DI754" i="3"/>
  <c r="DH754" i="3"/>
  <c r="DF744" i="3"/>
  <c r="DG744" i="3"/>
  <c r="DJ744" i="3" s="1"/>
  <c r="DI744" i="3"/>
  <c r="DG734" i="3"/>
  <c r="DF710" i="3"/>
  <c r="DG710" i="3"/>
  <c r="DJ710" i="3" s="1"/>
  <c r="DH710" i="3"/>
  <c r="DI710" i="3"/>
  <c r="DF694" i="3"/>
  <c r="DG694" i="3"/>
  <c r="DJ694" i="3" s="1"/>
  <c r="DH694" i="3"/>
  <c r="DI694" i="3"/>
  <c r="DF670" i="3"/>
  <c r="DG670" i="3"/>
  <c r="DJ670" i="3" s="1"/>
  <c r="DH670" i="3"/>
  <c r="DI670" i="3"/>
  <c r="DI642" i="3"/>
  <c r="DF642" i="3"/>
  <c r="DJ642" i="3" s="1"/>
  <c r="DG642" i="3"/>
  <c r="DH642" i="3"/>
  <c r="DF566" i="3"/>
  <c r="DH566" i="3"/>
  <c r="DG566" i="3"/>
  <c r="DJ566" i="3" s="1"/>
  <c r="DI566" i="3"/>
  <c r="DH554" i="3"/>
  <c r="DI554" i="3"/>
  <c r="DF554" i="3"/>
  <c r="DG554" i="3"/>
  <c r="DJ554" i="3" s="1"/>
  <c r="DF552" i="3"/>
  <c r="DG552" i="3"/>
  <c r="DH552" i="3"/>
  <c r="DI552" i="3"/>
  <c r="DJ552" i="3" s="1"/>
  <c r="DG523" i="3"/>
  <c r="DI523" i="3"/>
  <c r="DF523" i="3"/>
  <c r="DJ523" i="3" s="1"/>
  <c r="DH523" i="3"/>
  <c r="DI876" i="3"/>
  <c r="DI847" i="3"/>
  <c r="DI840" i="3"/>
  <c r="DH830" i="3"/>
  <c r="DI827" i="3"/>
  <c r="DH814" i="3"/>
  <c r="DI811" i="3"/>
  <c r="DH798" i="3"/>
  <c r="DI795" i="3"/>
  <c r="DH782" i="3"/>
  <c r="DI779" i="3"/>
  <c r="DJ779" i="3" s="1"/>
  <c r="DG766" i="3"/>
  <c r="DJ766" i="3" s="1"/>
  <c r="DI761" i="3"/>
  <c r="DG749" i="3"/>
  <c r="DJ749" i="3" s="1"/>
  <c r="DF742" i="3"/>
  <c r="DG742" i="3"/>
  <c r="DJ742" i="3" s="1"/>
  <c r="DH742" i="3"/>
  <c r="DI742" i="3"/>
  <c r="DF702" i="3"/>
  <c r="DG702" i="3"/>
  <c r="DH702" i="3"/>
  <c r="DI702" i="3"/>
  <c r="DJ702" i="3" s="1"/>
  <c r="DF686" i="3"/>
  <c r="DG686" i="3"/>
  <c r="DJ686" i="3" s="1"/>
  <c r="DH686" i="3"/>
  <c r="DI686" i="3"/>
  <c r="DF629" i="3"/>
  <c r="DJ629" i="3" s="1"/>
  <c r="DG629" i="3"/>
  <c r="DH629" i="3"/>
  <c r="DI629" i="3"/>
  <c r="DF560" i="3"/>
  <c r="DG560" i="3"/>
  <c r="DJ560" i="3" s="1"/>
  <c r="DH560" i="3"/>
  <c r="DI560" i="3"/>
  <c r="DF849" i="3"/>
  <c r="DI849" i="3"/>
  <c r="DH833" i="3"/>
  <c r="DG830" i="3"/>
  <c r="DJ830" i="3" s="1"/>
  <c r="DH827" i="3"/>
  <c r="DH826" i="3"/>
  <c r="DI826" i="3"/>
  <c r="DH817" i="3"/>
  <c r="DG814" i="3"/>
  <c r="DH811" i="3"/>
  <c r="DH810" i="3"/>
  <c r="DI810" i="3"/>
  <c r="DH801" i="3"/>
  <c r="DG798" i="3"/>
  <c r="DH795" i="3"/>
  <c r="DH794" i="3"/>
  <c r="DI794" i="3"/>
  <c r="DH785" i="3"/>
  <c r="DG782" i="3"/>
  <c r="DJ782" i="3" s="1"/>
  <c r="DH779" i="3"/>
  <c r="DH778" i="3"/>
  <c r="DI778" i="3"/>
  <c r="DH769" i="3"/>
  <c r="DF766" i="3"/>
  <c r="DH761" i="3"/>
  <c r="DF738" i="3"/>
  <c r="DF730" i="3"/>
  <c r="DG730" i="3"/>
  <c r="DJ730" i="3" s="1"/>
  <c r="DH730" i="3"/>
  <c r="DI730" i="3"/>
  <c r="DF718" i="3"/>
  <c r="DG718" i="3"/>
  <c r="DJ718" i="3" s="1"/>
  <c r="DH718" i="3"/>
  <c r="DI718" i="3"/>
  <c r="DI658" i="3"/>
  <c r="DF658" i="3"/>
  <c r="DJ658" i="3" s="1"/>
  <c r="DG658" i="3"/>
  <c r="DH658" i="3"/>
  <c r="DF637" i="3"/>
  <c r="DJ637" i="3" s="1"/>
  <c r="DG637" i="3"/>
  <c r="DH637" i="3"/>
  <c r="DI637" i="3"/>
  <c r="DF635" i="3"/>
  <c r="DJ635" i="3" s="1"/>
  <c r="DG635" i="3"/>
  <c r="DH635" i="3"/>
  <c r="DI635" i="3"/>
  <c r="DF568" i="3"/>
  <c r="DG568" i="3"/>
  <c r="DJ568" i="3" s="1"/>
  <c r="DH568" i="3"/>
  <c r="DI568" i="3"/>
  <c r="DI895" i="3"/>
  <c r="DJ895" i="3" s="1"/>
  <c r="DI886" i="3"/>
  <c r="DF876" i="3"/>
  <c r="DI872" i="3"/>
  <c r="DI867" i="3"/>
  <c r="DJ867" i="3" s="1"/>
  <c r="DF865" i="3"/>
  <c r="DJ865" i="3" s="1"/>
  <c r="DI865" i="3"/>
  <c r="DI863" i="3"/>
  <c r="DH859" i="3"/>
  <c r="DI851" i="3"/>
  <c r="DF847" i="3"/>
  <c r="DH844" i="3"/>
  <c r="DG840" i="3"/>
  <c r="DF827" i="3"/>
  <c r="DF811" i="3"/>
  <c r="DJ811" i="3" s="1"/>
  <c r="DF795" i="3"/>
  <c r="DJ795" i="3" s="1"/>
  <c r="DF779" i="3"/>
  <c r="DG761" i="3"/>
  <c r="DJ761" i="3" s="1"/>
  <c r="DG758" i="3"/>
  <c r="DI747" i="3"/>
  <c r="DJ747" i="3" s="1"/>
  <c r="DG741" i="3"/>
  <c r="DJ741" i="3" s="1"/>
  <c r="DF726" i="3"/>
  <c r="DG726" i="3"/>
  <c r="DJ726" i="3" s="1"/>
  <c r="DH726" i="3"/>
  <c r="DI726" i="3"/>
  <c r="DF645" i="3"/>
  <c r="DG645" i="3"/>
  <c r="DH645" i="3"/>
  <c r="DI645" i="3"/>
  <c r="DJ645" i="3" s="1"/>
  <c r="DF859" i="3"/>
  <c r="DJ859" i="3" s="1"/>
  <c r="DG855" i="3"/>
  <c r="DF844" i="3"/>
  <c r="DJ844" i="3" s="1"/>
  <c r="DH837" i="3"/>
  <c r="DH821" i="3"/>
  <c r="DH805" i="3"/>
  <c r="DH789" i="3"/>
  <c r="DH773" i="3"/>
  <c r="DI764" i="3"/>
  <c r="DF653" i="3"/>
  <c r="DJ653" i="3" s="1"/>
  <c r="DG653" i="3"/>
  <c r="DH653" i="3"/>
  <c r="DI653" i="3"/>
  <c r="DF651" i="3"/>
  <c r="DG651" i="3"/>
  <c r="DJ651" i="3" s="1"/>
  <c r="DH651" i="3"/>
  <c r="DI651" i="3"/>
  <c r="DH583" i="3"/>
  <c r="DI583" i="3"/>
  <c r="DF577" i="3"/>
  <c r="DG577" i="3"/>
  <c r="DJ577" i="3" s="1"/>
  <c r="DI577" i="3"/>
  <c r="DF504" i="3"/>
  <c r="DG504" i="3"/>
  <c r="DJ504" i="3" s="1"/>
  <c r="DH504" i="3"/>
  <c r="DI504" i="3"/>
  <c r="DF443" i="3"/>
  <c r="DG443" i="3"/>
  <c r="DJ443" i="3" s="1"/>
  <c r="DH443" i="3"/>
  <c r="DI443" i="3"/>
  <c r="DF441" i="3"/>
  <c r="DH441" i="3"/>
  <c r="DG441" i="3"/>
  <c r="DJ441" i="3" s="1"/>
  <c r="DI441" i="3"/>
  <c r="DH381" i="3"/>
  <c r="DI381" i="3"/>
  <c r="DF381" i="3"/>
  <c r="DJ381" i="3" s="1"/>
  <c r="DG381" i="3"/>
  <c r="DI728" i="3"/>
  <c r="DI712" i="3"/>
  <c r="DI696" i="3"/>
  <c r="DI680" i="3"/>
  <c r="DI664" i="3"/>
  <c r="DI648" i="3"/>
  <c r="DI632" i="3"/>
  <c r="DI614" i="3"/>
  <c r="DF612" i="3"/>
  <c r="DJ612" i="3" s="1"/>
  <c r="DG612" i="3"/>
  <c r="DI514" i="3"/>
  <c r="DJ514" i="3" s="1"/>
  <c r="DF514" i="3"/>
  <c r="DF502" i="3"/>
  <c r="DG502" i="3"/>
  <c r="DH502" i="3"/>
  <c r="DI502" i="3"/>
  <c r="DJ502" i="3" s="1"/>
  <c r="DG479" i="3"/>
  <c r="DH479" i="3"/>
  <c r="DF479" i="3"/>
  <c r="DJ479" i="3" s="1"/>
  <c r="DI479" i="3"/>
  <c r="DI477" i="3"/>
  <c r="DF477" i="3"/>
  <c r="DG477" i="3"/>
  <c r="DJ477" i="3" s="1"/>
  <c r="DH477" i="3"/>
  <c r="DF467" i="3"/>
  <c r="DJ467" i="3" s="1"/>
  <c r="DG467" i="3"/>
  <c r="DH467" i="3"/>
  <c r="DI467" i="3"/>
  <c r="DF451" i="3"/>
  <c r="DG451" i="3"/>
  <c r="DH451" i="3"/>
  <c r="DI451" i="3"/>
  <c r="DJ451" i="3" s="1"/>
  <c r="DH445" i="3"/>
  <c r="DI445" i="3"/>
  <c r="DF445" i="3"/>
  <c r="DG445" i="3"/>
  <c r="DJ445" i="3" s="1"/>
  <c r="DH680" i="3"/>
  <c r="DH599" i="3"/>
  <c r="DI599" i="3"/>
  <c r="DJ599" i="3" s="1"/>
  <c r="DF593" i="3"/>
  <c r="DJ593" i="3" s="1"/>
  <c r="DG593" i="3"/>
  <c r="DI593" i="3"/>
  <c r="DF569" i="3"/>
  <c r="DG569" i="3"/>
  <c r="DJ569" i="3" s="1"/>
  <c r="DG527" i="3"/>
  <c r="DH527" i="3"/>
  <c r="DI527" i="3"/>
  <c r="DG517" i="3"/>
  <c r="DJ517" i="3" s="1"/>
  <c r="DH517" i="3"/>
  <c r="DI517" i="3"/>
  <c r="DF510" i="3"/>
  <c r="DI510" i="3"/>
  <c r="DF483" i="3"/>
  <c r="DJ483" i="3" s="1"/>
  <c r="DG483" i="3"/>
  <c r="DH483" i="3"/>
  <c r="DI483" i="3"/>
  <c r="DG728" i="3"/>
  <c r="DJ728" i="3" s="1"/>
  <c r="DG712" i="3"/>
  <c r="DG696" i="3"/>
  <c r="DJ696" i="3" s="1"/>
  <c r="DG680" i="3"/>
  <c r="DJ680" i="3" s="1"/>
  <c r="DG664" i="3"/>
  <c r="DG648" i="3"/>
  <c r="DJ648" i="3" s="1"/>
  <c r="DG632" i="3"/>
  <c r="DG614" i="3"/>
  <c r="DF610" i="3"/>
  <c r="DJ610" i="3" s="1"/>
  <c r="DH601" i="3"/>
  <c r="DF594" i="3"/>
  <c r="DJ594" i="3" s="1"/>
  <c r="DI582" i="3"/>
  <c r="DI576" i="3"/>
  <c r="DJ576" i="3" s="1"/>
  <c r="DI745" i="3"/>
  <c r="DI729" i="3"/>
  <c r="DI713" i="3"/>
  <c r="DJ713" i="3" s="1"/>
  <c r="DI665" i="3"/>
  <c r="DG601" i="3"/>
  <c r="DJ601" i="3" s="1"/>
  <c r="DG575" i="3"/>
  <c r="DH575" i="3"/>
  <c r="DI575" i="3"/>
  <c r="DJ575" i="3" s="1"/>
  <c r="DH551" i="3"/>
  <c r="DI551" i="3"/>
  <c r="DJ551" i="3" s="1"/>
  <c r="DF545" i="3"/>
  <c r="DJ545" i="3" s="1"/>
  <c r="DG545" i="3"/>
  <c r="DI545" i="3"/>
  <c r="DI481" i="3"/>
  <c r="DF481" i="3"/>
  <c r="DJ481" i="3" s="1"/>
  <c r="DG481" i="3"/>
  <c r="DH481" i="3"/>
  <c r="DF416" i="3"/>
  <c r="DJ416" i="3" s="1"/>
  <c r="DG416" i="3"/>
  <c r="DH416" i="3"/>
  <c r="DI416" i="3"/>
  <c r="DG414" i="3"/>
  <c r="DF414" i="3"/>
  <c r="DJ414" i="3" s="1"/>
  <c r="DH414" i="3"/>
  <c r="DI414" i="3"/>
  <c r="DF499" i="3"/>
  <c r="DG499" i="3"/>
  <c r="DJ499" i="3" s="1"/>
  <c r="DH499" i="3"/>
  <c r="DI499" i="3"/>
  <c r="DF493" i="3"/>
  <c r="DG493" i="3"/>
  <c r="DJ493" i="3" s="1"/>
  <c r="DH493" i="3"/>
  <c r="DI493" i="3"/>
  <c r="DH397" i="3"/>
  <c r="DI397" i="3"/>
  <c r="DF397" i="3"/>
  <c r="DJ397" i="3" s="1"/>
  <c r="DG397" i="3"/>
  <c r="DG745" i="3"/>
  <c r="DG729" i="3"/>
  <c r="DJ729" i="3" s="1"/>
  <c r="DG713" i="3"/>
  <c r="DG697" i="3"/>
  <c r="DJ697" i="3" s="1"/>
  <c r="DG681" i="3"/>
  <c r="DJ681" i="3" s="1"/>
  <c r="DG665" i="3"/>
  <c r="DG649" i="3"/>
  <c r="DJ649" i="3" s="1"/>
  <c r="DG633" i="3"/>
  <c r="DG623" i="3"/>
  <c r="DJ623" i="3" s="1"/>
  <c r="DF537" i="3"/>
  <c r="DG537" i="3"/>
  <c r="DJ537" i="3" s="1"/>
  <c r="DG495" i="3"/>
  <c r="DJ495" i="3" s="1"/>
  <c r="DF495" i="3"/>
  <c r="DH495" i="3"/>
  <c r="DI495" i="3"/>
  <c r="DI485" i="3"/>
  <c r="DF485" i="3"/>
  <c r="DJ485" i="3" s="1"/>
  <c r="DG485" i="3"/>
  <c r="DH485" i="3"/>
  <c r="DI456" i="3"/>
  <c r="DF456" i="3"/>
  <c r="DG456" i="3"/>
  <c r="DJ456" i="3" s="1"/>
  <c r="DH456" i="3"/>
  <c r="DF395" i="3"/>
  <c r="DJ395" i="3" s="1"/>
  <c r="DG395" i="3"/>
  <c r="DH395" i="3"/>
  <c r="DI395" i="3"/>
  <c r="DF371" i="3"/>
  <c r="DH371" i="3"/>
  <c r="DI371" i="3"/>
  <c r="DG371" i="3"/>
  <c r="DJ371" i="3" s="1"/>
  <c r="DG619" i="3"/>
  <c r="DG611" i="3"/>
  <c r="DG591" i="3"/>
  <c r="DH591" i="3"/>
  <c r="DG588" i="3"/>
  <c r="DH588" i="3"/>
  <c r="DH570" i="3"/>
  <c r="DI570" i="3"/>
  <c r="DH515" i="3"/>
  <c r="DI515" i="3"/>
  <c r="DI427" i="3"/>
  <c r="DJ427" i="3" s="1"/>
  <c r="DF427" i="3"/>
  <c r="DG427" i="3"/>
  <c r="DH427" i="3"/>
  <c r="DF615" i="3"/>
  <c r="DJ615" i="3" s="1"/>
  <c r="DH574" i="3"/>
  <c r="DI547" i="3"/>
  <c r="DG543" i="3"/>
  <c r="DH543" i="3"/>
  <c r="DI543" i="3"/>
  <c r="DF448" i="3"/>
  <c r="DG448" i="3"/>
  <c r="DJ448" i="3" s="1"/>
  <c r="DH448" i="3"/>
  <c r="DI448" i="3"/>
  <c r="DF435" i="3"/>
  <c r="DG435" i="3"/>
  <c r="DJ435" i="3" s="1"/>
  <c r="DH435" i="3"/>
  <c r="DI435" i="3"/>
  <c r="DH429" i="3"/>
  <c r="DI429" i="3"/>
  <c r="DF429" i="3"/>
  <c r="DG429" i="3"/>
  <c r="DJ429" i="3" s="1"/>
  <c r="DI720" i="3"/>
  <c r="DI704" i="3"/>
  <c r="DI688" i="3"/>
  <c r="DI672" i="3"/>
  <c r="DI656" i="3"/>
  <c r="DI640" i="3"/>
  <c r="DI620" i="3"/>
  <c r="DI616" i="3"/>
  <c r="DG607" i="3"/>
  <c r="DH607" i="3"/>
  <c r="DG604" i="3"/>
  <c r="DJ604" i="3" s="1"/>
  <c r="DH604" i="3"/>
  <c r="DG583" i="3"/>
  <c r="DH562" i="3"/>
  <c r="DH547" i="3"/>
  <c r="DF521" i="3"/>
  <c r="DJ521" i="3" s="1"/>
  <c r="DG521" i="3"/>
  <c r="DF513" i="3"/>
  <c r="DG513" i="3"/>
  <c r="DH513" i="3"/>
  <c r="DI513" i="3"/>
  <c r="DJ513" i="3" s="1"/>
  <c r="DF507" i="3"/>
  <c r="DG507" i="3"/>
  <c r="DJ507" i="3" s="1"/>
  <c r="DH507" i="3"/>
  <c r="DI507" i="3"/>
  <c r="DG463" i="3"/>
  <c r="DH463" i="3"/>
  <c r="DF463" i="3"/>
  <c r="DJ463" i="3" s="1"/>
  <c r="DI463" i="3"/>
  <c r="DG382" i="3"/>
  <c r="DF382" i="3"/>
  <c r="DJ382" i="3" s="1"/>
  <c r="DH382" i="3"/>
  <c r="DI382" i="3"/>
  <c r="DH720" i="3"/>
  <c r="DH704" i="3"/>
  <c r="DH688" i="3"/>
  <c r="DH672" i="3"/>
  <c r="DH656" i="3"/>
  <c r="DH640" i="3"/>
  <c r="DH616" i="3"/>
  <c r="DI590" i="3"/>
  <c r="DF583" i="3"/>
  <c r="DJ583" i="3" s="1"/>
  <c r="DF582" i="3"/>
  <c r="DH582" i="3"/>
  <c r="DH577" i="3"/>
  <c r="DH567" i="3"/>
  <c r="DI567" i="3"/>
  <c r="DG562" i="3"/>
  <c r="DJ562" i="3" s="1"/>
  <c r="DF561" i="3"/>
  <c r="DG561" i="3"/>
  <c r="DJ561" i="3" s="1"/>
  <c r="DI561" i="3"/>
  <c r="DG547" i="3"/>
  <c r="DH514" i="3"/>
  <c r="DF511" i="3"/>
  <c r="DG511" i="3"/>
  <c r="DJ511" i="3" s="1"/>
  <c r="DH511" i="3"/>
  <c r="DI511" i="3"/>
  <c r="DF509" i="3"/>
  <c r="DG509" i="3"/>
  <c r="DJ509" i="3" s="1"/>
  <c r="DH509" i="3"/>
  <c r="DF480" i="3"/>
  <c r="DJ480" i="3" s="1"/>
  <c r="DG480" i="3"/>
  <c r="DH480" i="3"/>
  <c r="DI480" i="3"/>
  <c r="DF470" i="3"/>
  <c r="DG470" i="3"/>
  <c r="DH470" i="3"/>
  <c r="DI470" i="3"/>
  <c r="DJ470" i="3" s="1"/>
  <c r="DG720" i="3"/>
  <c r="DJ720" i="3" s="1"/>
  <c r="DG704" i="3"/>
  <c r="DJ704" i="3" s="1"/>
  <c r="DG688" i="3"/>
  <c r="DG672" i="3"/>
  <c r="DJ672" i="3" s="1"/>
  <c r="DG656" i="3"/>
  <c r="DG640" i="3"/>
  <c r="DF620" i="3"/>
  <c r="DJ620" i="3" s="1"/>
  <c r="DG616" i="3"/>
  <c r="DH612" i="3"/>
  <c r="DG599" i="3"/>
  <c r="DH590" i="3"/>
  <c r="DI587" i="3"/>
  <c r="DI569" i="3"/>
  <c r="DF562" i="3"/>
  <c r="DI542" i="3"/>
  <c r="DI539" i="3"/>
  <c r="DH538" i="3"/>
  <c r="DI538" i="3"/>
  <c r="DG514" i="3"/>
  <c r="DF492" i="3"/>
  <c r="DG492" i="3"/>
  <c r="DJ492" i="3" s="1"/>
  <c r="DH492" i="3"/>
  <c r="DI492" i="3"/>
  <c r="DI721" i="3"/>
  <c r="DI705" i="3"/>
  <c r="DI689" i="3"/>
  <c r="DJ689" i="3" s="1"/>
  <c r="DI673" i="3"/>
  <c r="DI657" i="3"/>
  <c r="DI641" i="3"/>
  <c r="DI621" i="3"/>
  <c r="DJ621" i="3" s="1"/>
  <c r="DI606" i="3"/>
  <c r="DF599" i="3"/>
  <c r="DH593" i="3"/>
  <c r="DG590" i="3"/>
  <c r="DH587" i="3"/>
  <c r="DI584" i="3"/>
  <c r="DH569" i="3"/>
  <c r="DF553" i="3"/>
  <c r="DG553" i="3"/>
  <c r="DJ553" i="3" s="1"/>
  <c r="DH542" i="3"/>
  <c r="DH539" i="3"/>
  <c r="DF527" i="3"/>
  <c r="DJ527" i="3" s="1"/>
  <c r="DF517" i="3"/>
  <c r="DH510" i="3"/>
  <c r="DF484" i="3"/>
  <c r="DJ484" i="3" s="1"/>
  <c r="DG484" i="3"/>
  <c r="DH484" i="3"/>
  <c r="DI484" i="3"/>
  <c r="DH721" i="3"/>
  <c r="DH705" i="3"/>
  <c r="DH689" i="3"/>
  <c r="DH673" i="3"/>
  <c r="DH657" i="3"/>
  <c r="DH641" i="3"/>
  <c r="DH621" i="3"/>
  <c r="DI617" i="3"/>
  <c r="DI613" i="3"/>
  <c r="DH606" i="3"/>
  <c r="DF587" i="3"/>
  <c r="DJ587" i="3" s="1"/>
  <c r="DH584" i="3"/>
  <c r="DH581" i="3"/>
  <c r="DG551" i="3"/>
  <c r="DG542" i="3"/>
  <c r="DF539" i="3"/>
  <c r="DH530" i="3"/>
  <c r="DI520" i="3"/>
  <c r="DG510" i="3"/>
  <c r="DJ510" i="3" s="1"/>
  <c r="DG411" i="3"/>
  <c r="DJ411" i="3" s="1"/>
  <c r="DH411" i="3"/>
  <c r="DI411" i="3"/>
  <c r="DF411" i="3"/>
  <c r="DF387" i="3"/>
  <c r="DG387" i="3"/>
  <c r="DJ387" i="3" s="1"/>
  <c r="DH387" i="3"/>
  <c r="DI387" i="3"/>
  <c r="DI823" i="3"/>
  <c r="DJ823" i="3" s="1"/>
  <c r="DI807" i="3"/>
  <c r="DI791" i="3"/>
  <c r="DI775" i="3"/>
  <c r="DI759" i="3"/>
  <c r="DH748" i="3"/>
  <c r="DI743" i="3"/>
  <c r="DH732" i="3"/>
  <c r="DI727" i="3"/>
  <c r="DG721" i="3"/>
  <c r="DJ721" i="3" s="1"/>
  <c r="DH716" i="3"/>
  <c r="DI711" i="3"/>
  <c r="DG705" i="3"/>
  <c r="DJ705" i="3" s="1"/>
  <c r="DH700" i="3"/>
  <c r="DI695" i="3"/>
  <c r="DG689" i="3"/>
  <c r="DH684" i="3"/>
  <c r="DI679" i="3"/>
  <c r="DJ679" i="3" s="1"/>
  <c r="DG673" i="3"/>
  <c r="DJ673" i="3" s="1"/>
  <c r="DH668" i="3"/>
  <c r="DI663" i="3"/>
  <c r="DG657" i="3"/>
  <c r="DH652" i="3"/>
  <c r="DI647" i="3"/>
  <c r="DG641" i="3"/>
  <c r="DH636" i="3"/>
  <c r="DI631" i="3"/>
  <c r="DG621" i="3"/>
  <c r="DH617" i="3"/>
  <c r="DH613" i="3"/>
  <c r="DG606" i="3"/>
  <c r="DH602" i="3"/>
  <c r="DI602" i="3"/>
  <c r="DI600" i="3"/>
  <c r="DG584" i="3"/>
  <c r="DG581" i="3"/>
  <c r="DJ581" i="3" s="1"/>
  <c r="DF575" i="3"/>
  <c r="DI563" i="3"/>
  <c r="DJ563" i="3" s="1"/>
  <c r="DG559" i="3"/>
  <c r="DJ559" i="3" s="1"/>
  <c r="DH559" i="3"/>
  <c r="DI559" i="3"/>
  <c r="DF551" i="3"/>
  <c r="DF550" i="3"/>
  <c r="DJ550" i="3" s="1"/>
  <c r="DH550" i="3"/>
  <c r="DH545" i="3"/>
  <c r="DH535" i="3"/>
  <c r="DI535" i="3"/>
  <c r="DG530" i="3"/>
  <c r="DF529" i="3"/>
  <c r="DJ529" i="3" s="1"/>
  <c r="DG529" i="3"/>
  <c r="DI529" i="3"/>
  <c r="DI525" i="3"/>
  <c r="DH520" i="3"/>
  <c r="DF500" i="3"/>
  <c r="DG500" i="3"/>
  <c r="DJ500" i="3" s="1"/>
  <c r="DH500" i="3"/>
  <c r="DI500" i="3"/>
  <c r="DF432" i="3"/>
  <c r="DG432" i="3"/>
  <c r="DJ432" i="3" s="1"/>
  <c r="DH432" i="3"/>
  <c r="DI432" i="3"/>
  <c r="DF419" i="3"/>
  <c r="DJ419" i="3" s="1"/>
  <c r="DG419" i="3"/>
  <c r="DH419" i="3"/>
  <c r="DI419" i="3"/>
  <c r="DF409" i="3"/>
  <c r="DH409" i="3"/>
  <c r="DG409" i="3"/>
  <c r="DJ409" i="3" s="1"/>
  <c r="DI409" i="3"/>
  <c r="DG398" i="3"/>
  <c r="DF398" i="3"/>
  <c r="DJ398" i="3" s="1"/>
  <c r="DH398" i="3"/>
  <c r="DI398" i="3"/>
  <c r="DF379" i="3"/>
  <c r="DJ379" i="3" s="1"/>
  <c r="DG379" i="3"/>
  <c r="DH379" i="3"/>
  <c r="DI379" i="3"/>
  <c r="DH626" i="3"/>
  <c r="DG617" i="3"/>
  <c r="DH597" i="3"/>
  <c r="DF581" i="3"/>
  <c r="DH578" i="3"/>
  <c r="DI537" i="3"/>
  <c r="DF530" i="3"/>
  <c r="DJ530" i="3" s="1"/>
  <c r="DF520" i="3"/>
  <c r="DF488" i="3"/>
  <c r="DJ488" i="3" s="1"/>
  <c r="DG488" i="3"/>
  <c r="DH488" i="3"/>
  <c r="DI488" i="3"/>
  <c r="DF473" i="3"/>
  <c r="DG473" i="3"/>
  <c r="DJ473" i="3" s="1"/>
  <c r="DH473" i="3"/>
  <c r="DI473" i="3"/>
  <c r="DF457" i="3"/>
  <c r="DG457" i="3"/>
  <c r="DJ457" i="3" s="1"/>
  <c r="DH457" i="3"/>
  <c r="DI457" i="3"/>
  <c r="DH458" i="3"/>
  <c r="DI458" i="3"/>
  <c r="DG376" i="3"/>
  <c r="DH376" i="3"/>
  <c r="DI376" i="3"/>
  <c r="DI373" i="3"/>
  <c r="DG373" i="3"/>
  <c r="DJ373" i="3" s="1"/>
  <c r="DF369" i="3"/>
  <c r="DG369" i="3"/>
  <c r="DJ369" i="3" s="1"/>
  <c r="DH369" i="3"/>
  <c r="DI302" i="3"/>
  <c r="DF302" i="3"/>
  <c r="DJ302" i="3" s="1"/>
  <c r="DG302" i="3"/>
  <c r="DH302" i="3"/>
  <c r="DF199" i="3"/>
  <c r="DJ199" i="3" s="1"/>
  <c r="DG199" i="3"/>
  <c r="DH199" i="3"/>
  <c r="DI199" i="3"/>
  <c r="DF337" i="3"/>
  <c r="DJ337" i="3" s="1"/>
  <c r="DG337" i="3"/>
  <c r="DH337" i="3"/>
  <c r="DI337" i="3"/>
  <c r="DI286" i="3"/>
  <c r="DJ286" i="3" s="1"/>
  <c r="DF286" i="3"/>
  <c r="DG286" i="3"/>
  <c r="DH286" i="3"/>
  <c r="DF282" i="3"/>
  <c r="DJ282" i="3" s="1"/>
  <c r="DG282" i="3"/>
  <c r="DH282" i="3"/>
  <c r="DI282" i="3"/>
  <c r="DF263" i="3"/>
  <c r="DG263" i="3"/>
  <c r="DJ263" i="3" s="1"/>
  <c r="DH263" i="3"/>
  <c r="DI263" i="3"/>
  <c r="DF388" i="3"/>
  <c r="DG388" i="3"/>
  <c r="DJ388" i="3" s="1"/>
  <c r="DI388" i="3"/>
  <c r="DF365" i="3"/>
  <c r="DG365" i="3"/>
  <c r="DJ365" i="3" s="1"/>
  <c r="DH365" i="3"/>
  <c r="DI365" i="3"/>
  <c r="DF321" i="3"/>
  <c r="DJ321" i="3" s="1"/>
  <c r="DG321" i="3"/>
  <c r="DH321" i="3"/>
  <c r="DI321" i="3"/>
  <c r="DI478" i="3"/>
  <c r="DH469" i="3"/>
  <c r="DF347" i="3"/>
  <c r="DG347" i="3"/>
  <c r="DJ347" i="3" s="1"/>
  <c r="DH347" i="3"/>
  <c r="DI347" i="3"/>
  <c r="DF331" i="3"/>
  <c r="DJ331" i="3" s="1"/>
  <c r="DG331" i="3"/>
  <c r="DH331" i="3"/>
  <c r="DI331" i="3"/>
  <c r="DH291" i="3"/>
  <c r="DI291" i="3"/>
  <c r="DF291" i="3"/>
  <c r="DG291" i="3"/>
  <c r="DJ291" i="3" s="1"/>
  <c r="DF404" i="3"/>
  <c r="DJ404" i="3" s="1"/>
  <c r="DG404" i="3"/>
  <c r="DI404" i="3"/>
  <c r="DI400" i="3"/>
  <c r="DF363" i="3"/>
  <c r="DH363" i="3"/>
  <c r="DI363" i="3"/>
  <c r="DJ363" i="3" s="1"/>
  <c r="DF345" i="3"/>
  <c r="DG345" i="3"/>
  <c r="DJ345" i="3" s="1"/>
  <c r="DH345" i="3"/>
  <c r="DI345" i="3"/>
  <c r="DF339" i="3"/>
  <c r="DJ339" i="3" s="1"/>
  <c r="DG339" i="3"/>
  <c r="DH339" i="3"/>
  <c r="DI339" i="3"/>
  <c r="DF258" i="3"/>
  <c r="DJ258" i="3" s="1"/>
  <c r="DH258" i="3"/>
  <c r="DI258" i="3"/>
  <c r="DG258" i="3"/>
  <c r="DF221" i="3"/>
  <c r="DJ221" i="3" s="1"/>
  <c r="DG221" i="3"/>
  <c r="DI221" i="3"/>
  <c r="DH221" i="3"/>
  <c r="DF380" i="3"/>
  <c r="DJ380" i="3" s="1"/>
  <c r="DG380" i="3"/>
  <c r="DF353" i="3"/>
  <c r="DJ353" i="3" s="1"/>
  <c r="DG353" i="3"/>
  <c r="DH353" i="3"/>
  <c r="DF329" i="3"/>
  <c r="DG329" i="3"/>
  <c r="DJ329" i="3" s="1"/>
  <c r="DH329" i="3"/>
  <c r="DI329" i="3"/>
  <c r="DF323" i="3"/>
  <c r="DJ323" i="3" s="1"/>
  <c r="DG323" i="3"/>
  <c r="DH323" i="3"/>
  <c r="DI323" i="3"/>
  <c r="DF315" i="3"/>
  <c r="DJ315" i="3" s="1"/>
  <c r="DG315" i="3"/>
  <c r="DH315" i="3"/>
  <c r="DI315" i="3"/>
  <c r="DF271" i="3"/>
  <c r="DG271" i="3"/>
  <c r="DJ271" i="3" s="1"/>
  <c r="DH271" i="3"/>
  <c r="DI271" i="3"/>
  <c r="DF252" i="3"/>
  <c r="DJ252" i="3" s="1"/>
  <c r="DG252" i="3"/>
  <c r="DH252" i="3"/>
  <c r="DI252" i="3"/>
  <c r="DG505" i="3"/>
  <c r="DJ505" i="3" s="1"/>
  <c r="DG491" i="3"/>
  <c r="DJ491" i="3" s="1"/>
  <c r="DG486" i="3"/>
  <c r="DG474" i="3"/>
  <c r="DJ474" i="3" s="1"/>
  <c r="DF468" i="3"/>
  <c r="DJ468" i="3" s="1"/>
  <c r="DG468" i="3"/>
  <c r="DF452" i="3"/>
  <c r="DG452" i="3"/>
  <c r="DH444" i="3"/>
  <c r="DG421" i="3"/>
  <c r="DF420" i="3"/>
  <c r="DJ420" i="3" s="1"/>
  <c r="DG420" i="3"/>
  <c r="DI420" i="3"/>
  <c r="DG400" i="3"/>
  <c r="DI390" i="3"/>
  <c r="DG386" i="3"/>
  <c r="DH386" i="3"/>
  <c r="DI386" i="3"/>
  <c r="DJ386" i="3" s="1"/>
  <c r="DF361" i="3"/>
  <c r="DJ361" i="3" s="1"/>
  <c r="DG361" i="3"/>
  <c r="DH361" i="3"/>
  <c r="DI361" i="3"/>
  <c r="DF305" i="3"/>
  <c r="DJ305" i="3" s="1"/>
  <c r="DG305" i="3"/>
  <c r="DH305" i="3"/>
  <c r="DI305" i="3"/>
  <c r="DF294" i="3"/>
  <c r="DG294" i="3"/>
  <c r="DJ294" i="3" s="1"/>
  <c r="DH294" i="3"/>
  <c r="DI294" i="3"/>
  <c r="DF278" i="3"/>
  <c r="DJ278" i="3" s="1"/>
  <c r="DG278" i="3"/>
  <c r="DH278" i="3"/>
  <c r="DI278" i="3"/>
  <c r="DI225" i="3"/>
  <c r="DF225" i="3"/>
  <c r="DJ225" i="3" s="1"/>
  <c r="DG225" i="3"/>
  <c r="DH225" i="3"/>
  <c r="DG209" i="3"/>
  <c r="DH209" i="3"/>
  <c r="DI209" i="3"/>
  <c r="DJ209" i="3" s="1"/>
  <c r="DF209" i="3"/>
  <c r="DG596" i="3"/>
  <c r="DG580" i="3"/>
  <c r="DJ580" i="3" s="1"/>
  <c r="DG564" i="3"/>
  <c r="DG548" i="3"/>
  <c r="DG532" i="3"/>
  <c r="DG516" i="3"/>
  <c r="DJ516" i="3" s="1"/>
  <c r="DI506" i="3"/>
  <c r="DG496" i="3"/>
  <c r="DJ496" i="3" s="1"/>
  <c r="DI487" i="3"/>
  <c r="DH462" i="3"/>
  <c r="DG444" i="3"/>
  <c r="DJ444" i="3" s="1"/>
  <c r="DI425" i="3"/>
  <c r="DF421" i="3"/>
  <c r="DJ421" i="3" s="1"/>
  <c r="DG413" i="3"/>
  <c r="DI403" i="3"/>
  <c r="DF396" i="3"/>
  <c r="DJ396" i="3" s="1"/>
  <c r="DG396" i="3"/>
  <c r="DH390" i="3"/>
  <c r="DF355" i="3"/>
  <c r="DJ355" i="3" s="1"/>
  <c r="DG355" i="3"/>
  <c r="DH355" i="3"/>
  <c r="DI355" i="3"/>
  <c r="DI341" i="3"/>
  <c r="DJ341" i="3" s="1"/>
  <c r="DF341" i="3"/>
  <c r="DG341" i="3"/>
  <c r="DH341" i="3"/>
  <c r="DF313" i="3"/>
  <c r="DG313" i="3"/>
  <c r="DJ313" i="3" s="1"/>
  <c r="DH313" i="3"/>
  <c r="DI313" i="3"/>
  <c r="DF301" i="3"/>
  <c r="DJ301" i="3" s="1"/>
  <c r="DG301" i="3"/>
  <c r="DH301" i="3"/>
  <c r="DI301" i="3"/>
  <c r="DH506" i="3"/>
  <c r="DH501" i="3"/>
  <c r="DH487" i="3"/>
  <c r="DF436" i="3"/>
  <c r="DG436" i="3"/>
  <c r="DJ436" i="3" s="1"/>
  <c r="DI436" i="3"/>
  <c r="DH403" i="3"/>
  <c r="DG402" i="3"/>
  <c r="DH402" i="3"/>
  <c r="DI402" i="3"/>
  <c r="DF377" i="3"/>
  <c r="DJ377" i="3" s="1"/>
  <c r="DH377" i="3"/>
  <c r="DF372" i="3"/>
  <c r="DG372" i="3"/>
  <c r="DJ372" i="3" s="1"/>
  <c r="DI372" i="3"/>
  <c r="DI325" i="3"/>
  <c r="DJ325" i="3" s="1"/>
  <c r="DF325" i="3"/>
  <c r="DG325" i="3"/>
  <c r="DH325" i="3"/>
  <c r="DF260" i="3"/>
  <c r="DJ260" i="3" s="1"/>
  <c r="DG260" i="3"/>
  <c r="DH260" i="3"/>
  <c r="DI260" i="3"/>
  <c r="DI512" i="3"/>
  <c r="DG506" i="3"/>
  <c r="DJ506" i="3" s="1"/>
  <c r="DG501" i="3"/>
  <c r="DI497" i="3"/>
  <c r="DG487" i="3"/>
  <c r="DI475" i="3"/>
  <c r="DG458" i="3"/>
  <c r="DJ458" i="3" s="1"/>
  <c r="DI454" i="3"/>
  <c r="DF412" i="3"/>
  <c r="DG412" i="3"/>
  <c r="DJ412" i="3" s="1"/>
  <c r="DF370" i="3"/>
  <c r="DG370" i="3"/>
  <c r="DJ370" i="3" s="1"/>
  <c r="DH370" i="3"/>
  <c r="DI370" i="3"/>
  <c r="DG368" i="3"/>
  <c r="DJ368" i="3" s="1"/>
  <c r="DH368" i="3"/>
  <c r="DF303" i="3"/>
  <c r="DJ303" i="3" s="1"/>
  <c r="DG303" i="3"/>
  <c r="DH303" i="3"/>
  <c r="DI303" i="3"/>
  <c r="DG296" i="3"/>
  <c r="DH296" i="3"/>
  <c r="DI296" i="3"/>
  <c r="DF296" i="3"/>
  <c r="DJ296" i="3" s="1"/>
  <c r="DF276" i="3"/>
  <c r="DJ276" i="3" s="1"/>
  <c r="DG276" i="3"/>
  <c r="DH276" i="3"/>
  <c r="DI276" i="3"/>
  <c r="DH512" i="3"/>
  <c r="DF501" i="3"/>
  <c r="DH497" i="3"/>
  <c r="DH475" i="3"/>
  <c r="DF458" i="3"/>
  <c r="DH454" i="3"/>
  <c r="DI422" i="3"/>
  <c r="DG418" i="3"/>
  <c r="DH418" i="3"/>
  <c r="DI418" i="3"/>
  <c r="DF393" i="3"/>
  <c r="DJ393" i="3" s="1"/>
  <c r="DH393" i="3"/>
  <c r="DF366" i="3"/>
  <c r="DG366" i="3"/>
  <c r="DJ366" i="3" s="1"/>
  <c r="DI366" i="3"/>
  <c r="DI357" i="3"/>
  <c r="DF357" i="3"/>
  <c r="DJ357" i="3" s="1"/>
  <c r="DG357" i="3"/>
  <c r="DF298" i="3"/>
  <c r="DJ298" i="3" s="1"/>
  <c r="DG298" i="3"/>
  <c r="DH298" i="3"/>
  <c r="DI298" i="3"/>
  <c r="DF268" i="3"/>
  <c r="DG268" i="3"/>
  <c r="DJ268" i="3" s="1"/>
  <c r="DH268" i="3"/>
  <c r="DI268" i="3"/>
  <c r="DF236" i="3"/>
  <c r="DG236" i="3"/>
  <c r="DH236" i="3"/>
  <c r="DI236" i="3"/>
  <c r="DJ236" i="3" s="1"/>
  <c r="DF220" i="3"/>
  <c r="DI220" i="3"/>
  <c r="DG220" i="3"/>
  <c r="DJ220" i="3" s="1"/>
  <c r="DH220" i="3"/>
  <c r="DG454" i="3"/>
  <c r="DJ454" i="3" s="1"/>
  <c r="DG450" i="3"/>
  <c r="DJ450" i="3" s="1"/>
  <c r="DH450" i="3"/>
  <c r="DG447" i="3"/>
  <c r="DJ447" i="3" s="1"/>
  <c r="DH447" i="3"/>
  <c r="DF428" i="3"/>
  <c r="DG428" i="3"/>
  <c r="DH422" i="3"/>
  <c r="DI401" i="3"/>
  <c r="DF344" i="3"/>
  <c r="DG344" i="3"/>
  <c r="DJ344" i="3" s="1"/>
  <c r="DH344" i="3"/>
  <c r="DI344" i="3"/>
  <c r="DF338" i="3"/>
  <c r="DJ338" i="3" s="1"/>
  <c r="DG338" i="3"/>
  <c r="DH338" i="3"/>
  <c r="DI338" i="3"/>
  <c r="DG264" i="3"/>
  <c r="DJ264" i="3" s="1"/>
  <c r="DH264" i="3"/>
  <c r="DF264" i="3"/>
  <c r="DI264" i="3"/>
  <c r="DF257" i="3"/>
  <c r="DJ257" i="3" s="1"/>
  <c r="DG257" i="3"/>
  <c r="DH257" i="3"/>
  <c r="DI257" i="3"/>
  <c r="DF204" i="3"/>
  <c r="DJ204" i="3" s="1"/>
  <c r="DH204" i="3"/>
  <c r="DI204" i="3"/>
  <c r="DG204" i="3"/>
  <c r="DI476" i="3"/>
  <c r="DI459" i="3"/>
  <c r="DI438" i="3"/>
  <c r="DG434" i="3"/>
  <c r="DJ434" i="3" s="1"/>
  <c r="DH434" i="3"/>
  <c r="DI434" i="3"/>
  <c r="DG422" i="3"/>
  <c r="DH401" i="3"/>
  <c r="DH388" i="3"/>
  <c r="DF352" i="3"/>
  <c r="DG352" i="3"/>
  <c r="DJ352" i="3" s="1"/>
  <c r="DH352" i="3"/>
  <c r="DI352" i="3"/>
  <c r="DF328" i="3"/>
  <c r="DG328" i="3"/>
  <c r="DJ328" i="3" s="1"/>
  <c r="DH328" i="3"/>
  <c r="DI328" i="3"/>
  <c r="DF322" i="3"/>
  <c r="DJ322" i="3" s="1"/>
  <c r="DG322" i="3"/>
  <c r="DH322" i="3"/>
  <c r="DI322" i="3"/>
  <c r="DH476" i="3"/>
  <c r="DH474" i="3"/>
  <c r="DI474" i="3"/>
  <c r="DH459" i="3"/>
  <c r="DH438" i="3"/>
  <c r="DI417" i="3"/>
  <c r="DG401" i="3"/>
  <c r="DH392" i="3"/>
  <c r="DF360" i="3"/>
  <c r="DJ360" i="3" s="1"/>
  <c r="DG360" i="3"/>
  <c r="DH360" i="3"/>
  <c r="DI360" i="3"/>
  <c r="DF310" i="3"/>
  <c r="DG310" i="3"/>
  <c r="DJ310" i="3" s="1"/>
  <c r="DH310" i="3"/>
  <c r="DI310" i="3"/>
  <c r="DH300" i="3"/>
  <c r="DI300" i="3"/>
  <c r="DF300" i="3"/>
  <c r="DJ300" i="3" s="1"/>
  <c r="DG300" i="3"/>
  <c r="DF189" i="3"/>
  <c r="DG189" i="3"/>
  <c r="DJ189" i="3" s="1"/>
  <c r="DH189" i="3"/>
  <c r="DI189" i="3"/>
  <c r="DH572" i="3"/>
  <c r="DH556" i="3"/>
  <c r="DH540" i="3"/>
  <c r="DH524" i="3"/>
  <c r="DH508" i="3"/>
  <c r="DH498" i="3"/>
  <c r="DI494" i="3"/>
  <c r="DH489" i="3"/>
  <c r="DG476" i="3"/>
  <c r="DJ476" i="3" s="1"/>
  <c r="DH472" i="3"/>
  <c r="DG459" i="3"/>
  <c r="DI449" i="3"/>
  <c r="DG438" i="3"/>
  <c r="DJ438" i="3" s="1"/>
  <c r="DF425" i="3"/>
  <c r="DJ425" i="3" s="1"/>
  <c r="DH425" i="3"/>
  <c r="DH417" i="3"/>
  <c r="DH413" i="3"/>
  <c r="DI413" i="3"/>
  <c r="DH404" i="3"/>
  <c r="DG392" i="3"/>
  <c r="DI380" i="3"/>
  <c r="DG363" i="3"/>
  <c r="DF354" i="3"/>
  <c r="DJ354" i="3" s="1"/>
  <c r="DG354" i="3"/>
  <c r="DH354" i="3"/>
  <c r="DI354" i="3"/>
  <c r="DF312" i="3"/>
  <c r="DG312" i="3"/>
  <c r="DJ312" i="3" s="1"/>
  <c r="DH312" i="3"/>
  <c r="DI312" i="3"/>
  <c r="DF308" i="3"/>
  <c r="DJ308" i="3" s="1"/>
  <c r="DG308" i="3"/>
  <c r="DH308" i="3"/>
  <c r="DI308" i="3"/>
  <c r="DH259" i="3"/>
  <c r="DI259" i="3"/>
  <c r="DF259" i="3"/>
  <c r="DJ259" i="3" s="1"/>
  <c r="DG259" i="3"/>
  <c r="DI468" i="3"/>
  <c r="DI452" i="3"/>
  <c r="DJ452" i="3" s="1"/>
  <c r="DI446" i="3"/>
  <c r="DI433" i="3"/>
  <c r="DI430" i="3"/>
  <c r="DG417" i="3"/>
  <c r="DH408" i="3"/>
  <c r="DF392" i="3"/>
  <c r="DJ392" i="3" s="1"/>
  <c r="DH380" i="3"/>
  <c r="DI374" i="3"/>
  <c r="DF295" i="3"/>
  <c r="DG295" i="3"/>
  <c r="DJ295" i="3" s="1"/>
  <c r="DH295" i="3"/>
  <c r="DI295" i="3"/>
  <c r="DF228" i="3"/>
  <c r="DJ228" i="3" s="1"/>
  <c r="DG228" i="3"/>
  <c r="DH228" i="3"/>
  <c r="DI228" i="3"/>
  <c r="DF269" i="3"/>
  <c r="DG269" i="3"/>
  <c r="DJ269" i="3" s="1"/>
  <c r="DF253" i="3"/>
  <c r="DJ253" i="3" s="1"/>
  <c r="DG253" i="3"/>
  <c r="DG216" i="3"/>
  <c r="DJ216" i="3" s="1"/>
  <c r="DH216" i="3"/>
  <c r="DF216" i="3"/>
  <c r="DF213" i="3"/>
  <c r="DH213" i="3"/>
  <c r="DG219" i="3"/>
  <c r="DJ219" i="3" s="1"/>
  <c r="DH219" i="3"/>
  <c r="DH195" i="3"/>
  <c r="DI195" i="3"/>
  <c r="DG195" i="3"/>
  <c r="DJ195" i="3" s="1"/>
  <c r="DF164" i="3"/>
  <c r="DG164" i="3"/>
  <c r="DJ164" i="3" s="1"/>
  <c r="DH164" i="3"/>
  <c r="DI164" i="3"/>
  <c r="DI358" i="3"/>
  <c r="DI342" i="3"/>
  <c r="DJ342" i="3" s="1"/>
  <c r="DI326" i="3"/>
  <c r="DI297" i="3"/>
  <c r="DI249" i="3"/>
  <c r="DI155" i="3"/>
  <c r="DF155" i="3"/>
  <c r="DJ155" i="3" s="1"/>
  <c r="DG155" i="3"/>
  <c r="DH155" i="3"/>
  <c r="DG105" i="3"/>
  <c r="DJ105" i="3" s="1"/>
  <c r="DF105" i="3"/>
  <c r="DH105" i="3"/>
  <c r="DI105" i="3"/>
  <c r="DG235" i="3"/>
  <c r="DH235" i="3"/>
  <c r="DG232" i="3"/>
  <c r="DH232" i="3"/>
  <c r="DI206" i="3"/>
  <c r="DH206" i="3"/>
  <c r="DF202" i="3"/>
  <c r="DJ202" i="3" s="1"/>
  <c r="DG202" i="3"/>
  <c r="DF177" i="3"/>
  <c r="DJ177" i="3" s="1"/>
  <c r="DG177" i="3"/>
  <c r="DH177" i="3"/>
  <c r="DI177" i="3"/>
  <c r="DF134" i="3"/>
  <c r="DJ134" i="3" s="1"/>
  <c r="DG134" i="3"/>
  <c r="DH134" i="3"/>
  <c r="DI134" i="3"/>
  <c r="DF19" i="3"/>
  <c r="DG19" i="3"/>
  <c r="DH19" i="3"/>
  <c r="DI19" i="3"/>
  <c r="DJ19" i="3" s="1"/>
  <c r="DI364" i="3"/>
  <c r="DJ364" i="3" s="1"/>
  <c r="DG358" i="3"/>
  <c r="DI348" i="3"/>
  <c r="DG342" i="3"/>
  <c r="DI332" i="3"/>
  <c r="DG326" i="3"/>
  <c r="DJ326" i="3" s="1"/>
  <c r="DI316" i="3"/>
  <c r="DG297" i="3"/>
  <c r="DH255" i="3"/>
  <c r="DG249" i="3"/>
  <c r="DG246" i="3"/>
  <c r="DJ246" i="3" s="1"/>
  <c r="DF198" i="3"/>
  <c r="DJ198" i="3" s="1"/>
  <c r="DG198" i="3"/>
  <c r="DH198" i="3"/>
  <c r="DI198" i="3"/>
  <c r="DF188" i="3"/>
  <c r="DG188" i="3"/>
  <c r="DJ188" i="3" s="1"/>
  <c r="DH188" i="3"/>
  <c r="DI188" i="3"/>
  <c r="DH364" i="3"/>
  <c r="DH348" i="3"/>
  <c r="DH332" i="3"/>
  <c r="DG255" i="3"/>
  <c r="DG251" i="3"/>
  <c r="DH251" i="3"/>
  <c r="DG248" i="3"/>
  <c r="DH248" i="3"/>
  <c r="DH215" i="3"/>
  <c r="DH211" i="3"/>
  <c r="DI211" i="3"/>
  <c r="DG211" i="3"/>
  <c r="DJ211" i="3" s="1"/>
  <c r="DF192" i="3"/>
  <c r="DG192" i="3"/>
  <c r="DJ192" i="3" s="1"/>
  <c r="DH192" i="3"/>
  <c r="DF161" i="3"/>
  <c r="DG161" i="3"/>
  <c r="DH161" i="3"/>
  <c r="DI161" i="3"/>
  <c r="DJ161" i="3" s="1"/>
  <c r="DF126" i="3"/>
  <c r="DJ126" i="3" s="1"/>
  <c r="DG126" i="3"/>
  <c r="DH126" i="3"/>
  <c r="DI126" i="3"/>
  <c r="DG364" i="3"/>
  <c r="DG348" i="3"/>
  <c r="DJ348" i="3" s="1"/>
  <c r="DG332" i="3"/>
  <c r="DG316" i="3"/>
  <c r="DH311" i="3"/>
  <c r="DG306" i="3"/>
  <c r="DG289" i="3"/>
  <c r="DJ289" i="3" s="1"/>
  <c r="DI285" i="3"/>
  <c r="DJ285" i="3" s="1"/>
  <c r="DG227" i="3"/>
  <c r="DI224" i="3"/>
  <c r="DF215" i="3"/>
  <c r="DH214" i="3"/>
  <c r="DI214" i="3"/>
  <c r="DI349" i="3"/>
  <c r="DI333" i="3"/>
  <c r="DI317" i="3"/>
  <c r="DG311" i="3"/>
  <c r="DJ311" i="3" s="1"/>
  <c r="DH275" i="3"/>
  <c r="DI275" i="3"/>
  <c r="DI273" i="3"/>
  <c r="DF226" i="3"/>
  <c r="DJ226" i="3" s="1"/>
  <c r="DH226" i="3"/>
  <c r="DI210" i="3"/>
  <c r="DJ210" i="3" s="1"/>
  <c r="DF143" i="3"/>
  <c r="DG143" i="3"/>
  <c r="DJ143" i="3" s="1"/>
  <c r="DI143" i="3"/>
  <c r="DH143" i="3"/>
  <c r="DH102" i="3"/>
  <c r="DI102" i="3"/>
  <c r="DF102" i="3"/>
  <c r="DG102" i="3"/>
  <c r="DJ102" i="3" s="1"/>
  <c r="DH349" i="3"/>
  <c r="DH333" i="3"/>
  <c r="DH317" i="3"/>
  <c r="DI307" i="3"/>
  <c r="DI290" i="3"/>
  <c r="DH273" i="3"/>
  <c r="DI265" i="3"/>
  <c r="DI250" i="3"/>
  <c r="DI184" i="3"/>
  <c r="DF184" i="3"/>
  <c r="DJ184" i="3" s="1"/>
  <c r="DG184" i="3"/>
  <c r="DH184" i="3"/>
  <c r="DI163" i="3"/>
  <c r="DF163" i="3"/>
  <c r="DG163" i="3"/>
  <c r="DJ163" i="3" s="1"/>
  <c r="DH163" i="3"/>
  <c r="DG349" i="3"/>
  <c r="DJ349" i="3" s="1"/>
  <c r="DG333" i="3"/>
  <c r="DG317" i="3"/>
  <c r="DG307" i="3"/>
  <c r="DH290" i="3"/>
  <c r="DG280" i="3"/>
  <c r="DH280" i="3"/>
  <c r="DG273" i="3"/>
  <c r="DI269" i="3"/>
  <c r="DH265" i="3"/>
  <c r="DI261" i="3"/>
  <c r="DJ261" i="3" s="1"/>
  <c r="DI253" i="3"/>
  <c r="DH250" i="3"/>
  <c r="DI247" i="3"/>
  <c r="DF242" i="3"/>
  <c r="DH242" i="3"/>
  <c r="DH230" i="3"/>
  <c r="DI230" i="3"/>
  <c r="DI213" i="3"/>
  <c r="DI350" i="3"/>
  <c r="DI334" i="3"/>
  <c r="DI318" i="3"/>
  <c r="DF307" i="3"/>
  <c r="DJ307" i="3" s="1"/>
  <c r="DI299" i="3"/>
  <c r="DG290" i="3"/>
  <c r="DJ290" i="3" s="1"/>
  <c r="DH269" i="3"/>
  <c r="DH261" i="3"/>
  <c r="DH253" i="3"/>
  <c r="DH247" i="3"/>
  <c r="DI219" i="3"/>
  <c r="DI216" i="3"/>
  <c r="DG213" i="3"/>
  <c r="DJ213" i="3" s="1"/>
  <c r="DF203" i="3"/>
  <c r="DJ203" i="3" s="1"/>
  <c r="DG203" i="3"/>
  <c r="DH203" i="3"/>
  <c r="DI203" i="3"/>
  <c r="DH350" i="3"/>
  <c r="DH334" i="3"/>
  <c r="DH318" i="3"/>
  <c r="DH299" i="3"/>
  <c r="DI274" i="3"/>
  <c r="DH246" i="3"/>
  <c r="DI246" i="3"/>
  <c r="DH222" i="3"/>
  <c r="DF205" i="3"/>
  <c r="DJ205" i="3" s="1"/>
  <c r="DG205" i="3"/>
  <c r="DH205" i="3"/>
  <c r="DI205" i="3"/>
  <c r="DF195" i="3"/>
  <c r="DF180" i="3"/>
  <c r="DJ180" i="3" s="1"/>
  <c r="DG180" i="3"/>
  <c r="DH180" i="3"/>
  <c r="DI180" i="3"/>
  <c r="DF174" i="3"/>
  <c r="DJ174" i="3" s="1"/>
  <c r="DG174" i="3"/>
  <c r="DH174" i="3"/>
  <c r="DI174" i="3"/>
  <c r="DF158" i="3"/>
  <c r="DJ158" i="3" s="1"/>
  <c r="DG158" i="3"/>
  <c r="DH158" i="3"/>
  <c r="DI158" i="3"/>
  <c r="DG156" i="3"/>
  <c r="DH156" i="3"/>
  <c r="DI156" i="3"/>
  <c r="DF156" i="3"/>
  <c r="DJ156" i="3" s="1"/>
  <c r="DH152" i="3"/>
  <c r="DI152" i="3"/>
  <c r="DF152" i="3"/>
  <c r="DJ152" i="3" s="1"/>
  <c r="DG152" i="3"/>
  <c r="DI123" i="3"/>
  <c r="DF123" i="3"/>
  <c r="DG123" i="3"/>
  <c r="DJ123" i="3" s="1"/>
  <c r="DH123" i="3"/>
  <c r="DI356" i="3"/>
  <c r="DG350" i="3"/>
  <c r="DJ350" i="3" s="1"/>
  <c r="DI340" i="3"/>
  <c r="DG334" i="3"/>
  <c r="DI324" i="3"/>
  <c r="DG318" i="3"/>
  <c r="DG299" i="3"/>
  <c r="DH274" i="3"/>
  <c r="DI266" i="3"/>
  <c r="DI262" i="3"/>
  <c r="DJ262" i="3" s="1"/>
  <c r="DH244" i="3"/>
  <c r="DH241" i="3"/>
  <c r="DI235" i="3"/>
  <c r="DJ235" i="3" s="1"/>
  <c r="DI232" i="3"/>
  <c r="DG222" i="3"/>
  <c r="DG206" i="3"/>
  <c r="DI172" i="3"/>
  <c r="DF172" i="3"/>
  <c r="DJ172" i="3" s="1"/>
  <c r="DH172" i="3"/>
  <c r="DF146" i="3"/>
  <c r="DG146" i="3"/>
  <c r="DJ146" i="3" s="1"/>
  <c r="DH146" i="3"/>
  <c r="DI146" i="3"/>
  <c r="DH356" i="3"/>
  <c r="DH340" i="3"/>
  <c r="DH324" i="3"/>
  <c r="DF285" i="3"/>
  <c r="DG285" i="3"/>
  <c r="DI279" i="3"/>
  <c r="DG274" i="3"/>
  <c r="DH270" i="3"/>
  <c r="DH266" i="3"/>
  <c r="DH262" i="3"/>
  <c r="DG244" i="3"/>
  <c r="DJ244" i="3" s="1"/>
  <c r="DG241" i="3"/>
  <c r="DJ241" i="3" s="1"/>
  <c r="DH238" i="3"/>
  <c r="DF235" i="3"/>
  <c r="DF232" i="3"/>
  <c r="DJ232" i="3" s="1"/>
  <c r="DI229" i="3"/>
  <c r="DH227" i="3"/>
  <c r="DI227" i="3"/>
  <c r="DF224" i="3"/>
  <c r="DJ224" i="3" s="1"/>
  <c r="DG224" i="3"/>
  <c r="DF222" i="3"/>
  <c r="DJ222" i="3" s="1"/>
  <c r="DF210" i="3"/>
  <c r="DH210" i="3"/>
  <c r="DF206" i="3"/>
  <c r="DJ206" i="3" s="1"/>
  <c r="DI202" i="3"/>
  <c r="DH83" i="3"/>
  <c r="DI83" i="3"/>
  <c r="DF83" i="3"/>
  <c r="DG83" i="3"/>
  <c r="DJ83" i="3" s="1"/>
  <c r="DI442" i="3"/>
  <c r="DH431" i="3"/>
  <c r="DI426" i="3"/>
  <c r="DH415" i="3"/>
  <c r="DI410" i="3"/>
  <c r="DH399" i="3"/>
  <c r="DI394" i="3"/>
  <c r="DH383" i="3"/>
  <c r="DI378" i="3"/>
  <c r="DH367" i="3"/>
  <c r="DI362" i="3"/>
  <c r="DG356" i="3"/>
  <c r="DH351" i="3"/>
  <c r="DI346" i="3"/>
  <c r="DG340" i="3"/>
  <c r="DH335" i="3"/>
  <c r="DI330" i="3"/>
  <c r="DG324" i="3"/>
  <c r="DH319" i="3"/>
  <c r="DI314" i="3"/>
  <c r="DI309" i="3"/>
  <c r="DJ309" i="3" s="1"/>
  <c r="DI287" i="3"/>
  <c r="DH283" i="3"/>
  <c r="DH279" i="3"/>
  <c r="DG270" i="3"/>
  <c r="DJ270" i="3" s="1"/>
  <c r="DG266" i="3"/>
  <c r="DJ266" i="3" s="1"/>
  <c r="DG262" i="3"/>
  <c r="DH254" i="3"/>
  <c r="DI251" i="3"/>
  <c r="DI248" i="3"/>
  <c r="DF241" i="3"/>
  <c r="DG238" i="3"/>
  <c r="DJ238" i="3" s="1"/>
  <c r="DF237" i="3"/>
  <c r="DG237" i="3"/>
  <c r="DJ237" i="3" s="1"/>
  <c r="DI237" i="3"/>
  <c r="DH229" i="3"/>
  <c r="DI217" i="3"/>
  <c r="DH202" i="3"/>
  <c r="DF193" i="3"/>
  <c r="DG193" i="3"/>
  <c r="DJ193" i="3" s="1"/>
  <c r="DH193" i="3"/>
  <c r="DI193" i="3"/>
  <c r="DG191" i="3"/>
  <c r="DJ191" i="3" s="1"/>
  <c r="DI191" i="3"/>
  <c r="DF270" i="3"/>
  <c r="DG254" i="3"/>
  <c r="DF251" i="3"/>
  <c r="DJ251" i="3" s="1"/>
  <c r="DF248" i="3"/>
  <c r="DJ248" i="3" s="1"/>
  <c r="DI245" i="3"/>
  <c r="DH243" i="3"/>
  <c r="DI243" i="3"/>
  <c r="DF240" i="3"/>
  <c r="DG240" i="3"/>
  <c r="DJ240" i="3" s="1"/>
  <c r="DF238" i="3"/>
  <c r="DG229" i="3"/>
  <c r="DG214" i="3"/>
  <c r="DJ214" i="3" s="1"/>
  <c r="DF211" i="3"/>
  <c r="DF208" i="3"/>
  <c r="DJ208" i="3" s="1"/>
  <c r="DG208" i="3"/>
  <c r="DH208" i="3"/>
  <c r="DI208" i="3"/>
  <c r="DI150" i="3"/>
  <c r="DF150" i="3"/>
  <c r="DJ150" i="3" s="1"/>
  <c r="DH150" i="3"/>
  <c r="DF200" i="3"/>
  <c r="DJ200" i="3" s="1"/>
  <c r="DH117" i="3"/>
  <c r="DI117" i="3"/>
  <c r="DG117" i="3"/>
  <c r="DJ117" i="3" s="1"/>
  <c r="DF109" i="3"/>
  <c r="DG109" i="3"/>
  <c r="DH109" i="3"/>
  <c r="DF84" i="3"/>
  <c r="DH84" i="3"/>
  <c r="DF73" i="3"/>
  <c r="DG73" i="3"/>
  <c r="DI73" i="3"/>
  <c r="DJ73" i="3" s="1"/>
  <c r="DI48" i="3"/>
  <c r="DH48" i="3"/>
  <c r="DG44" i="3"/>
  <c r="DH44" i="3"/>
  <c r="DI44" i="3"/>
  <c r="DG42" i="3"/>
  <c r="DJ42" i="3" s="1"/>
  <c r="DH42" i="3"/>
  <c r="DI42" i="3"/>
  <c r="DF42" i="3"/>
  <c r="DF40" i="3"/>
  <c r="DG40" i="3"/>
  <c r="DJ40" i="3" s="1"/>
  <c r="DH40" i="3"/>
  <c r="DI40" i="3"/>
  <c r="DG104" i="3"/>
  <c r="DH104" i="3"/>
  <c r="DI104" i="3"/>
  <c r="DJ104" i="3" s="1"/>
  <c r="DH101" i="3"/>
  <c r="DI101" i="3"/>
  <c r="DG101" i="3"/>
  <c r="DJ101" i="3" s="1"/>
  <c r="DF75" i="3"/>
  <c r="DI75" i="3"/>
  <c r="DH149" i="3"/>
  <c r="DI149" i="3"/>
  <c r="DG149" i="3"/>
  <c r="DG138" i="3"/>
  <c r="DH138" i="3"/>
  <c r="DF138" i="3"/>
  <c r="DF132" i="3"/>
  <c r="DJ132" i="3" s="1"/>
  <c r="DH132" i="3"/>
  <c r="DI96" i="3"/>
  <c r="DH96" i="3"/>
  <c r="DF87" i="3"/>
  <c r="DH87" i="3"/>
  <c r="DH69" i="3"/>
  <c r="DI69" i="3"/>
  <c r="DJ69" i="3" s="1"/>
  <c r="DG69" i="3"/>
  <c r="DG67" i="3"/>
  <c r="DJ67" i="3" s="1"/>
  <c r="DH67" i="3"/>
  <c r="DI67" i="3"/>
  <c r="DF38" i="3"/>
  <c r="DG38" i="3"/>
  <c r="DF34" i="3"/>
  <c r="DG34" i="3"/>
  <c r="DJ34" i="3" s="1"/>
  <c r="DI34" i="3"/>
  <c r="DF30" i="3"/>
  <c r="DH30" i="3"/>
  <c r="DI30" i="3"/>
  <c r="DJ30" i="3" s="1"/>
  <c r="DF14" i="3"/>
  <c r="DG14" i="3"/>
  <c r="DH14" i="3"/>
  <c r="DI14" i="3"/>
  <c r="DJ14" i="3" s="1"/>
  <c r="DF8" i="3"/>
  <c r="DG8" i="3"/>
  <c r="DJ8" i="3" s="1"/>
  <c r="DH8" i="3"/>
  <c r="DI8" i="3"/>
  <c r="DF94" i="3"/>
  <c r="DI94" i="3"/>
  <c r="DF65" i="3"/>
  <c r="DG65" i="3"/>
  <c r="DJ65" i="3" s="1"/>
  <c r="DH65" i="3"/>
  <c r="DI32" i="3"/>
  <c r="DH32" i="3"/>
  <c r="DG28" i="3"/>
  <c r="DH28" i="3"/>
  <c r="DI28" i="3"/>
  <c r="DJ28" i="3" s="1"/>
  <c r="DG26" i="3"/>
  <c r="DJ26" i="3" s="1"/>
  <c r="DH26" i="3"/>
  <c r="DI26" i="3"/>
  <c r="DF26" i="3"/>
  <c r="DF24" i="3"/>
  <c r="DG24" i="3"/>
  <c r="DH24" i="3"/>
  <c r="DI24" i="3"/>
  <c r="DJ24" i="3" s="1"/>
  <c r="DG12" i="3"/>
  <c r="DH12" i="3"/>
  <c r="DI12" i="3"/>
  <c r="DJ12" i="3" s="1"/>
  <c r="DG10" i="3"/>
  <c r="DH10" i="3"/>
  <c r="DI10" i="3"/>
  <c r="DF10" i="3"/>
  <c r="DJ10" i="3" s="1"/>
  <c r="DF2" i="3"/>
  <c r="DG2" i="3"/>
  <c r="DH2" i="3"/>
  <c r="DI2" i="3"/>
  <c r="DJ2" i="3" s="1"/>
  <c r="DH181" i="3"/>
  <c r="DI181" i="3"/>
  <c r="DH168" i="3"/>
  <c r="DI168" i="3"/>
  <c r="DF159" i="3"/>
  <c r="DJ159" i="3" s="1"/>
  <c r="DG159" i="3"/>
  <c r="DG141" i="3"/>
  <c r="DJ141" i="3" s="1"/>
  <c r="DH141" i="3"/>
  <c r="DI112" i="3"/>
  <c r="DH112" i="3"/>
  <c r="DH108" i="3"/>
  <c r="DI103" i="3"/>
  <c r="DJ103" i="3" s="1"/>
  <c r="DH99" i="3"/>
  <c r="DI99" i="3"/>
  <c r="DF82" i="3"/>
  <c r="DG82" i="3"/>
  <c r="DI82" i="3"/>
  <c r="DJ82" i="3" s="1"/>
  <c r="DF63" i="3"/>
  <c r="DG63" i="3"/>
  <c r="DH63" i="3"/>
  <c r="DI63" i="3"/>
  <c r="DJ63" i="3" s="1"/>
  <c r="DF61" i="3"/>
  <c r="DJ61" i="3" s="1"/>
  <c r="DG61" i="3"/>
  <c r="DH61" i="3"/>
  <c r="DF57" i="3"/>
  <c r="DG57" i="3"/>
  <c r="DJ57" i="3" s="1"/>
  <c r="DI57" i="3"/>
  <c r="DF18" i="3"/>
  <c r="DG18" i="3"/>
  <c r="DJ18" i="3" s="1"/>
  <c r="DI18" i="3"/>
  <c r="DH197" i="3"/>
  <c r="DH165" i="3"/>
  <c r="DI165" i="3"/>
  <c r="DG165" i="3"/>
  <c r="DJ165" i="3" s="1"/>
  <c r="DF162" i="3"/>
  <c r="DG162" i="3"/>
  <c r="DI148" i="3"/>
  <c r="DG108" i="3"/>
  <c r="DH103" i="3"/>
  <c r="DF59" i="3"/>
  <c r="DI59" i="3"/>
  <c r="DF22" i="3"/>
  <c r="DG22" i="3"/>
  <c r="DI16" i="3"/>
  <c r="DH16" i="3"/>
  <c r="DF6" i="3"/>
  <c r="DG6" i="3"/>
  <c r="DF178" i="3"/>
  <c r="DJ178" i="3" s="1"/>
  <c r="DG178" i="3"/>
  <c r="DF175" i="3"/>
  <c r="DJ175" i="3" s="1"/>
  <c r="DG175" i="3"/>
  <c r="DI144" i="3"/>
  <c r="DH144" i="3"/>
  <c r="DF127" i="3"/>
  <c r="DJ127" i="3" s="1"/>
  <c r="DG127" i="3"/>
  <c r="DI127" i="3"/>
  <c r="DF110" i="3"/>
  <c r="DI110" i="3"/>
  <c r="DG103" i="3"/>
  <c r="DF78" i="3"/>
  <c r="DH78" i="3"/>
  <c r="DI78" i="3"/>
  <c r="DJ78" i="3" s="1"/>
  <c r="DH53" i="3"/>
  <c r="DI53" i="3"/>
  <c r="DG53" i="3"/>
  <c r="DG51" i="3"/>
  <c r="DJ51" i="3" s="1"/>
  <c r="DH51" i="3"/>
  <c r="DI51" i="3"/>
  <c r="DH137" i="3"/>
  <c r="DG90" i="3"/>
  <c r="DJ90" i="3" s="1"/>
  <c r="DH90" i="3"/>
  <c r="DF90" i="3"/>
  <c r="DH85" i="3"/>
  <c r="DI85" i="3"/>
  <c r="DG85" i="3"/>
  <c r="DJ85" i="3" s="1"/>
  <c r="DI80" i="3"/>
  <c r="DH80" i="3"/>
  <c r="DF49" i="3"/>
  <c r="DG49" i="3"/>
  <c r="DJ49" i="3" s="1"/>
  <c r="DH49" i="3"/>
  <c r="DH136" i="3"/>
  <c r="DI136" i="3"/>
  <c r="DF130" i="3"/>
  <c r="DJ130" i="3" s="1"/>
  <c r="DG130" i="3"/>
  <c r="DG76" i="3"/>
  <c r="DJ76" i="3" s="1"/>
  <c r="DI76" i="3"/>
  <c r="DG74" i="3"/>
  <c r="DH74" i="3"/>
  <c r="DI74" i="3"/>
  <c r="DJ74" i="3" s="1"/>
  <c r="DF74" i="3"/>
  <c r="DF72" i="3"/>
  <c r="DG72" i="3"/>
  <c r="DJ72" i="3" s="1"/>
  <c r="DH72" i="3"/>
  <c r="DI72" i="3"/>
  <c r="DF47" i="3"/>
  <c r="DG47" i="3"/>
  <c r="DJ47" i="3" s="1"/>
  <c r="DH47" i="3"/>
  <c r="DI47" i="3"/>
  <c r="DF45" i="3"/>
  <c r="DG45" i="3"/>
  <c r="DH45" i="3"/>
  <c r="DF41" i="3"/>
  <c r="DG41" i="3"/>
  <c r="DJ41" i="3" s="1"/>
  <c r="DI41" i="3"/>
  <c r="DH133" i="3"/>
  <c r="DI133" i="3"/>
  <c r="DG133" i="3"/>
  <c r="DG122" i="3"/>
  <c r="DJ122" i="3" s="1"/>
  <c r="DH122" i="3"/>
  <c r="DF122" i="3"/>
  <c r="DF116" i="3"/>
  <c r="DH116" i="3"/>
  <c r="DF43" i="3"/>
  <c r="DJ43" i="3" s="1"/>
  <c r="DI43" i="3"/>
  <c r="DH37" i="3"/>
  <c r="DI37" i="3"/>
  <c r="DJ37" i="3" s="1"/>
  <c r="DG37" i="3"/>
  <c r="DG35" i="3"/>
  <c r="DH35" i="3"/>
  <c r="DI35" i="3"/>
  <c r="DI171" i="3"/>
  <c r="DI160" i="3"/>
  <c r="DH160" i="3"/>
  <c r="DG157" i="3"/>
  <c r="DH157" i="3"/>
  <c r="DG154" i="3"/>
  <c r="DH154" i="3"/>
  <c r="DF154" i="3"/>
  <c r="DJ154" i="3" s="1"/>
  <c r="DF117" i="3"/>
  <c r="DI109" i="3"/>
  <c r="DJ109" i="3" s="1"/>
  <c r="DF100" i="3"/>
  <c r="DH100" i="3"/>
  <c r="DI89" i="3"/>
  <c r="DG88" i="3"/>
  <c r="DJ88" i="3" s="1"/>
  <c r="DH88" i="3"/>
  <c r="DI88" i="3"/>
  <c r="DI84" i="3"/>
  <c r="DH75" i="3"/>
  <c r="DF70" i="3"/>
  <c r="DG70" i="3"/>
  <c r="DJ70" i="3" s="1"/>
  <c r="DG48" i="3"/>
  <c r="DJ48" i="3" s="1"/>
  <c r="DF33" i="3"/>
  <c r="DG33" i="3"/>
  <c r="DJ33" i="3" s="1"/>
  <c r="DH33" i="3"/>
  <c r="DF9" i="3"/>
  <c r="DG9" i="3"/>
  <c r="DJ9" i="3" s="1"/>
  <c r="DH9" i="3"/>
  <c r="DI9" i="3"/>
  <c r="DI194" i="3"/>
  <c r="DI185" i="3"/>
  <c r="DJ185" i="3" s="1"/>
  <c r="DH171" i="3"/>
  <c r="DF148" i="3"/>
  <c r="DJ148" i="3" s="1"/>
  <c r="DH148" i="3"/>
  <c r="DI135" i="3"/>
  <c r="DI129" i="3"/>
  <c r="DG125" i="3"/>
  <c r="DH125" i="3"/>
  <c r="DF104" i="3"/>
  <c r="DF101" i="3"/>
  <c r="DG96" i="3"/>
  <c r="DJ96" i="3" s="1"/>
  <c r="DF95" i="3"/>
  <c r="DG95" i="3"/>
  <c r="DJ95" i="3" s="1"/>
  <c r="DI95" i="3"/>
  <c r="DH89" i="3"/>
  <c r="DG84" i="3"/>
  <c r="DJ84" i="3" s="1"/>
  <c r="DG75" i="3"/>
  <c r="DJ75" i="3" s="1"/>
  <c r="DH73" i="3"/>
  <c r="DF66" i="3"/>
  <c r="DG66" i="3"/>
  <c r="DJ66" i="3" s="1"/>
  <c r="DI66" i="3"/>
  <c r="DF62" i="3"/>
  <c r="DJ62" i="3" s="1"/>
  <c r="DH62" i="3"/>
  <c r="DI62" i="3"/>
  <c r="DF48" i="3"/>
  <c r="DF44" i="3"/>
  <c r="DJ44" i="3" s="1"/>
  <c r="DI38" i="3"/>
  <c r="DJ38" i="3" s="1"/>
  <c r="DF31" i="3"/>
  <c r="DG31" i="3"/>
  <c r="DJ31" i="3" s="1"/>
  <c r="DH31" i="3"/>
  <c r="DI31" i="3"/>
  <c r="DF29" i="3"/>
  <c r="DG29" i="3"/>
  <c r="DH29" i="3"/>
  <c r="DF25" i="3"/>
  <c r="DG25" i="3"/>
  <c r="DI25" i="3"/>
  <c r="DJ25" i="3" s="1"/>
  <c r="DF13" i="3"/>
  <c r="DG13" i="3"/>
  <c r="DH13" i="3"/>
  <c r="DF3" i="3"/>
  <c r="DG3" i="3"/>
  <c r="DJ3" i="3" s="1"/>
  <c r="DH3" i="3"/>
  <c r="DI3" i="3"/>
  <c r="DH194" i="3"/>
  <c r="DI190" i="3"/>
  <c r="DH185" i="3"/>
  <c r="DG173" i="3"/>
  <c r="DH173" i="3"/>
  <c r="DG171" i="3"/>
  <c r="DJ171" i="3" s="1"/>
  <c r="DF149" i="3"/>
  <c r="DJ149" i="3" s="1"/>
  <c r="DI138" i="3"/>
  <c r="DJ138" i="3" s="1"/>
  <c r="DH135" i="3"/>
  <c r="DI132" i="3"/>
  <c r="DH129" i="3"/>
  <c r="DH115" i="3"/>
  <c r="DF96" i="3"/>
  <c r="DF93" i="3"/>
  <c r="DG93" i="3"/>
  <c r="DH93" i="3"/>
  <c r="DF89" i="3"/>
  <c r="DI87" i="3"/>
  <c r="DF69" i="3"/>
  <c r="DF67" i="3"/>
  <c r="DI64" i="3"/>
  <c r="DJ64" i="3" s="1"/>
  <c r="DH64" i="3"/>
  <c r="DG60" i="3"/>
  <c r="DJ60" i="3" s="1"/>
  <c r="DH60" i="3"/>
  <c r="DI60" i="3"/>
  <c r="DG58" i="3"/>
  <c r="DJ58" i="3" s="1"/>
  <c r="DH58" i="3"/>
  <c r="DI58" i="3"/>
  <c r="DF58" i="3"/>
  <c r="DF56" i="3"/>
  <c r="DG56" i="3"/>
  <c r="DJ56" i="3" s="1"/>
  <c r="DH56" i="3"/>
  <c r="DI56" i="3"/>
  <c r="DH38" i="3"/>
  <c r="DH34" i="3"/>
  <c r="DF27" i="3"/>
  <c r="DI27" i="3"/>
  <c r="DJ27" i="3" s="1"/>
  <c r="DH21" i="3"/>
  <c r="DI21" i="3"/>
  <c r="DJ21" i="3" s="1"/>
  <c r="DG21" i="3"/>
  <c r="DF15" i="3"/>
  <c r="DG15" i="3"/>
  <c r="DH15" i="3"/>
  <c r="DI15" i="3"/>
  <c r="DJ15" i="3" s="1"/>
  <c r="DF11" i="3"/>
  <c r="DI11" i="3"/>
  <c r="DJ11" i="3" s="1"/>
  <c r="DH5" i="3"/>
  <c r="DI5" i="3"/>
  <c r="DG5" i="3"/>
  <c r="DI200" i="3"/>
  <c r="DG194" i="3"/>
  <c r="DJ194" i="3" s="1"/>
  <c r="DH190" i="3"/>
  <c r="DG185" i="3"/>
  <c r="DG181" i="3"/>
  <c r="DG170" i="3"/>
  <c r="DJ170" i="3" s="1"/>
  <c r="DH170" i="3"/>
  <c r="DF170" i="3"/>
  <c r="DG168" i="3"/>
  <c r="DJ168" i="3" s="1"/>
  <c r="DI159" i="3"/>
  <c r="DI141" i="3"/>
  <c r="DG135" i="3"/>
  <c r="DG132" i="3"/>
  <c r="DG129" i="3"/>
  <c r="DI128" i="3"/>
  <c r="DH128" i="3"/>
  <c r="DI121" i="3"/>
  <c r="DI118" i="3"/>
  <c r="DG115" i="3"/>
  <c r="DJ115" i="3" s="1"/>
  <c r="DG112" i="3"/>
  <c r="DJ112" i="3" s="1"/>
  <c r="DF111" i="3"/>
  <c r="DG111" i="3"/>
  <c r="DJ111" i="3" s="1"/>
  <c r="DI111" i="3"/>
  <c r="DH107" i="3"/>
  <c r="DG106" i="3"/>
  <c r="DJ106" i="3" s="1"/>
  <c r="DH106" i="3"/>
  <c r="DF106" i="3"/>
  <c r="DG99" i="3"/>
  <c r="DJ99" i="3" s="1"/>
  <c r="DH94" i="3"/>
  <c r="DG87" i="3"/>
  <c r="DJ87" i="3" s="1"/>
  <c r="DF81" i="3"/>
  <c r="DH81" i="3"/>
  <c r="DG32" i="3"/>
  <c r="DJ32" i="3" s="1"/>
  <c r="DG30" i="3"/>
  <c r="DH200" i="3"/>
  <c r="DG190" i="3"/>
  <c r="DJ190" i="3" s="1"/>
  <c r="DF181" i="3"/>
  <c r="DJ181" i="3" s="1"/>
  <c r="DF168" i="3"/>
  <c r="DI162" i="3"/>
  <c r="DJ162" i="3" s="1"/>
  <c r="DH159" i="3"/>
  <c r="DI153" i="3"/>
  <c r="DH147" i="3"/>
  <c r="DF141" i="3"/>
  <c r="DI124" i="3"/>
  <c r="DH121" i="3"/>
  <c r="DH118" i="3"/>
  <c r="DF115" i="3"/>
  <c r="DF112" i="3"/>
  <c r="DG107" i="3"/>
  <c r="DJ107" i="3" s="1"/>
  <c r="DF99" i="3"/>
  <c r="DF98" i="3"/>
  <c r="DG98" i="3"/>
  <c r="DJ98" i="3" s="1"/>
  <c r="DI98" i="3"/>
  <c r="DG94" i="3"/>
  <c r="DJ94" i="3" s="1"/>
  <c r="DH82" i="3"/>
  <c r="DI65" i="3"/>
  <c r="DI61" i="3"/>
  <c r="DH59" i="3"/>
  <c r="DF54" i="3"/>
  <c r="DG54" i="3"/>
  <c r="DF32" i="3"/>
  <c r="DF28" i="3"/>
  <c r="DI22" i="3"/>
  <c r="DJ22" i="3" s="1"/>
  <c r="DH18" i="3"/>
  <c r="DF12" i="3"/>
  <c r="DI6" i="3"/>
  <c r="DJ6" i="3" s="1"/>
  <c r="DI186" i="3"/>
  <c r="DJ186" i="3" s="1"/>
  <c r="DI178" i="3"/>
  <c r="DI175" i="3"/>
  <c r="DF165" i="3"/>
  <c r="DH162" i="3"/>
  <c r="DG147" i="3"/>
  <c r="DJ147" i="3" s="1"/>
  <c r="DG144" i="3"/>
  <c r="DJ144" i="3" s="1"/>
  <c r="DF121" i="3"/>
  <c r="DH120" i="3"/>
  <c r="DI120" i="3"/>
  <c r="DF114" i="3"/>
  <c r="DG114" i="3"/>
  <c r="DF107" i="3"/>
  <c r="DI92" i="3"/>
  <c r="DJ92" i="3" s="1"/>
  <c r="DF91" i="3"/>
  <c r="DI91" i="3"/>
  <c r="DF79" i="3"/>
  <c r="DG79" i="3"/>
  <c r="DJ79" i="3" s="1"/>
  <c r="DH79" i="3"/>
  <c r="DI79" i="3"/>
  <c r="DF77" i="3"/>
  <c r="DG77" i="3"/>
  <c r="DH77" i="3"/>
  <c r="DG59" i="3"/>
  <c r="DJ59" i="3" s="1"/>
  <c r="DH57" i="3"/>
  <c r="DF50" i="3"/>
  <c r="DG50" i="3"/>
  <c r="DJ50" i="3" s="1"/>
  <c r="DI50" i="3"/>
  <c r="DF46" i="3"/>
  <c r="DH46" i="3"/>
  <c r="DI46" i="3"/>
  <c r="DJ46" i="3" s="1"/>
  <c r="DH22" i="3"/>
  <c r="DG16" i="3"/>
  <c r="DJ16" i="3" s="1"/>
  <c r="DH6" i="3"/>
  <c r="DH17" i="3"/>
  <c r="DH1" i="3"/>
  <c r="DG17" i="3"/>
  <c r="DG1" i="3"/>
  <c r="DH71" i="3"/>
  <c r="DH55" i="3"/>
  <c r="DH39" i="3"/>
  <c r="DH23" i="3"/>
  <c r="DH68" i="3"/>
  <c r="DH52" i="3"/>
  <c r="DH36" i="3"/>
  <c r="DH20" i="3"/>
  <c r="DH4" i="3"/>
  <c r="DG68" i="3"/>
  <c r="DG52" i="3"/>
  <c r="DG36" i="3"/>
  <c r="DG20" i="3"/>
  <c r="DG4" i="3"/>
  <c r="DJ4" i="3" s="1"/>
  <c r="GM207" i="1" l="1"/>
  <c r="GN207" i="1"/>
  <c r="GM294" i="1"/>
  <c r="GN294" i="1"/>
  <c r="GN105" i="1"/>
  <c r="GM105" i="1"/>
  <c r="HD105" i="1" s="1"/>
  <c r="GM278" i="1"/>
  <c r="GN278" i="1"/>
  <c r="GM242" i="1"/>
  <c r="GN242" i="1"/>
  <c r="GM228" i="1"/>
  <c r="GN228" i="1"/>
  <c r="GN323" i="1"/>
  <c r="GM323" i="1"/>
  <c r="GM223" i="1"/>
  <c r="GN223" i="1"/>
  <c r="GM227" i="1"/>
  <c r="GN227" i="1"/>
  <c r="GM243" i="1"/>
  <c r="GN243" i="1"/>
  <c r="GM258" i="1"/>
  <c r="GN258" i="1"/>
  <c r="GM386" i="1"/>
  <c r="HD386" i="1" s="1"/>
  <c r="GN386" i="1"/>
  <c r="GM163" i="1"/>
  <c r="GN163" i="1"/>
  <c r="GM266" i="1"/>
  <c r="GN266" i="1"/>
  <c r="GM270" i="1"/>
  <c r="GN270" i="1"/>
  <c r="GN173" i="1"/>
  <c r="GM173" i="1"/>
  <c r="GM284" i="1"/>
  <c r="GN284" i="1"/>
  <c r="GM238" i="1"/>
  <c r="GN238" i="1"/>
  <c r="GM257" i="1"/>
  <c r="GN257" i="1"/>
  <c r="GN340" i="1"/>
  <c r="GM340" i="1"/>
  <c r="GN52" i="1"/>
  <c r="GM52" i="1"/>
  <c r="GN112" i="1"/>
  <c r="GM112" i="1"/>
  <c r="HD112" i="1" s="1"/>
  <c r="GN204" i="1"/>
  <c r="GM204" i="1"/>
  <c r="GM262" i="1"/>
  <c r="GN262" i="1"/>
  <c r="GM250" i="1"/>
  <c r="GN250" i="1"/>
  <c r="GN259" i="1"/>
  <c r="GM259" i="1"/>
  <c r="GM268" i="1"/>
  <c r="GN268" i="1"/>
  <c r="GM264" i="1"/>
  <c r="GN264" i="1"/>
  <c r="GM335" i="1"/>
  <c r="GN335" i="1"/>
  <c r="AK118" i="1"/>
  <c r="GM343" i="1"/>
  <c r="GN343" i="1"/>
  <c r="GM197" i="1"/>
  <c r="GN197" i="1"/>
  <c r="GM274" i="1"/>
  <c r="GN274" i="1"/>
  <c r="GM389" i="1"/>
  <c r="HD389" i="1" s="1"/>
  <c r="GN389" i="1"/>
  <c r="GN416" i="1"/>
  <c r="GM416" i="1"/>
  <c r="GN156" i="1"/>
  <c r="GM156" i="1"/>
  <c r="GM325" i="1"/>
  <c r="GN325" i="1"/>
  <c r="GM114" i="1"/>
  <c r="GN114" i="1"/>
  <c r="GM225" i="1"/>
  <c r="GN225" i="1"/>
  <c r="GM237" i="1"/>
  <c r="GN237" i="1"/>
  <c r="GM420" i="1"/>
  <c r="GN420" i="1"/>
  <c r="EP26" i="1"/>
  <c r="P62" i="1"/>
  <c r="GM47" i="1"/>
  <c r="GN47" i="1"/>
  <c r="AD55" i="1"/>
  <c r="CP89" i="1"/>
  <c r="O89" i="1" s="1"/>
  <c r="AC118" i="1"/>
  <c r="DW87" i="1"/>
  <c r="DJ118" i="1"/>
  <c r="AX87" i="1"/>
  <c r="F125" i="1"/>
  <c r="GM110" i="1"/>
  <c r="HD110" i="1" s="1"/>
  <c r="GN110" i="1"/>
  <c r="GN113" i="1"/>
  <c r="GM113" i="1"/>
  <c r="GM166" i="1"/>
  <c r="GN166" i="1"/>
  <c r="CR202" i="1"/>
  <c r="Q202" i="1" s="1"/>
  <c r="CP202" i="1" s="1"/>
  <c r="O202" i="1" s="1"/>
  <c r="AB202" i="1"/>
  <c r="GM198" i="1"/>
  <c r="GN198" i="1"/>
  <c r="GM233" i="1"/>
  <c r="GN233" i="1"/>
  <c r="GM209" i="1"/>
  <c r="GN209" i="1"/>
  <c r="GM288" i="1"/>
  <c r="GN288" i="1"/>
  <c r="GM302" i="1"/>
  <c r="GN302" i="1"/>
  <c r="GN296" i="1"/>
  <c r="GM296" i="1"/>
  <c r="GM244" i="1"/>
  <c r="GN244" i="1"/>
  <c r="CR337" i="1"/>
  <c r="Q337" i="1" s="1"/>
  <c r="CP337" i="1" s="1"/>
  <c r="O337" i="1" s="1"/>
  <c r="AB337" i="1"/>
  <c r="GM267" i="1"/>
  <c r="AJ150" i="1"/>
  <c r="W346" i="1"/>
  <c r="GM316" i="1"/>
  <c r="GN316" i="1"/>
  <c r="GN414" i="1"/>
  <c r="GM414" i="1"/>
  <c r="EA150" i="1"/>
  <c r="DN346" i="1"/>
  <c r="F442" i="1"/>
  <c r="AU378" i="1"/>
  <c r="EM378" i="1"/>
  <c r="P442" i="1"/>
  <c r="ET87" i="1"/>
  <c r="P131" i="1"/>
  <c r="GM92" i="1"/>
  <c r="GN92" i="1"/>
  <c r="BA118" i="1"/>
  <c r="CJ87" i="1"/>
  <c r="DM26" i="1"/>
  <c r="P77" i="1"/>
  <c r="CR213" i="1"/>
  <c r="Q213" i="1" s="1"/>
  <c r="CP213" i="1" s="1"/>
  <c r="O213" i="1" s="1"/>
  <c r="AB213" i="1"/>
  <c r="GM210" i="1"/>
  <c r="GN210" i="1"/>
  <c r="CR218" i="1"/>
  <c r="Q218" i="1" s="1"/>
  <c r="CP218" i="1" s="1"/>
  <c r="O218" i="1" s="1"/>
  <c r="AB218" i="1"/>
  <c r="GN256" i="1"/>
  <c r="GN247" i="1"/>
  <c r="GM247" i="1"/>
  <c r="GM301" i="1"/>
  <c r="GN301" i="1"/>
  <c r="GN241" i="1"/>
  <c r="EI150" i="1"/>
  <c r="P356" i="1"/>
  <c r="GM291" i="1"/>
  <c r="GN291" i="1"/>
  <c r="BC378" i="1"/>
  <c r="F439" i="1"/>
  <c r="DY150" i="1"/>
  <c r="DL346" i="1"/>
  <c r="GN283" i="1"/>
  <c r="GM412" i="1"/>
  <c r="HD412" i="1" s="1"/>
  <c r="GN412" i="1"/>
  <c r="DW378" i="1"/>
  <c r="DJ423" i="1"/>
  <c r="AI378" i="1"/>
  <c r="V423" i="1"/>
  <c r="ES26" i="1"/>
  <c r="P75" i="1"/>
  <c r="GM35" i="1"/>
  <c r="HD35" i="1" s="1"/>
  <c r="GE55" i="1" s="1"/>
  <c r="GN35" i="1"/>
  <c r="EB87" i="1"/>
  <c r="DO118" i="1"/>
  <c r="GM107" i="1"/>
  <c r="HD107" i="1" s="1"/>
  <c r="GN107" i="1"/>
  <c r="DV346" i="1"/>
  <c r="GM97" i="1"/>
  <c r="HD97" i="1" s="1"/>
  <c r="GN97" i="1"/>
  <c r="AE150" i="1"/>
  <c r="R346" i="1"/>
  <c r="DM87" i="1"/>
  <c r="P140" i="1"/>
  <c r="CP157" i="1"/>
  <c r="O157" i="1" s="1"/>
  <c r="GM195" i="1"/>
  <c r="GN195" i="1"/>
  <c r="GM219" i="1"/>
  <c r="GN219" i="1"/>
  <c r="CY218" i="1"/>
  <c r="X218" i="1" s="1"/>
  <c r="GM249" i="1"/>
  <c r="GN249" i="1"/>
  <c r="GM234" i="1"/>
  <c r="GN234" i="1"/>
  <c r="GM310" i="1"/>
  <c r="GN310" i="1"/>
  <c r="GM251" i="1"/>
  <c r="GN251" i="1"/>
  <c r="AT150" i="1"/>
  <c r="F364" i="1"/>
  <c r="GM289" i="1"/>
  <c r="GN289" i="1"/>
  <c r="GM399" i="1"/>
  <c r="HD399" i="1" s="1"/>
  <c r="GM336" i="1"/>
  <c r="GN336" i="1"/>
  <c r="AG150" i="1"/>
  <c r="T346" i="1"/>
  <c r="GM394" i="1"/>
  <c r="GN394" i="1"/>
  <c r="GM417" i="1"/>
  <c r="GN417" i="1"/>
  <c r="EA378" i="1"/>
  <c r="DN423" i="1"/>
  <c r="CP385" i="1"/>
  <c r="O385" i="1" s="1"/>
  <c r="AU26" i="1"/>
  <c r="F74" i="1"/>
  <c r="AU453" i="1"/>
  <c r="AG26" i="1"/>
  <c r="T55" i="1"/>
  <c r="GM44" i="1"/>
  <c r="GN44" i="1"/>
  <c r="GM39" i="1"/>
  <c r="GN39" i="1"/>
  <c r="AG87" i="1"/>
  <c r="T118" i="1"/>
  <c r="AI87" i="1"/>
  <c r="V118" i="1"/>
  <c r="GM155" i="1"/>
  <c r="GN155" i="1"/>
  <c r="GN158" i="1"/>
  <c r="AB207" i="1"/>
  <c r="GN220" i="1"/>
  <c r="GM220" i="1"/>
  <c r="GN271" i="1"/>
  <c r="GM271" i="1"/>
  <c r="GM252" i="1"/>
  <c r="GN252" i="1"/>
  <c r="BD150" i="1"/>
  <c r="F371" i="1"/>
  <c r="GN307" i="1"/>
  <c r="GM307" i="1"/>
  <c r="GM254" i="1"/>
  <c r="GN254" i="1"/>
  <c r="GN246" i="1"/>
  <c r="EV150" i="1"/>
  <c r="P371" i="1"/>
  <c r="EG378" i="1"/>
  <c r="P427" i="1"/>
  <c r="AB340" i="1"/>
  <c r="AB389" i="1"/>
  <c r="ET378" i="1"/>
  <c r="P436" i="1"/>
  <c r="DZ150" i="1"/>
  <c r="DM346" i="1"/>
  <c r="AQ378" i="1"/>
  <c r="F433" i="1"/>
  <c r="AF378" i="1"/>
  <c r="S423" i="1"/>
  <c r="GM393" i="1"/>
  <c r="GN393" i="1"/>
  <c r="AP26" i="1"/>
  <c r="F64" i="1"/>
  <c r="AP453" i="1"/>
  <c r="DY26" i="1"/>
  <c r="DL55" i="1"/>
  <c r="AQ87" i="1"/>
  <c r="F128" i="1"/>
  <c r="GM94" i="1"/>
  <c r="GN94" i="1"/>
  <c r="P127" i="1"/>
  <c r="EH87" i="1"/>
  <c r="EH453" i="1"/>
  <c r="GM95" i="1"/>
  <c r="GN95" i="1"/>
  <c r="GN91" i="1"/>
  <c r="GM162" i="1"/>
  <c r="GN162" i="1"/>
  <c r="GM161" i="1"/>
  <c r="GN161" i="1"/>
  <c r="AB225" i="1"/>
  <c r="AB259" i="1"/>
  <c r="AB335" i="1"/>
  <c r="BC150" i="1"/>
  <c r="BC453" i="1"/>
  <c r="F362" i="1"/>
  <c r="GM276" i="1"/>
  <c r="GM388" i="1"/>
  <c r="HD388" i="1" s="1"/>
  <c r="GN388" i="1"/>
  <c r="CY399" i="1"/>
  <c r="X399" i="1" s="1"/>
  <c r="AK423" i="1" s="1"/>
  <c r="AB323" i="1"/>
  <c r="AH150" i="1"/>
  <c r="U346" i="1"/>
  <c r="GN286" i="1"/>
  <c r="GM396" i="1"/>
  <c r="GN396" i="1"/>
  <c r="AJ26" i="1"/>
  <c r="W55" i="1"/>
  <c r="BB26" i="1"/>
  <c r="F68" i="1"/>
  <c r="BB453" i="1"/>
  <c r="GM93" i="1"/>
  <c r="GN93" i="1"/>
  <c r="EG87" i="1"/>
  <c r="P122" i="1"/>
  <c r="EG453" i="1"/>
  <c r="GM111" i="1"/>
  <c r="HD111" i="1" s="1"/>
  <c r="GN111" i="1"/>
  <c r="GM96" i="1"/>
  <c r="GN96" i="1"/>
  <c r="CP116" i="1"/>
  <c r="O116" i="1" s="1"/>
  <c r="GN101" i="1"/>
  <c r="GM91" i="1"/>
  <c r="GM174" i="1"/>
  <c r="GN174" i="1"/>
  <c r="GM168" i="1"/>
  <c r="GN168" i="1"/>
  <c r="GM217" i="1"/>
  <c r="GN217" i="1"/>
  <c r="GM235" i="1"/>
  <c r="GN235" i="1"/>
  <c r="AB284" i="1"/>
  <c r="GM164" i="1"/>
  <c r="AB343" i="1"/>
  <c r="CR391" i="1"/>
  <c r="Q391" i="1" s="1"/>
  <c r="CP391" i="1" s="1"/>
  <c r="O391" i="1" s="1"/>
  <c r="AB391" i="1"/>
  <c r="AB281" i="1"/>
  <c r="AB325" i="1"/>
  <c r="AB262" i="1"/>
  <c r="AU150" i="1"/>
  <c r="F365" i="1"/>
  <c r="GN290" i="1"/>
  <c r="CP382" i="1"/>
  <c r="O382" i="1" s="1"/>
  <c r="AC423" i="1"/>
  <c r="ED423" i="1"/>
  <c r="AB302" i="1"/>
  <c r="GM334" i="1"/>
  <c r="GN334" i="1"/>
  <c r="CR419" i="1"/>
  <c r="Q419" i="1" s="1"/>
  <c r="CP419" i="1" s="1"/>
  <c r="O419" i="1" s="1"/>
  <c r="AB419" i="1"/>
  <c r="GM397" i="1"/>
  <c r="HD397" i="1" s="1"/>
  <c r="GN397" i="1"/>
  <c r="GM410" i="1"/>
  <c r="HD410" i="1" s="1"/>
  <c r="GN410" i="1"/>
  <c r="CG378" i="1"/>
  <c r="AX423" i="1"/>
  <c r="F73" i="1"/>
  <c r="AT26" i="1"/>
  <c r="AT453" i="1"/>
  <c r="DU55" i="1"/>
  <c r="CZ45" i="1"/>
  <c r="Y45" i="1" s="1"/>
  <c r="ED55" i="1" s="1"/>
  <c r="DX26" i="1"/>
  <c r="DK55" i="1"/>
  <c r="DN26" i="1"/>
  <c r="P78" i="1"/>
  <c r="DN453" i="1"/>
  <c r="FY87" i="1"/>
  <c r="EP118" i="1"/>
  <c r="EP453" i="1" s="1"/>
  <c r="AT118" i="1"/>
  <c r="CC87" i="1"/>
  <c r="GM172" i="1"/>
  <c r="GN172" i="1"/>
  <c r="AE118" i="1"/>
  <c r="CR292" i="1"/>
  <c r="Q292" i="1" s="1"/>
  <c r="CP292" i="1" s="1"/>
  <c r="O292" i="1" s="1"/>
  <c r="AB292" i="1"/>
  <c r="GN189" i="1"/>
  <c r="GM293" i="1"/>
  <c r="GN293" i="1"/>
  <c r="GN248" i="1"/>
  <c r="BB150" i="1"/>
  <c r="F359" i="1"/>
  <c r="GM260" i="1"/>
  <c r="GN260" i="1"/>
  <c r="CR332" i="1"/>
  <c r="Q332" i="1" s="1"/>
  <c r="CP332" i="1" s="1"/>
  <c r="O332" i="1" s="1"/>
  <c r="AB332" i="1"/>
  <c r="AB228" i="1"/>
  <c r="GN287" i="1"/>
  <c r="GM287" i="1"/>
  <c r="FY378" i="1"/>
  <c r="EP423" i="1"/>
  <c r="EC378" i="1"/>
  <c r="DP423" i="1"/>
  <c r="EU378" i="1"/>
  <c r="P439" i="1"/>
  <c r="GN305" i="1"/>
  <c r="GM405" i="1"/>
  <c r="GN405" i="1"/>
  <c r="U423" i="1"/>
  <c r="AH378" i="1"/>
  <c r="AJ378" i="1"/>
  <c r="W423" i="1"/>
  <c r="GM46" i="1"/>
  <c r="GN46" i="1"/>
  <c r="CP29" i="1"/>
  <c r="O29" i="1" s="1"/>
  <c r="CY45" i="1"/>
  <c r="X45" i="1" s="1"/>
  <c r="EC55" i="1" s="1"/>
  <c r="GM42" i="1"/>
  <c r="GN42" i="1"/>
  <c r="DW150" i="1"/>
  <c r="DJ346" i="1"/>
  <c r="GM115" i="1"/>
  <c r="GN115" i="1"/>
  <c r="CZ153" i="1"/>
  <c r="Y153" i="1" s="1"/>
  <c r="ES87" i="1"/>
  <c r="P138" i="1"/>
  <c r="GM182" i="1"/>
  <c r="GN182" i="1"/>
  <c r="CR300" i="1"/>
  <c r="Q300" i="1" s="1"/>
  <c r="CP300" i="1" s="1"/>
  <c r="O300" i="1" s="1"/>
  <c r="AB300" i="1"/>
  <c r="AB268" i="1"/>
  <c r="GM281" i="1"/>
  <c r="GN281" i="1"/>
  <c r="EL150" i="1"/>
  <c r="P364" i="1"/>
  <c r="CR398" i="1"/>
  <c r="Q398" i="1" s="1"/>
  <c r="CP398" i="1" s="1"/>
  <c r="O398" i="1" s="1"/>
  <c r="AB398" i="1"/>
  <c r="AB326" i="1"/>
  <c r="AI150" i="1"/>
  <c r="V346" i="1"/>
  <c r="GM319" i="1"/>
  <c r="GN319" i="1"/>
  <c r="AO378" i="1"/>
  <c r="F427" i="1"/>
  <c r="GN317" i="1"/>
  <c r="AF150" i="1"/>
  <c r="S346" i="1"/>
  <c r="FY150" i="1"/>
  <c r="EP346" i="1"/>
  <c r="GM407" i="1"/>
  <c r="GN407" i="1"/>
  <c r="AQ26" i="1"/>
  <c r="F65" i="1"/>
  <c r="AQ453" i="1"/>
  <c r="GM33" i="1"/>
  <c r="GN33" i="1"/>
  <c r="GN32" i="1"/>
  <c r="GM32" i="1"/>
  <c r="AK55" i="1"/>
  <c r="DU118" i="1"/>
  <c r="CP90" i="1"/>
  <c r="O90" i="1" s="1"/>
  <c r="CR100" i="1"/>
  <c r="Q100" i="1" s="1"/>
  <c r="CP100" i="1" s="1"/>
  <c r="O100" i="1" s="1"/>
  <c r="AB100" i="1"/>
  <c r="GN37" i="1"/>
  <c r="EC118" i="1"/>
  <c r="AB116" i="1"/>
  <c r="CY153" i="1"/>
  <c r="X153" i="1" s="1"/>
  <c r="GN192" i="1"/>
  <c r="GM192" i="1"/>
  <c r="CZ190" i="1"/>
  <c r="Y190" i="1" s="1"/>
  <c r="AL346" i="1" s="1"/>
  <c r="GM230" i="1"/>
  <c r="GN230" i="1"/>
  <c r="CR298" i="1"/>
  <c r="Q298" i="1" s="1"/>
  <c r="CP298" i="1" s="1"/>
  <c r="O298" i="1" s="1"/>
  <c r="AB298" i="1"/>
  <c r="CG150" i="1"/>
  <c r="AX346" i="1"/>
  <c r="GM214" i="1"/>
  <c r="GN214" i="1"/>
  <c r="GM269" i="1"/>
  <c r="GN269" i="1"/>
  <c r="GN272" i="1"/>
  <c r="GM321" i="1"/>
  <c r="GN321" i="1"/>
  <c r="GM313" i="1"/>
  <c r="GN313" i="1"/>
  <c r="GB150" i="1"/>
  <c r="ES346" i="1"/>
  <c r="CJ150" i="1"/>
  <c r="BA346" i="1"/>
  <c r="CZ282" i="1"/>
  <c r="Y282" i="1" s="1"/>
  <c r="GM282" i="1" s="1"/>
  <c r="BA423" i="1"/>
  <c r="CJ378" i="1"/>
  <c r="GM418" i="1"/>
  <c r="GN418" i="1"/>
  <c r="GN387" i="1"/>
  <c r="CR43" i="1"/>
  <c r="Q43" i="1" s="1"/>
  <c r="CP43" i="1" s="1"/>
  <c r="O43" i="1" s="1"/>
  <c r="AB43" i="1"/>
  <c r="GM36" i="1"/>
  <c r="GN36" i="1"/>
  <c r="AF26" i="1"/>
  <c r="S55" i="1"/>
  <c r="GA87" i="1"/>
  <c r="ER118" i="1"/>
  <c r="CZ99" i="1"/>
  <c r="Y99" i="1" s="1"/>
  <c r="GM99" i="1" s="1"/>
  <c r="HD99" i="1" s="1"/>
  <c r="CR160" i="1"/>
  <c r="Q160" i="1" s="1"/>
  <c r="CP160" i="1" s="1"/>
  <c r="O160" i="1" s="1"/>
  <c r="AB346" i="1" s="1"/>
  <c r="AB160" i="1"/>
  <c r="GN152" i="1"/>
  <c r="CY190" i="1"/>
  <c r="X190" i="1" s="1"/>
  <c r="AK346" i="1" s="1"/>
  <c r="GM222" i="1"/>
  <c r="GN222" i="1"/>
  <c r="GM273" i="1"/>
  <c r="GN273" i="1"/>
  <c r="CY276" i="1"/>
  <c r="X276" i="1" s="1"/>
  <c r="GN276" i="1" s="1"/>
  <c r="EU150" i="1"/>
  <c r="P362" i="1"/>
  <c r="GM408" i="1"/>
  <c r="GN408" i="1"/>
  <c r="EG150" i="1"/>
  <c r="P350" i="1"/>
  <c r="GN331" i="1"/>
  <c r="AP150" i="1"/>
  <c r="F355" i="1"/>
  <c r="T423" i="1"/>
  <c r="AG378" i="1"/>
  <c r="AP378" i="1"/>
  <c r="F432" i="1"/>
  <c r="DW26" i="1"/>
  <c r="DJ55" i="1"/>
  <c r="GM40" i="1"/>
  <c r="GN40" i="1"/>
  <c r="AL55" i="1"/>
  <c r="AI26" i="1"/>
  <c r="V55" i="1"/>
  <c r="GM109" i="1"/>
  <c r="HD109" i="1" s="1"/>
  <c r="GN109" i="1"/>
  <c r="P136" i="1"/>
  <c r="EL87" i="1"/>
  <c r="EL453" i="1"/>
  <c r="W87" i="1"/>
  <c r="F142" i="1"/>
  <c r="CP165" i="1"/>
  <c r="O165" i="1" s="1"/>
  <c r="DT346" i="1" s="1"/>
  <c r="DU346" i="1"/>
  <c r="EM87" i="1"/>
  <c r="P137" i="1"/>
  <c r="CP176" i="1"/>
  <c r="O176" i="1" s="1"/>
  <c r="AC346" i="1"/>
  <c r="GM170" i="1"/>
  <c r="GN170" i="1"/>
  <c r="GM152" i="1"/>
  <c r="GM200" i="1"/>
  <c r="GN200" i="1"/>
  <c r="GM212" i="1"/>
  <c r="GN212" i="1"/>
  <c r="GM201" i="1"/>
  <c r="GN201" i="1"/>
  <c r="GM185" i="1"/>
  <c r="GM231" i="1"/>
  <c r="GN231" i="1"/>
  <c r="GM265" i="1"/>
  <c r="GN265" i="1"/>
  <c r="AB294" i="1"/>
  <c r="AQ150" i="1"/>
  <c r="F356" i="1"/>
  <c r="GM333" i="1"/>
  <c r="GN333" i="1"/>
  <c r="GM322" i="1"/>
  <c r="GN322" i="1"/>
  <c r="GM415" i="1"/>
  <c r="GN415" i="1"/>
  <c r="AL423" i="1"/>
  <c r="DX150" i="1"/>
  <c r="DK346" i="1"/>
  <c r="CI150" i="1"/>
  <c r="AZ346" i="1"/>
  <c r="EB378" i="1"/>
  <c r="DO423" i="1"/>
  <c r="CI378" i="1"/>
  <c r="AZ423" i="1"/>
  <c r="CR41" i="1"/>
  <c r="Q41" i="1" s="1"/>
  <c r="CP41" i="1" s="1"/>
  <c r="O41" i="1" s="1"/>
  <c r="AB41" i="1"/>
  <c r="P66" i="1"/>
  <c r="ER26" i="1"/>
  <c r="GM49" i="1"/>
  <c r="GN49" i="1"/>
  <c r="GM48" i="1"/>
  <c r="GN48" i="1"/>
  <c r="CZ104" i="1"/>
  <c r="Y104" i="1" s="1"/>
  <c r="ED118" i="1" s="1"/>
  <c r="AB156" i="1"/>
  <c r="GN108" i="1"/>
  <c r="DK87" i="1"/>
  <c r="P133" i="1"/>
  <c r="DL87" i="1"/>
  <c r="P139" i="1"/>
  <c r="AB179" i="1"/>
  <c r="GN181" i="1"/>
  <c r="GM181" i="1"/>
  <c r="GM205" i="1"/>
  <c r="GN205" i="1"/>
  <c r="GN180" i="1"/>
  <c r="GM180" i="1"/>
  <c r="AB223" i="1"/>
  <c r="AB235" i="1"/>
  <c r="GM245" i="1"/>
  <c r="GN255" i="1"/>
  <c r="CR312" i="1"/>
  <c r="Q312" i="1" s="1"/>
  <c r="CP312" i="1" s="1"/>
  <c r="O312" i="1" s="1"/>
  <c r="AB312" i="1"/>
  <c r="AB287" i="1"/>
  <c r="CZ324" i="1"/>
  <c r="Y324" i="1" s="1"/>
  <c r="GM324" i="1" s="1"/>
  <c r="GM342" i="1"/>
  <c r="GN342" i="1"/>
  <c r="CZ309" i="1"/>
  <c r="Y309" i="1" s="1"/>
  <c r="GM309" i="1" s="1"/>
  <c r="CR390" i="1"/>
  <c r="Q390" i="1" s="1"/>
  <c r="CP390" i="1" s="1"/>
  <c r="O390" i="1" s="1"/>
  <c r="AB390" i="1"/>
  <c r="EH378" i="1"/>
  <c r="P432" i="1"/>
  <c r="GM338" i="1"/>
  <c r="GN338" i="1"/>
  <c r="EI378" i="1"/>
  <c r="P433" i="1"/>
  <c r="GN402" i="1"/>
  <c r="DM423" i="1"/>
  <c r="DZ378" i="1"/>
  <c r="GN395" i="1"/>
  <c r="EM26" i="1"/>
  <c r="P74" i="1"/>
  <c r="EM453" i="1"/>
  <c r="AB47" i="1"/>
  <c r="EU26" i="1"/>
  <c r="P71" i="1"/>
  <c r="EU453" i="1"/>
  <c r="GN51" i="1"/>
  <c r="CZ53" i="1"/>
  <c r="Y53" i="1" s="1"/>
  <c r="GM53" i="1" s="1"/>
  <c r="GM102" i="1"/>
  <c r="GN102" i="1"/>
  <c r="U87" i="1"/>
  <c r="F140" i="1"/>
  <c r="GM159" i="1"/>
  <c r="GN159" i="1"/>
  <c r="GN177" i="1"/>
  <c r="GM177" i="1"/>
  <c r="GM184" i="1"/>
  <c r="GN184" i="1"/>
  <c r="GN232" i="1"/>
  <c r="GM232" i="1"/>
  <c r="AB264" i="1"/>
  <c r="GM187" i="1"/>
  <c r="GN187" i="1"/>
  <c r="GM226" i="1"/>
  <c r="GN226" i="1"/>
  <c r="GN277" i="1"/>
  <c r="GM277" i="1"/>
  <c r="AO150" i="1"/>
  <c r="F350" i="1"/>
  <c r="AO453" i="1"/>
  <c r="CR314" i="1"/>
  <c r="Q314" i="1" s="1"/>
  <c r="CP314" i="1" s="1"/>
  <c r="O314" i="1" s="1"/>
  <c r="AB314" i="1"/>
  <c r="AB288" i="1"/>
  <c r="GN253" i="1"/>
  <c r="CR401" i="1"/>
  <c r="Q401" i="1" s="1"/>
  <c r="CP401" i="1" s="1"/>
  <c r="O401" i="1" s="1"/>
  <c r="AB401" i="1"/>
  <c r="GA150" i="1"/>
  <c r="ER346" i="1"/>
  <c r="GM344" i="1"/>
  <c r="GN344" i="1"/>
  <c r="GM384" i="1"/>
  <c r="GN384" i="1"/>
  <c r="GM339" i="1"/>
  <c r="GN339" i="1"/>
  <c r="DT423" i="1"/>
  <c r="GM383" i="1"/>
  <c r="GN383" i="1"/>
  <c r="GM404" i="1"/>
  <c r="GN404" i="1"/>
  <c r="AE423" i="1"/>
  <c r="GN413" i="1"/>
  <c r="AH26" i="1"/>
  <c r="U55" i="1"/>
  <c r="AD118" i="1"/>
  <c r="GM28" i="1"/>
  <c r="CA55" i="1" s="1"/>
  <c r="GN28" i="1"/>
  <c r="CB55" i="1" s="1"/>
  <c r="AB55" i="1"/>
  <c r="CJ26" i="1"/>
  <c r="BA55" i="1"/>
  <c r="CY191" i="1"/>
  <c r="X191" i="1" s="1"/>
  <c r="GM175" i="1"/>
  <c r="GN175" i="1"/>
  <c r="AB274" i="1"/>
  <c r="GN194" i="1"/>
  <c r="GM194" i="1"/>
  <c r="GM211" i="1"/>
  <c r="GM261" i="1"/>
  <c r="GN261" i="1"/>
  <c r="ET150" i="1"/>
  <c r="P359" i="1"/>
  <c r="CP326" i="1"/>
  <c r="O326" i="1" s="1"/>
  <c r="EB150" i="1"/>
  <c r="DO346" i="1"/>
  <c r="EH150" i="1"/>
  <c r="P355" i="1"/>
  <c r="GM308" i="1"/>
  <c r="GN308" i="1"/>
  <c r="GM299" i="1"/>
  <c r="GN299" i="1"/>
  <c r="GM318" i="1"/>
  <c r="GN318" i="1"/>
  <c r="CZ341" i="1"/>
  <c r="Y341" i="1" s="1"/>
  <c r="GM341" i="1" s="1"/>
  <c r="DU423" i="1"/>
  <c r="GM406" i="1"/>
  <c r="GN406" i="1"/>
  <c r="DO55" i="1"/>
  <c r="EB26" i="1"/>
  <c r="AL118" i="1"/>
  <c r="AC26" i="1"/>
  <c r="CE55" i="1"/>
  <c r="CF55" i="1"/>
  <c r="CH55" i="1"/>
  <c r="P55" i="1"/>
  <c r="AE26" i="1"/>
  <c r="R55" i="1"/>
  <c r="AX26" i="1"/>
  <c r="F62" i="1"/>
  <c r="AX453" i="1"/>
  <c r="F127" i="1"/>
  <c r="AP87" i="1"/>
  <c r="AU87" i="1"/>
  <c r="F137" i="1"/>
  <c r="AB89" i="1"/>
  <c r="S87" i="1"/>
  <c r="F133" i="1"/>
  <c r="DV118" i="1"/>
  <c r="GM178" i="1"/>
  <c r="GN178" i="1"/>
  <c r="GM183" i="1"/>
  <c r="GN183" i="1"/>
  <c r="DN87" i="1"/>
  <c r="P141" i="1"/>
  <c r="GM203" i="1"/>
  <c r="GN203" i="1"/>
  <c r="GN188" i="1"/>
  <c r="AB242" i="1"/>
  <c r="GM229" i="1"/>
  <c r="GM280" i="1"/>
  <c r="GN280" i="1"/>
  <c r="GM263" i="1"/>
  <c r="GN263" i="1"/>
  <c r="CR328" i="1"/>
  <c r="Q328" i="1" s="1"/>
  <c r="CP328" i="1" s="1"/>
  <c r="O328" i="1" s="1"/>
  <c r="AB328" i="1"/>
  <c r="GM236" i="1"/>
  <c r="GN236" i="1"/>
  <c r="AB247" i="1"/>
  <c r="GM304" i="1"/>
  <c r="GN304" i="1"/>
  <c r="BB378" i="1"/>
  <c r="F436" i="1"/>
  <c r="GM400" i="1"/>
  <c r="HD400" i="1" s="1"/>
  <c r="GN400" i="1"/>
  <c r="AB416" i="1"/>
  <c r="GN295" i="1"/>
  <c r="GM295" i="1"/>
  <c r="GB378" i="1"/>
  <c r="ES423" i="1"/>
  <c r="DL423" i="1"/>
  <c r="DY378" i="1"/>
  <c r="ET26" i="1"/>
  <c r="P68" i="1"/>
  <c r="ET453" i="1"/>
  <c r="GM34" i="1"/>
  <c r="HD34" i="1" s="1"/>
  <c r="CM55" i="1" s="1"/>
  <c r="GN34" i="1"/>
  <c r="AZ26" i="1"/>
  <c r="F66" i="1"/>
  <c r="CI87" i="1"/>
  <c r="AZ118" i="1"/>
  <c r="P128" i="1"/>
  <c r="EI87" i="1"/>
  <c r="EI453" i="1"/>
  <c r="GM103" i="1"/>
  <c r="HD103" i="1" s="1"/>
  <c r="GN103" i="1"/>
  <c r="CP179" i="1"/>
  <c r="O179" i="1" s="1"/>
  <c r="AB197" i="1"/>
  <c r="GM196" i="1"/>
  <c r="GN196" i="1"/>
  <c r="GM240" i="1"/>
  <c r="GN240" i="1"/>
  <c r="GM315" i="1"/>
  <c r="GN315" i="1"/>
  <c r="ER423" i="1"/>
  <c r="GA378" i="1"/>
  <c r="GM306" i="1"/>
  <c r="GN306" i="1"/>
  <c r="EM150" i="1"/>
  <c r="P365" i="1"/>
  <c r="GM421" i="1"/>
  <c r="GN421" i="1"/>
  <c r="DX378" i="1"/>
  <c r="DK423" i="1"/>
  <c r="AK150" i="1" l="1"/>
  <c r="X346" i="1"/>
  <c r="EP22" i="1"/>
  <c r="P460" i="1"/>
  <c r="EP483" i="1"/>
  <c r="ED87" i="1"/>
  <c r="DQ118" i="1"/>
  <c r="AK378" i="1"/>
  <c r="X423" i="1"/>
  <c r="AL150" i="1"/>
  <c r="Y346" i="1"/>
  <c r="DQ55" i="1"/>
  <c r="ED26" i="1"/>
  <c r="AB150" i="1"/>
  <c r="O346" i="1"/>
  <c r="EC26" i="1"/>
  <c r="DP55" i="1"/>
  <c r="DT150" i="1"/>
  <c r="DG346" i="1"/>
  <c r="AL87" i="1"/>
  <c r="Y118" i="1"/>
  <c r="AS55" i="1"/>
  <c r="CB26" i="1"/>
  <c r="DK150" i="1"/>
  <c r="P361" i="1"/>
  <c r="AX150" i="1"/>
  <c r="F353" i="1"/>
  <c r="GM90" i="1"/>
  <c r="GN90" i="1"/>
  <c r="DT118" i="1"/>
  <c r="GM300" i="1"/>
  <c r="GN300" i="1"/>
  <c r="ED378" i="1"/>
  <c r="DQ423" i="1"/>
  <c r="EH22" i="1"/>
  <c r="EH483" i="1"/>
  <c r="P462" i="1"/>
  <c r="V16" i="2" s="1"/>
  <c r="V18" i="2" s="1"/>
  <c r="GM326" i="1"/>
  <c r="GN326" i="1"/>
  <c r="T378" i="1"/>
  <c r="F444" i="1"/>
  <c r="BA378" i="1"/>
  <c r="F443" i="1"/>
  <c r="FX118" i="1"/>
  <c r="DU87" i="1"/>
  <c r="FW118" i="1"/>
  <c r="FZ118" i="1"/>
  <c r="DH118" i="1"/>
  <c r="EP378" i="1"/>
  <c r="P430" i="1"/>
  <c r="GM292" i="1"/>
  <c r="GN292" i="1"/>
  <c r="DU26" i="1"/>
  <c r="FZ55" i="1"/>
  <c r="DH55" i="1"/>
  <c r="FW55" i="1"/>
  <c r="FX55" i="1"/>
  <c r="AC378" i="1"/>
  <c r="CF423" i="1"/>
  <c r="CH423" i="1"/>
  <c r="P423" i="1"/>
  <c r="CE423" i="1"/>
  <c r="T87" i="1"/>
  <c r="F139" i="1"/>
  <c r="CM118" i="1"/>
  <c r="GM337" i="1"/>
  <c r="GN337" i="1"/>
  <c r="GM202" i="1"/>
  <c r="GN202" i="1"/>
  <c r="AK26" i="1"/>
  <c r="X55" i="1"/>
  <c r="DT55" i="1"/>
  <c r="GM29" i="1"/>
  <c r="GN29" i="1"/>
  <c r="AT22" i="1"/>
  <c r="F471" i="1"/>
  <c r="F16" i="2" s="1"/>
  <c r="F18" i="2" s="1"/>
  <c r="AT483" i="1"/>
  <c r="GM382" i="1"/>
  <c r="CA423" i="1" s="1"/>
  <c r="GN382" i="1"/>
  <c r="AB423" i="1"/>
  <c r="BB22" i="1"/>
  <c r="BB483" i="1"/>
  <c r="F466" i="1"/>
  <c r="DM150" i="1"/>
  <c r="P368" i="1"/>
  <c r="DV150" i="1"/>
  <c r="DI346" i="1"/>
  <c r="GN99" i="1"/>
  <c r="AZ87" i="1"/>
  <c r="F129" i="1"/>
  <c r="DO26" i="1"/>
  <c r="P79" i="1"/>
  <c r="DO453" i="1"/>
  <c r="U26" i="1"/>
  <c r="F77" i="1"/>
  <c r="U453" i="1"/>
  <c r="GM160" i="1"/>
  <c r="GN160" i="1"/>
  <c r="BA150" i="1"/>
  <c r="F366" i="1"/>
  <c r="GM298" i="1"/>
  <c r="GN298" i="1"/>
  <c r="GN190" i="1"/>
  <c r="CB346" i="1" s="1"/>
  <c r="T150" i="1"/>
  <c r="F367" i="1"/>
  <c r="GM218" i="1"/>
  <c r="GN218" i="1"/>
  <c r="AR55" i="1"/>
  <c r="CA26" i="1"/>
  <c r="ER150" i="1"/>
  <c r="P357" i="1"/>
  <c r="EU22" i="1"/>
  <c r="P469" i="1"/>
  <c r="EU483" i="1"/>
  <c r="ER453" i="1"/>
  <c r="GM190" i="1"/>
  <c r="BC22" i="1"/>
  <c r="BC483" i="1"/>
  <c r="F469" i="1"/>
  <c r="DL150" i="1"/>
  <c r="P367" i="1"/>
  <c r="GN309" i="1"/>
  <c r="AE87" i="1"/>
  <c r="R118" i="1"/>
  <c r="AZ453" i="1"/>
  <c r="AX22" i="1"/>
  <c r="F460" i="1"/>
  <c r="AX483" i="1"/>
  <c r="GN45" i="1"/>
  <c r="ER87" i="1"/>
  <c r="P129" i="1"/>
  <c r="ES150" i="1"/>
  <c r="P366" i="1"/>
  <c r="V150" i="1"/>
  <c r="F369" i="1"/>
  <c r="DV55" i="1"/>
  <c r="AX378" i="1"/>
  <c r="F430" i="1"/>
  <c r="DO87" i="1"/>
  <c r="P142" i="1"/>
  <c r="DN150" i="1"/>
  <c r="P369" i="1"/>
  <c r="ER378" i="1"/>
  <c r="P434" i="1"/>
  <c r="DU378" i="1"/>
  <c r="FW423" i="1"/>
  <c r="FX423" i="1"/>
  <c r="FZ423" i="1"/>
  <c r="DH423" i="1"/>
  <c r="GM45" i="1"/>
  <c r="GM390" i="1"/>
  <c r="HD390" i="1" s="1"/>
  <c r="CM423" i="1" s="1"/>
  <c r="GN390" i="1"/>
  <c r="W378" i="1"/>
  <c r="F447" i="1"/>
  <c r="AT87" i="1"/>
  <c r="F136" i="1"/>
  <c r="W26" i="1"/>
  <c r="F79" i="1"/>
  <c r="W453" i="1"/>
  <c r="GN341" i="1"/>
  <c r="GN282" i="1"/>
  <c r="GN53" i="1"/>
  <c r="GM401" i="1"/>
  <c r="HD401" i="1" s="1"/>
  <c r="GN401" i="1"/>
  <c r="V26" i="1"/>
  <c r="F78" i="1"/>
  <c r="V453" i="1"/>
  <c r="S26" i="1"/>
  <c r="F70" i="1"/>
  <c r="S453" i="1"/>
  <c r="AQ22" i="1"/>
  <c r="AQ483" i="1"/>
  <c r="F463" i="1"/>
  <c r="ED346" i="1"/>
  <c r="GN332" i="1"/>
  <c r="GM332" i="1"/>
  <c r="EP87" i="1"/>
  <c r="P125" i="1"/>
  <c r="DL26" i="1"/>
  <c r="P76" i="1"/>
  <c r="DL453" i="1"/>
  <c r="T26" i="1"/>
  <c r="F76" i="1"/>
  <c r="T453" i="1"/>
  <c r="GN399" i="1"/>
  <c r="GM213" i="1"/>
  <c r="GN213" i="1"/>
  <c r="AL378" i="1"/>
  <c r="Y423" i="1"/>
  <c r="R423" i="1"/>
  <c r="AE378" i="1"/>
  <c r="EM22" i="1"/>
  <c r="P472" i="1"/>
  <c r="EM483" i="1"/>
  <c r="GM41" i="1"/>
  <c r="GN41" i="1"/>
  <c r="GM116" i="1"/>
  <c r="GN116" i="1"/>
  <c r="GE26" i="1"/>
  <c r="EV55" i="1"/>
  <c r="DM453" i="1"/>
  <c r="ET22" i="1"/>
  <c r="P466" i="1"/>
  <c r="ET483" i="1"/>
  <c r="R26" i="1"/>
  <c r="F69" i="1"/>
  <c r="AZ378" i="1"/>
  <c r="F434" i="1"/>
  <c r="AL26" i="1"/>
  <c r="Y55" i="1"/>
  <c r="EC346" i="1"/>
  <c r="GN153" i="1"/>
  <c r="GM153" i="1"/>
  <c r="GN398" i="1"/>
  <c r="GM398" i="1"/>
  <c r="HD398" i="1" s="1"/>
  <c r="U378" i="1"/>
  <c r="F445" i="1"/>
  <c r="AP22" i="1"/>
  <c r="F462" i="1"/>
  <c r="G16" i="2" s="1"/>
  <c r="G18" i="2" s="1"/>
  <c r="AP483" i="1"/>
  <c r="AU22" i="1"/>
  <c r="F472" i="1"/>
  <c r="AU483" i="1"/>
  <c r="ES453" i="1"/>
  <c r="GN324" i="1"/>
  <c r="AD87" i="1"/>
  <c r="Q118" i="1"/>
  <c r="AC150" i="1"/>
  <c r="CE346" i="1"/>
  <c r="CF346" i="1"/>
  <c r="CH346" i="1"/>
  <c r="P346" i="1"/>
  <c r="GN104" i="1"/>
  <c r="DN22" i="1"/>
  <c r="DN483" i="1"/>
  <c r="P476" i="1"/>
  <c r="GM391" i="1"/>
  <c r="HD391" i="1" s="1"/>
  <c r="GE423" i="1" s="1"/>
  <c r="GN391" i="1"/>
  <c r="GN157" i="1"/>
  <c r="GM157" i="1"/>
  <c r="DJ87" i="1"/>
  <c r="P132" i="1"/>
  <c r="P26" i="1"/>
  <c r="F58" i="1"/>
  <c r="FT423" i="1"/>
  <c r="GM314" i="1"/>
  <c r="GN314" i="1"/>
  <c r="DO378" i="1"/>
  <c r="P447" i="1"/>
  <c r="GM176" i="1"/>
  <c r="CA346" i="1" s="1"/>
  <c r="GN176" i="1"/>
  <c r="AD346" i="1"/>
  <c r="GM104" i="1"/>
  <c r="HD104" i="1" s="1"/>
  <c r="U150" i="1"/>
  <c r="F368" i="1"/>
  <c r="DV423" i="1"/>
  <c r="GM328" i="1"/>
  <c r="GN328" i="1"/>
  <c r="AO22" i="1"/>
  <c r="F457" i="1"/>
  <c r="AO483" i="1"/>
  <c r="DJ26" i="1"/>
  <c r="P69" i="1"/>
  <c r="DJ453" i="1"/>
  <c r="GM43" i="1"/>
  <c r="GN43" i="1"/>
  <c r="EC87" i="1"/>
  <c r="DP118" i="1"/>
  <c r="EP150" i="1"/>
  <c r="P353" i="1"/>
  <c r="DJ150" i="1"/>
  <c r="P360" i="1"/>
  <c r="GM419" i="1"/>
  <c r="GN419" i="1"/>
  <c r="GM385" i="1"/>
  <c r="FS423" i="1" s="1"/>
  <c r="GN385" i="1"/>
  <c r="BA87" i="1"/>
  <c r="F138" i="1"/>
  <c r="AC87" i="1"/>
  <c r="CE118" i="1"/>
  <c r="P118" i="1"/>
  <c r="CF118" i="1"/>
  <c r="CH118" i="1"/>
  <c r="DV87" i="1"/>
  <c r="DI118" i="1"/>
  <c r="CH26" i="1"/>
  <c r="AY55" i="1"/>
  <c r="GM191" i="1"/>
  <c r="GN191" i="1"/>
  <c r="ES378" i="1"/>
  <c r="P443" i="1"/>
  <c r="CF26" i="1"/>
  <c r="AW55" i="1"/>
  <c r="BA26" i="1"/>
  <c r="F75" i="1"/>
  <c r="BA453" i="1"/>
  <c r="DT378" i="1"/>
  <c r="DG423" i="1"/>
  <c r="DM378" i="1"/>
  <c r="P445" i="1"/>
  <c r="GN312" i="1"/>
  <c r="GM312" i="1"/>
  <c r="AZ150" i="1"/>
  <c r="F357" i="1"/>
  <c r="DK26" i="1"/>
  <c r="P70" i="1"/>
  <c r="DK453" i="1"/>
  <c r="EG22" i="1"/>
  <c r="EG483" i="1"/>
  <c r="P457" i="1"/>
  <c r="DN378" i="1"/>
  <c r="P446" i="1"/>
  <c r="R150" i="1"/>
  <c r="F360" i="1"/>
  <c r="V378" i="1"/>
  <c r="F446" i="1"/>
  <c r="W150" i="1"/>
  <c r="F370" i="1"/>
  <c r="AB118" i="1"/>
  <c r="GM89" i="1"/>
  <c r="CA118" i="1" s="1"/>
  <c r="GN89" i="1"/>
  <c r="CB118" i="1" s="1"/>
  <c r="AK87" i="1"/>
  <c r="X118" i="1"/>
  <c r="CM26" i="1"/>
  <c r="BD55" i="1"/>
  <c r="CE26" i="1"/>
  <c r="AV55" i="1"/>
  <c r="DU150" i="1"/>
  <c r="FW346" i="1"/>
  <c r="FX346" i="1"/>
  <c r="FZ346" i="1"/>
  <c r="DH346" i="1"/>
  <c r="S150" i="1"/>
  <c r="F361" i="1"/>
  <c r="S378" i="1"/>
  <c r="F438" i="1"/>
  <c r="AD26" i="1"/>
  <c r="Q55" i="1"/>
  <c r="EL22" i="1"/>
  <c r="P471" i="1"/>
  <c r="U16" i="2" s="1"/>
  <c r="U18" i="2" s="1"/>
  <c r="EL483" i="1"/>
  <c r="DK378" i="1"/>
  <c r="P438" i="1"/>
  <c r="GN179" i="1"/>
  <c r="GM179" i="1"/>
  <c r="DL378" i="1"/>
  <c r="P444" i="1"/>
  <c r="EI22" i="1"/>
  <c r="P463" i="1"/>
  <c r="EI483" i="1"/>
  <c r="DO150" i="1"/>
  <c r="P370" i="1"/>
  <c r="AB26" i="1"/>
  <c r="O55" i="1"/>
  <c r="AD423" i="1"/>
  <c r="GM165" i="1"/>
  <c r="GN165" i="1"/>
  <c r="GN100" i="1"/>
  <c r="GM100" i="1"/>
  <c r="HD100" i="1" s="1"/>
  <c r="GE118" i="1" s="1"/>
  <c r="DP378" i="1"/>
  <c r="P449" i="1"/>
  <c r="V87" i="1"/>
  <c r="F141" i="1"/>
  <c r="DJ378" i="1"/>
  <c r="P437" i="1"/>
  <c r="CA150" i="1" l="1"/>
  <c r="AR346" i="1"/>
  <c r="CB150" i="1"/>
  <c r="AS346" i="1"/>
  <c r="GE378" i="1"/>
  <c r="EV423" i="1"/>
  <c r="CM378" i="1"/>
  <c r="BD423" i="1"/>
  <c r="EJ423" i="1"/>
  <c r="FS378" i="1"/>
  <c r="FW150" i="1"/>
  <c r="EN346" i="1"/>
  <c r="P87" i="1"/>
  <c r="F121" i="1"/>
  <c r="DN18" i="1"/>
  <c r="P506" i="1"/>
  <c r="ET18" i="1"/>
  <c r="P496" i="1"/>
  <c r="AQ18" i="1"/>
  <c r="F493" i="1"/>
  <c r="AZ22" i="1"/>
  <c r="AZ483" i="1"/>
  <c r="F464" i="1"/>
  <c r="DO22" i="1"/>
  <c r="DO483" i="1"/>
  <c r="P477" i="1"/>
  <c r="CA378" i="1"/>
  <c r="AR423" i="1"/>
  <c r="CE378" i="1"/>
  <c r="AV423" i="1"/>
  <c r="FW87" i="1"/>
  <c r="EN118" i="1"/>
  <c r="BA22" i="1"/>
  <c r="BA483" i="1"/>
  <c r="F473" i="1"/>
  <c r="AV118" i="1"/>
  <c r="CE87" i="1"/>
  <c r="DJ22" i="1"/>
  <c r="P467" i="1"/>
  <c r="DJ483" i="1"/>
  <c r="R87" i="1"/>
  <c r="F132" i="1"/>
  <c r="F83" i="1"/>
  <c r="AR26" i="1"/>
  <c r="AR453" i="1"/>
  <c r="AT18" i="1"/>
  <c r="F501" i="1"/>
  <c r="P378" i="1"/>
  <c r="F426" i="1"/>
  <c r="DT87" i="1"/>
  <c r="DG118" i="1"/>
  <c r="O150" i="1"/>
  <c r="F348" i="1"/>
  <c r="S22" i="1"/>
  <c r="F468" i="1"/>
  <c r="S483" i="1"/>
  <c r="CH378" i="1"/>
  <c r="AY423" i="1"/>
  <c r="EO118" i="1"/>
  <c r="FX87" i="1"/>
  <c r="FT118" i="1"/>
  <c r="P150" i="1"/>
  <c r="F349" i="1"/>
  <c r="DM22" i="1"/>
  <c r="P475" i="1"/>
  <c r="DM483" i="1"/>
  <c r="CF378" i="1"/>
  <c r="AW423" i="1"/>
  <c r="FS118" i="1"/>
  <c r="BD26" i="1"/>
  <c r="F80" i="1"/>
  <c r="EG18" i="1"/>
  <c r="P487" i="1"/>
  <c r="AW26" i="1"/>
  <c r="F61" i="1"/>
  <c r="AO18" i="1"/>
  <c r="F487" i="1"/>
  <c r="CH150" i="1"/>
  <c r="AY346" i="1"/>
  <c r="EV26" i="1"/>
  <c r="P80" i="1"/>
  <c r="T22" i="1"/>
  <c r="F474" i="1"/>
  <c r="T483" i="1"/>
  <c r="FT55" i="1"/>
  <c r="DQ26" i="1"/>
  <c r="P82" i="1"/>
  <c r="CF150" i="1"/>
  <c r="AW346" i="1"/>
  <c r="V22" i="1"/>
  <c r="V483" i="1"/>
  <c r="F476" i="1"/>
  <c r="DV26" i="1"/>
  <c r="DI55" i="1"/>
  <c r="FS55" i="1"/>
  <c r="FX26" i="1"/>
  <c r="EO55" i="1"/>
  <c r="Y150" i="1"/>
  <c r="F373" i="1"/>
  <c r="EV118" i="1"/>
  <c r="GE87" i="1"/>
  <c r="Q423" i="1"/>
  <c r="AD378" i="1"/>
  <c r="DK22" i="1"/>
  <c r="P468" i="1"/>
  <c r="Y16" i="2" s="1"/>
  <c r="Y18" i="2" s="1"/>
  <c r="DK483" i="1"/>
  <c r="P453" i="1"/>
  <c r="CE150" i="1"/>
  <c r="AV346" i="1"/>
  <c r="FS346" i="1"/>
  <c r="DT26" i="1"/>
  <c r="DG55" i="1"/>
  <c r="FW26" i="1"/>
  <c r="EN55" i="1"/>
  <c r="AV26" i="1"/>
  <c r="F60" i="1"/>
  <c r="X87" i="1"/>
  <c r="F144" i="1"/>
  <c r="F57" i="1"/>
  <c r="O26" i="1"/>
  <c r="O453" i="1"/>
  <c r="F67" i="1"/>
  <c r="Q26" i="1"/>
  <c r="FT346" i="1"/>
  <c r="DL22" i="1"/>
  <c r="DL483" i="1"/>
  <c r="P474" i="1"/>
  <c r="BC18" i="1"/>
  <c r="F499" i="1"/>
  <c r="DI150" i="1"/>
  <c r="P358" i="1"/>
  <c r="F81" i="1"/>
  <c r="X26" i="1"/>
  <c r="X453" i="1"/>
  <c r="P58" i="1"/>
  <c r="DH26" i="1"/>
  <c r="DH453" i="1"/>
  <c r="X378" i="1"/>
  <c r="F449" i="1"/>
  <c r="EC150" i="1"/>
  <c r="DP346" i="1"/>
  <c r="DH378" i="1"/>
  <c r="P426" i="1"/>
  <c r="FZ26" i="1"/>
  <c r="EQ55" i="1"/>
  <c r="EK423" i="1"/>
  <c r="FT378" i="1"/>
  <c r="CA87" i="1"/>
  <c r="AR118" i="1"/>
  <c r="Y26" i="1"/>
  <c r="F82" i="1"/>
  <c r="Y453" i="1"/>
  <c r="FZ378" i="1"/>
  <c r="EQ423" i="1"/>
  <c r="AS26" i="1"/>
  <c r="F72" i="1"/>
  <c r="DQ87" i="1"/>
  <c r="P145" i="1"/>
  <c r="CB87" i="1"/>
  <c r="AS118" i="1"/>
  <c r="DV378" i="1"/>
  <c r="DI423" i="1"/>
  <c r="EM18" i="1"/>
  <c r="P502" i="1"/>
  <c r="FX378" i="1"/>
  <c r="EO423" i="1"/>
  <c r="ER22" i="1"/>
  <c r="P464" i="1"/>
  <c r="ER483" i="1"/>
  <c r="Y87" i="1"/>
  <c r="F145" i="1"/>
  <c r="EL18" i="1"/>
  <c r="P501" i="1"/>
  <c r="Q87" i="1"/>
  <c r="F130" i="1"/>
  <c r="ES22" i="1"/>
  <c r="ES483" i="1"/>
  <c r="P473" i="1"/>
  <c r="W16" i="2"/>
  <c r="W18" i="2" s="1"/>
  <c r="FW378" i="1"/>
  <c r="EN423" i="1"/>
  <c r="EU18" i="1"/>
  <c r="P499" i="1"/>
  <c r="EH18" i="1"/>
  <c r="P492" i="1"/>
  <c r="EP18" i="1"/>
  <c r="P490" i="1"/>
  <c r="AB87" i="1"/>
  <c r="O118" i="1"/>
  <c r="AU18" i="1"/>
  <c r="F502" i="1"/>
  <c r="BB18" i="1"/>
  <c r="F496" i="1"/>
  <c r="DG150" i="1"/>
  <c r="P348" i="1"/>
  <c r="AY26" i="1"/>
  <c r="F63" i="1"/>
  <c r="AY453" i="1"/>
  <c r="EI18" i="1"/>
  <c r="P493" i="1"/>
  <c r="DI87" i="1"/>
  <c r="P130" i="1"/>
  <c r="DH150" i="1"/>
  <c r="P349" i="1"/>
  <c r="P144" i="1"/>
  <c r="DP87" i="1"/>
  <c r="H16" i="2"/>
  <c r="H18" i="2" s="1"/>
  <c r="R453" i="1"/>
  <c r="AX18" i="1"/>
  <c r="F490" i="1"/>
  <c r="U22" i="1"/>
  <c r="U483" i="1"/>
  <c r="F475" i="1"/>
  <c r="CM87" i="1"/>
  <c r="BD118" i="1"/>
  <c r="DQ378" i="1"/>
  <c r="P450" i="1"/>
  <c r="FZ150" i="1"/>
  <c r="EQ346" i="1"/>
  <c r="CH87" i="1"/>
  <c r="AY118" i="1"/>
  <c r="ED150" i="1"/>
  <c r="DQ346" i="1"/>
  <c r="DQ453" i="1" s="1"/>
  <c r="W22" i="1"/>
  <c r="W483" i="1"/>
  <c r="F477" i="1"/>
  <c r="AB378" i="1"/>
  <c r="O423" i="1"/>
  <c r="DH87" i="1"/>
  <c r="P121" i="1"/>
  <c r="X150" i="1"/>
  <c r="F372" i="1"/>
  <c r="AD150" i="1"/>
  <c r="Q346" i="1"/>
  <c r="F437" i="1"/>
  <c r="R378" i="1"/>
  <c r="FX150" i="1"/>
  <c r="EO346" i="1"/>
  <c r="DG378" i="1"/>
  <c r="P425" i="1"/>
  <c r="CF87" i="1"/>
  <c r="AW118" i="1"/>
  <c r="AP18" i="1"/>
  <c r="F492" i="1"/>
  <c r="Y378" i="1"/>
  <c r="F450" i="1"/>
  <c r="CB423" i="1"/>
  <c r="FZ87" i="1"/>
  <c r="EQ118" i="1"/>
  <c r="P81" i="1"/>
  <c r="DP26" i="1"/>
  <c r="DP453" i="1"/>
  <c r="DQ22" i="1" l="1"/>
  <c r="P480" i="1"/>
  <c r="DQ483" i="1"/>
  <c r="EQ87" i="1"/>
  <c r="P126" i="1"/>
  <c r="ER18" i="1"/>
  <c r="P494" i="1"/>
  <c r="EQ378" i="1"/>
  <c r="P431" i="1"/>
  <c r="EN87" i="1"/>
  <c r="P123" i="1"/>
  <c r="DH22" i="1"/>
  <c r="P456" i="1"/>
  <c r="DH483" i="1"/>
  <c r="P22" i="1"/>
  <c r="F456" i="1"/>
  <c r="P483" i="1"/>
  <c r="V18" i="1"/>
  <c r="F506" i="1"/>
  <c r="CB378" i="1"/>
  <c r="AS423" i="1"/>
  <c r="O22" i="1"/>
  <c r="F455" i="1"/>
  <c r="O483" i="1"/>
  <c r="DK18" i="1"/>
  <c r="P498" i="1"/>
  <c r="AV378" i="1"/>
  <c r="F428" i="1"/>
  <c r="FT87" i="1"/>
  <c r="EK118" i="1"/>
  <c r="AR22" i="1"/>
  <c r="F481" i="1"/>
  <c r="AR483" i="1"/>
  <c r="Y22" i="1"/>
  <c r="F480" i="1"/>
  <c r="Y483" i="1"/>
  <c r="X22" i="1"/>
  <c r="X483" i="1"/>
  <c r="F479" i="1"/>
  <c r="AR378" i="1"/>
  <c r="F451" i="1"/>
  <c r="EN150" i="1"/>
  <c r="P351" i="1"/>
  <c r="AY22" i="1"/>
  <c r="F461" i="1"/>
  <c r="AY483" i="1"/>
  <c r="O378" i="1"/>
  <c r="F425" i="1"/>
  <c r="U18" i="1"/>
  <c r="F505" i="1"/>
  <c r="AR87" i="1"/>
  <c r="F146" i="1"/>
  <c r="EO87" i="1"/>
  <c r="P124" i="1"/>
  <c r="F435" i="1"/>
  <c r="Q378" i="1"/>
  <c r="AY378" i="1"/>
  <c r="F431" i="1"/>
  <c r="F143" i="1"/>
  <c r="BD87" i="1"/>
  <c r="F124" i="1"/>
  <c r="AW87" i="1"/>
  <c r="P435" i="1"/>
  <c r="DI378" i="1"/>
  <c r="AV453" i="1"/>
  <c r="DO18" i="1"/>
  <c r="P507" i="1"/>
  <c r="EJ378" i="1"/>
  <c r="P451" i="1"/>
  <c r="EO378" i="1"/>
  <c r="P429" i="1"/>
  <c r="ES18" i="1"/>
  <c r="P503" i="1"/>
  <c r="P143" i="1"/>
  <c r="EV87" i="1"/>
  <c r="EK55" i="1"/>
  <c r="FT26" i="1"/>
  <c r="BD453" i="1"/>
  <c r="S18" i="1"/>
  <c r="F498" i="1"/>
  <c r="DJ18" i="1"/>
  <c r="P497" i="1"/>
  <c r="BD378" i="1"/>
  <c r="F448" i="1"/>
  <c r="AW150" i="1"/>
  <c r="F352" i="1"/>
  <c r="W18" i="1"/>
  <c r="F507" i="1"/>
  <c r="R22" i="1"/>
  <c r="F467" i="1"/>
  <c r="J16" i="2" s="1"/>
  <c r="J18" i="2" s="1"/>
  <c r="R483" i="1"/>
  <c r="F135" i="1"/>
  <c r="AS87" i="1"/>
  <c r="EQ26" i="1"/>
  <c r="P63" i="1"/>
  <c r="EQ453" i="1"/>
  <c r="T18" i="1"/>
  <c r="F504" i="1"/>
  <c r="EN26" i="1"/>
  <c r="P60" i="1"/>
  <c r="EN453" i="1"/>
  <c r="AZ18" i="1"/>
  <c r="F494" i="1"/>
  <c r="EV378" i="1"/>
  <c r="P448" i="1"/>
  <c r="EK378" i="1"/>
  <c r="P440" i="1"/>
  <c r="EO150" i="1"/>
  <c r="P352" i="1"/>
  <c r="EO26" i="1"/>
  <c r="P61" i="1"/>
  <c r="EO453" i="1"/>
  <c r="FS87" i="1"/>
  <c r="EJ118" i="1"/>
  <c r="AW453" i="1"/>
  <c r="AY87" i="1"/>
  <c r="F126" i="1"/>
  <c r="DL18" i="1"/>
  <c r="P504" i="1"/>
  <c r="P57" i="1"/>
  <c r="DG26" i="1"/>
  <c r="DG453" i="1"/>
  <c r="EV453" i="1"/>
  <c r="AW378" i="1"/>
  <c r="F429" i="1"/>
  <c r="AV87" i="1"/>
  <c r="F123" i="1"/>
  <c r="AS150" i="1"/>
  <c r="F363" i="1"/>
  <c r="EN378" i="1"/>
  <c r="P428" i="1"/>
  <c r="DQ150" i="1"/>
  <c r="P373" i="1"/>
  <c r="O87" i="1"/>
  <c r="F120" i="1"/>
  <c r="DP22" i="1"/>
  <c r="P479" i="1"/>
  <c r="DP483" i="1"/>
  <c r="AS453" i="1"/>
  <c r="DP150" i="1"/>
  <c r="P372" i="1"/>
  <c r="EJ55" i="1"/>
  <c r="FS26" i="1"/>
  <c r="DG87" i="1"/>
  <c r="P120" i="1"/>
  <c r="EQ150" i="1"/>
  <c r="P354" i="1"/>
  <c r="FS150" i="1"/>
  <c r="EJ346" i="1"/>
  <c r="DI26" i="1"/>
  <c r="P67" i="1"/>
  <c r="DI453" i="1"/>
  <c r="DM18" i="1"/>
  <c r="P505" i="1"/>
  <c r="BA18" i="1"/>
  <c r="F503" i="1"/>
  <c r="AR150" i="1"/>
  <c r="F374" i="1"/>
  <c r="FT150" i="1"/>
  <c r="EK346" i="1"/>
  <c r="Q150" i="1"/>
  <c r="F358" i="1"/>
  <c r="Q453" i="1"/>
  <c r="AV150" i="1"/>
  <c r="F351" i="1"/>
  <c r="AY150" i="1"/>
  <c r="F354" i="1"/>
  <c r="DH18" i="1" l="1"/>
  <c r="P486" i="1"/>
  <c r="EQ22" i="1"/>
  <c r="EQ483" i="1"/>
  <c r="P461" i="1"/>
  <c r="R18" i="1"/>
  <c r="F497" i="1"/>
  <c r="BD22" i="1"/>
  <c r="BD483" i="1"/>
  <c r="F478" i="1"/>
  <c r="EV22" i="1"/>
  <c r="EV483" i="1"/>
  <c r="P478" i="1"/>
  <c r="DP18" i="1"/>
  <c r="P509" i="1"/>
  <c r="O18" i="1"/>
  <c r="F485" i="1"/>
  <c r="AY18" i="1"/>
  <c r="F491" i="1"/>
  <c r="EJ26" i="1"/>
  <c r="P83" i="1"/>
  <c r="EJ453" i="1"/>
  <c r="X18" i="1"/>
  <c r="F509" i="1"/>
  <c r="AS378" i="1"/>
  <c r="F440" i="1"/>
  <c r="Y18" i="1"/>
  <c r="F510" i="1"/>
  <c r="DG22" i="1"/>
  <c r="P455" i="1"/>
  <c r="DG483" i="1"/>
  <c r="EJ150" i="1"/>
  <c r="P374" i="1"/>
  <c r="EJ87" i="1"/>
  <c r="P146" i="1"/>
  <c r="DQ18" i="1"/>
  <c r="P510" i="1"/>
  <c r="AS22" i="1"/>
  <c r="AS483" i="1"/>
  <c r="F470" i="1"/>
  <c r="E16" i="2" s="1"/>
  <c r="EN22" i="1"/>
  <c r="P458" i="1"/>
  <c r="EN483" i="1"/>
  <c r="AW22" i="1"/>
  <c r="AW483" i="1"/>
  <c r="F459" i="1"/>
  <c r="P135" i="1"/>
  <c r="EK87" i="1"/>
  <c r="EK26" i="1"/>
  <c r="P72" i="1"/>
  <c r="EK453" i="1"/>
  <c r="DI22" i="1"/>
  <c r="P465" i="1"/>
  <c r="DI483" i="1"/>
  <c r="Q22" i="1"/>
  <c r="F465" i="1"/>
  <c r="Q483" i="1"/>
  <c r="EK150" i="1"/>
  <c r="P363" i="1"/>
  <c r="EO22" i="1"/>
  <c r="P459" i="1"/>
  <c r="EO483" i="1"/>
  <c r="AV22" i="1"/>
  <c r="AV483" i="1"/>
  <c r="F458" i="1"/>
  <c r="AR18" i="1"/>
  <c r="F511" i="1"/>
  <c r="P18" i="1"/>
  <c r="F486" i="1"/>
  <c r="DG18" i="1" l="1"/>
  <c r="P485" i="1"/>
  <c r="Q18" i="1"/>
  <c r="F495" i="1"/>
  <c r="EJ22" i="1"/>
  <c r="EJ483" i="1"/>
  <c r="P481" i="1"/>
  <c r="AV18" i="1"/>
  <c r="F488" i="1"/>
  <c r="EO18" i="1"/>
  <c r="P489" i="1"/>
  <c r="AW18" i="1"/>
  <c r="F489" i="1"/>
  <c r="EN18" i="1"/>
  <c r="P488" i="1"/>
  <c r="E18" i="2"/>
  <c r="I16" i="2"/>
  <c r="I18" i="2" s="1"/>
  <c r="EV18" i="1"/>
  <c r="P508" i="1"/>
  <c r="EQ18" i="1"/>
  <c r="P491" i="1"/>
  <c r="BD18" i="1"/>
  <c r="F508" i="1"/>
  <c r="AS18" i="1"/>
  <c r="F500" i="1"/>
  <c r="DI18" i="1"/>
  <c r="P495" i="1"/>
  <c r="EK22" i="1"/>
  <c r="EK483" i="1"/>
  <c r="P470" i="1"/>
  <c r="T16" i="2" s="1"/>
  <c r="X16" i="2" l="1"/>
  <c r="X18" i="2" s="1"/>
  <c r="T18" i="2"/>
  <c r="EK18" i="1"/>
  <c r="P500" i="1"/>
  <c r="EJ18" i="1"/>
  <c r="P511" i="1"/>
</calcChain>
</file>

<file path=xl/sharedStrings.xml><?xml version="1.0" encoding="utf-8"?>
<sst xmlns="http://schemas.openxmlformats.org/spreadsheetml/2006/main" count="28417" uniqueCount="1015">
  <si>
    <t>Smeta.RU Flash  (495) 974-1589</t>
  </si>
  <si>
    <t>_PS_</t>
  </si>
  <si>
    <t>Smeta.RU Flash</t>
  </si>
  <si>
    <t/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</si>
  <si>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</si>
  <si>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</si>
  <si>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>02-01-01</t>
  </si>
  <si>
    <t>корр_02-01-01 ПЖ  эстакада утв..</t>
  </si>
  <si>
    <t>Проект ООО НПП "ОВИСТ" 131-23-ПЖ</t>
  </si>
  <si>
    <t>Основание:Проект ООО НПП "ОВИСТ" 131-23-ПЖ  Заказчик:АО "МЕТРОВАГОНМАШ"  Дата составления сметы:1 квартал 2023г.  Составил:Князева В.И.  Регион:ГЭСН-2020, ФЕР-2020 (с Изм. 1-9) с КСР по приказу №969/пр от 17.11.2022</t>
  </si>
  <si>
    <t>Князева В.И.</t>
  </si>
  <si>
    <t>Сметные нормы списания</t>
  </si>
  <si>
    <t>Коды ценников</t>
  </si>
  <si>
    <t>ГСН (ГЭСН, ФЕР) и ТЕР (МДС 81-25.2001 и МДС 81-33.2004) от 28.05.2021 г.</t>
  </si>
  <si>
    <t>Октябрь, 2023 г.</t>
  </si>
  <si>
    <t>Верхнее строение пути</t>
  </si>
  <si>
    <t>9</t>
  </si>
  <si>
    <t>Сооружение земляного полотна</t>
  </si>
  <si>
    <t>1</t>
  </si>
  <si>
    <t>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</si>
  <si>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</si>
  <si>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</si>
  <si>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ФЕР01-01-013-13 Приказ Минстроя России от 26.12.2019 №876/пр</t>
  </si>
  <si>
    <t>2 кв. 2023г.,СМР</t>
  </si>
  <si>
    <t>*1,2*1,25*1,15</t>
  </si>
  <si>
    <t>*1,2*1,15*1,15</t>
  </si>
  <si>
    <t>*0.85</t>
  </si>
  <si>
    <t>Общестроительные работы</t>
  </si>
  <si>
    <t>Земляные работы, выполняемые  механизированным способом</t>
  </si>
  <si>
    <t>ФЕР-01</t>
  </si>
  <si>
    <t>Попр.Прил.1.12 п.3.37 Попр.Приказ от 04.08.2020 № 421/пр п.58б Попр.Приказ от 07.07.2022 № 557/пр прил.8 табл.2 п.3</t>
  </si>
  <si>
    <t>2</t>
  </si>
  <si>
    <t>01-02-057-01</t>
  </si>
  <si>
    <t>Разработка грунта вручную в траншеях глубиной до 2 м без креплений с откосами, группа грунтов: 1</t>
  </si>
  <si>
    <t>100 м3</t>
  </si>
  <si>
    <t>ФЕР01-02-057-01 Приказ Минстроя России от 26.12.2019 №876/пр</t>
  </si>
  <si>
    <t>*1,25*1,15</t>
  </si>
  <si>
    <t>Земляные работы, выполняемые  ручным способом</t>
  </si>
  <si>
    <t>Попр.Прил.1.12 п.3.187 Попр.Приказ от 04.08.2020 № 421/пр п.58б Попр.Приказ от 07.07.2022 № 557/пр прил.8 табл.2 п.3</t>
  </si>
  <si>
    <t>3</t>
  </si>
  <si>
    <t>01-02-060-01</t>
  </si>
  <si>
    <t>Погрузка вручную неуплотненного грунта из штабелей и отвалов в транспортные средства, группа грунтов: 1</t>
  </si>
  <si>
    <t>ФЕР01-02-060-01 Приказ Минстроя России от 26.12.2019 №876/пр</t>
  </si>
  <si>
    <t>*1,15*1,15</t>
  </si>
  <si>
    <t>Попр.Приказ от 04.08.2020 № 421/пр п.58б Попр.Приказ от 07.07.2022 № 557/пр прил.8 табл.2 п.3</t>
  </si>
  <si>
    <t>4</t>
  </si>
  <si>
    <t>т03-21-01-001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</si>
  <si>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</si>
  <si>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</si>
  <si>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ФССЦпг-03-21-01-001 Приказ Минстроя России от 26.12.2019 №876/пр</t>
  </si>
  <si>
    <t>2 кв 2023г.,Перевозка</t>
  </si>
  <si>
    <t>Перевозка грузов авто/транспортом</t>
  </si>
  <si>
    <t>Перевозка грузов автомобильным транспортом</t>
  </si>
  <si>
    <t>авто (03)</t>
  </si>
  <si>
    <t>5</t>
  </si>
  <si>
    <t>Цена поставщика ООО "Террус"</t>
  </si>
  <si>
    <t>Перевозка и утилизация отходов 4-5 класса опасности</t>
  </si>
  <si>
    <t>м3</t>
  </si>
  <si>
    <t>Материалы строительные</t>
  </si>
  <si>
    <t>Материалы, изделия и конструкции</t>
  </si>
  <si>
    <t>материалы (03)</t>
  </si>
  <si>
    <t>[1 590 / 1,2 /  8,16]</t>
  </si>
  <si>
    <t>0</t>
  </si>
  <si>
    <t>занесена вручную</t>
  </si>
  <si>
    <t>6</t>
  </si>
  <si>
    <t>01-01-036-02</t>
  </si>
  <si>
    <t>Планировка площадей бульдозерами мощностью: 79 кВт (108 л.с.)</t>
  </si>
  <si>
    <t>1000 м2</t>
  </si>
  <si>
    <t>ФЕР01-01-036-02 Приказ Минстроя России от 26.12.2019 №876/пр</t>
  </si>
  <si>
    <t>7</t>
  </si>
  <si>
    <t>01-01-111-01</t>
  </si>
  <si>
    <t>Планировка вручную: дна и откосов выемок каналов, группа грунтов 1</t>
  </si>
  <si>
    <t>ФЕР01-01-111-01 Приказ Минстроя России от 26.12.2019 №876/пр</t>
  </si>
  <si>
    <t>8</t>
  </si>
  <si>
    <t>01-01-109-01</t>
  </si>
  <si>
    <t>Планировка откосов выемок и насыпей экскаваторами, группа грунтов: 1-2</t>
  </si>
  <si>
    <t>ФЕР01-01-109-01 Приказ Минстроя России от 26.12.2019 №876/пр</t>
  </si>
  <si>
    <t>10</t>
  </si>
  <si>
    <t>27-04-001-01</t>
  </si>
  <si>
    <t>Устройство подстилающих и выравнивающих слоев оснований: из песка</t>
  </si>
  <si>
    <t>ФЕР27-04-001-01 Приказ Минстроя России от 01.06.2020 №294/пр</t>
  </si>
  <si>
    <t>Автомобильные дороги</t>
  </si>
  <si>
    <t>ФЕР-27</t>
  </si>
  <si>
    <t>11</t>
  </si>
  <si>
    <t>Цена Поставщика ООО “Грунт-маркет”</t>
  </si>
  <si>
    <t>Песок карьерный</t>
  </si>
  <si>
    <t>*1,012</t>
  </si>
  <si>
    <t>Попр. Попр.Приказ от 04.08.2020 № 421/пр п.58б Попр.Приказ от 07.07.2022 № 557/пр прил.8 табл.2 п.3</t>
  </si>
  <si>
    <t>[979 / 1,2 /  8,16]</t>
  </si>
  <si>
    <t>12</t>
  </si>
  <si>
    <t>27-04-001-04</t>
  </si>
  <si>
    <t>Устройство подстилающих и выравнивающих слоев оснований: из щебня</t>
  </si>
  <si>
    <t>ФЕР27-04-001-04 Приказ Минстроя России от 01.06.2020 №294/пр</t>
  </si>
  <si>
    <t>13</t>
  </si>
  <si>
    <t>Щебень фр.25-60 (балластного 2 кат.) ГОСТ 7392 для ЖД пути</t>
  </si>
  <si>
    <t>[4 829 / 1,2 /  8,16]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</si>
  <si>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</si>
  <si>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</si>
  <si>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</si>
  <si>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</si>
  <si>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</si>
  <si>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</si>
  <si>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</si>
  <si>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</si>
  <si>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</si>
  <si>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</si>
  <si>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</si>
  <si>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</si>
  <si>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</si>
  <si>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</si>
  <si>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</si>
  <si>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</si>
  <si>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</si>
  <si>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</si>
  <si>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</si>
  <si>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</si>
  <si>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</si>
  <si>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</si>
  <si>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</si>
  <si>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</si>
  <si>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</si>
  <si>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</si>
  <si>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</si>
  <si>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</si>
  <si>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</si>
  <si>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</si>
  <si>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</si>
  <si>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</si>
  <si>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</si>
  <si>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</si>
  <si>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</si>
  <si>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</si>
  <si>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</si>
  <si>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</si>
  <si>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</si>
  <si>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</si>
  <si>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</si>
  <si>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</si>
  <si>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</si>
  <si>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</si>
  <si>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</si>
  <si>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</si>
  <si>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</si>
  <si>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</si>
  <si>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</si>
  <si>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</si>
  <si>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</si>
  <si>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</si>
  <si>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</si>
  <si>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</si>
  <si>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Демонтажные работы</t>
  </si>
  <si>
    <t>14</t>
  </si>
  <si>
    <t>28-01-100-01</t>
  </si>
  <si>
    <t>Разборка упорной призмы и конструкции упора</t>
  </si>
  <si>
    <t>ШТ</t>
  </si>
  <si>
    <t>ФЕР28-01-100-01 Приказ Минстроя России от 26.12.2019 №876/пр</t>
  </si>
  <si>
    <t>*1,15</t>
  </si>
  <si>
    <t>Железные дороги</t>
  </si>
  <si>
    <t>ФЕР-28</t>
  </si>
  <si>
    <t>Попр.Приказ от 07.07.2022 № 557/пр прил.8 табл.2 п.3</t>
  </si>
  <si>
    <t>15</t>
  </si>
  <si>
    <t>28-01-023-02</t>
  </si>
  <si>
    <t>Разборка стрелочных переводов на деревянных брусьях на базе, марка перевода: 1/9</t>
  </si>
  <si>
    <t>КОМПЛ</t>
  </si>
  <si>
    <t>ФЕР28-01-023-02 Приказ Минстроя России от 26.12.2019 №876/пр</t>
  </si>
  <si>
    <t>16</t>
  </si>
  <si>
    <t>28-01-006-02</t>
  </si>
  <si>
    <t>Разборка пути звеньями рельсошпальной решетки, шпалы: железобетонные</t>
  </si>
  <si>
    <t>КМ ПУТИ</t>
  </si>
  <si>
    <t>ФЕР28-01-006-02 Приказ Минстроя России от 26.12.2019 №876/пр</t>
  </si>
  <si>
    <t>17</t>
  </si>
  <si>
    <t>28-01-007-01</t>
  </si>
  <si>
    <t>Разборка пути поэлементно на деревянных шпалах тип рельсов: Р65, на 1 км число шпал 2000 и 1840</t>
  </si>
  <si>
    <t>ФЕР28-01-007-01 Приказ Минстроя России от 26.12.2019 №876/пр</t>
  </si>
  <si>
    <t>18</t>
  </si>
  <si>
    <t>т01-01-01-026</t>
  </si>
  <si>
    <t>Погрузка при автомобильных перевозках переводов стрелочных и пересечений, рельс</t>
  </si>
  <si>
    <t>ФССЦпг-01-01-01-026 Приказ Минстроя России от 26.12.2019 №876/пр</t>
  </si>
  <si>
    <t>Погрузочно-разгрузочные работы</t>
  </si>
  <si>
    <t>ФССЦ а/п (03)</t>
  </si>
  <si>
    <t>19</t>
  </si>
  <si>
    <t>т01-01-01-015</t>
  </si>
  <si>
    <t>Погрузка при автомобильных перевозках металлических конструкций массой до 1 т / крепления</t>
  </si>
  <si>
    <t>ФССЦпг-01-01-01-015 Приказ Минстроя России от 26.12.2019 №876/пр</t>
  </si>
  <si>
    <t>20</t>
  </si>
  <si>
    <t>т03-21-01-002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</si>
  <si>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</si>
  <si>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ФССЦпг-03-21-01-002 Приказ Минстроя России от 26.12.2019 №876/пр</t>
  </si>
  <si>
    <t>Ремонтно-строительные работы</t>
  </si>
  <si>
    <t>Прочие ремонтно-строительные работы</t>
  </si>
  <si>
    <t>рФЕР-69</t>
  </si>
  <si>
    <t>21</t>
  </si>
  <si>
    <t>т01-01-02-015</t>
  </si>
  <si>
    <t>Разгрузка при автомобильных перевозках металлических конструкций массой до 1 т/крепления</t>
  </si>
  <si>
    <t>ФССЦпг-01-01-02-015 Приказ Минстроя России от 26.12.2019 №876/пр</t>
  </si>
  <si>
    <t>22</t>
  </si>
  <si>
    <t>т01-01-02-026</t>
  </si>
  <si>
    <t>Разгрузка при автомобильных перевозках переводов стрелочных и пересечений, рельс</t>
  </si>
  <si>
    <t>ФССЦпг-01-01-02-026 Приказ Минстроя России от 26.12.2019 №876/пр</t>
  </si>
  <si>
    <t>23</t>
  </si>
  <si>
    <t>т01-01-01-045</t>
  </si>
  <si>
    <t>Погрузка при автомобильных перевозках прочих материалов, деталей (с использованием погрузчика) шпалы Ж.Б</t>
  </si>
  <si>
    <t>ФССЦпг-01-01-01-045 Приказ Минстроя России от 26.12.2019 №876/пр</t>
  </si>
  <si>
    <t>24</t>
  </si>
  <si>
    <t>т01-01-01-008</t>
  </si>
  <si>
    <t>Погрузка при автомобильных перевозках леса пиленого, погонажа плотничного, шпал</t>
  </si>
  <si>
    <t>ФССЦпг-01-01-01-008 Приказ Минстроя России от 26.12.2019 №876/пр</t>
  </si>
  <si>
    <t>25</t>
  </si>
  <si>
    <t>т01-01-01-043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</si>
  <si>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</si>
  <si>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ФССЦпг-01-01-01-043 Приказ Минстроя России от 26.12.2019 №876/пр</t>
  </si>
  <si>
    <t>26</t>
  </si>
  <si>
    <t>т01-01-01-041</t>
  </si>
  <si>
    <t>Погрузка при автомобильных перевозках мусора строительного с погрузкой вручную/ замена балласта</t>
  </si>
  <si>
    <t>ФССЦпг-01-01-01-041 Приказ Минстроя России от 26.12.2019 №876/пр</t>
  </si>
  <si>
    <t>27</t>
  </si>
  <si>
    <t>/1.2/8.16</t>
  </si>
  <si>
    <t>Устройство верхнего строения пути</t>
  </si>
  <si>
    <t>28</t>
  </si>
  <si>
    <t>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</si>
  <si>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</si>
  <si>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ФЕР28-01-003-08 Приказ Минстроя России от 26.12.2019 №876/пр</t>
  </si>
  <si>
    <t>29</t>
  </si>
  <si>
    <t>25.1.05.05-0043</t>
  </si>
  <si>
    <t>Рельсы железнодорожные Р-65 категория Т1</t>
  </si>
  <si>
    <t>м</t>
  </si>
  <si>
    <t>ФССЦ-25.1.05.05-0043 Приказ Минстроя России от 26.12.2019 №876/пр</t>
  </si>
  <si>
    <t>30</t>
  </si>
  <si>
    <t>АО "НТПК", КП от 30.07.2023г. (п.1)</t>
  </si>
  <si>
    <t>Рельсы Р-65 НТ260, L-12,5 м (156 шт.)</t>
  </si>
  <si>
    <t>т</t>
  </si>
  <si>
    <t>[164 100 / 1,2 /  8,16]</t>
  </si>
  <si>
    <t>31</t>
  </si>
  <si>
    <t>25.1.01.05-0011</t>
  </si>
  <si>
    <t>Шпалы деревянные пропитанные, тип I</t>
  </si>
  <si>
    <t>ФССЦ-25.1.01.05-0011 Приказ Минстроя России от 26.12.2019 №876/пр</t>
  </si>
  <si>
    <t>32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</si>
  <si>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</si>
  <si>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</si>
  <si>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[2 400 / 1,2 /  8,16]</t>
  </si>
  <si>
    <t>33</t>
  </si>
  <si>
    <t>25.1.05.01-0002</t>
  </si>
  <si>
    <t>Накладка рельсовая двухголовая 2Р65</t>
  </si>
  <si>
    <t>ФССЦ-25.1.05.01-0002 Приказ Минстроя России от 26.12.2019 №876/пр</t>
  </si>
  <si>
    <t>34</t>
  </si>
  <si>
    <t>АО "НТПК", КП от 30.07.2023г. (п.2)</t>
  </si>
  <si>
    <t>Накладка 1Р-65 (194 шт.)</t>
  </si>
  <si>
    <t>[275 000 / 1,2 /  8,16]</t>
  </si>
  <si>
    <t>35</t>
  </si>
  <si>
    <t>25.1.05.02-0008</t>
  </si>
  <si>
    <t>Подкладка раздельного скрепления железнодорожного пути КД-65</t>
  </si>
  <si>
    <t>ФССЦ-25.1.05.02-0008 Приказ Минстроя России от 26.12.2019 №876/пр</t>
  </si>
  <si>
    <t>36</t>
  </si>
  <si>
    <t>25.1.04.02-0001</t>
  </si>
  <si>
    <t>Болты клеммные для рельсовых скреплений железнодорожного пути с гайками, М22х75 мм</t>
  </si>
  <si>
    <t>ФССЦ-25.1.04.02-0001 Приказ Минстроя России от 26.12.2019 №876/пр</t>
  </si>
  <si>
    <t>37</t>
  </si>
  <si>
    <t>25.1.04.07-0003</t>
  </si>
  <si>
    <t>Шурупы путевые, размер 24х170 мм</t>
  </si>
  <si>
    <t>ФССЦ-25.1.04.07-0003 Приказ Минстроя России от 26.12.2019 №876/пр</t>
  </si>
  <si>
    <t>38</t>
  </si>
  <si>
    <t>25.1.06.19-0070</t>
  </si>
  <si>
    <t>Прокладки под подкладку КД65, ЦП361 из смеси РП 101-710</t>
  </si>
  <si>
    <t>ФССЦ-25.1.06.19-0070 Приказ Минстроя России от 26.12.2019 №876/пр</t>
  </si>
  <si>
    <t>39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</si>
  <si>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</si>
  <si>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</si>
  <si>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/1.2/8.16*1,012</t>
  </si>
  <si>
    <t>40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</si>
  <si>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</si>
  <si>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41</t>
  </si>
  <si>
    <t>42</t>
  </si>
  <si>
    <t>Накладка 1Р-65 (48 к-т.) из них 8 к-т (16 шт) ранее разобраные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</si>
  <si>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</si>
  <si>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</si>
  <si>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</si>
  <si>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</si>
  <si>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</si>
  <si>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</si>
  <si>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</si>
  <si>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</si>
  <si>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</si>
  <si>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</si>
  <si>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</si>
  <si>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ФЕР28-01-004-08 Приказ Минстроя России от 26.12.2019 №876/пр</t>
  </si>
  <si>
    <t>52</t>
  </si>
  <si>
    <t>53</t>
  </si>
  <si>
    <t>Рельсы Р-65 НТ260, L-12,5 м (110 шт.)</t>
  </si>
  <si>
    <t>54</t>
  </si>
  <si>
    <t>25.1.02.01-0035</t>
  </si>
  <si>
    <t>Шпалы железобетонные Ш1, объем бетона 0,106 м3, расход стали 7,25 кг</t>
  </si>
  <si>
    <t>ФССЦ-25.1.02.01-0035 Приказ Минстроя России от 26.12.2019 №876/пр</t>
  </si>
  <si>
    <t>55</t>
  </si>
  <si>
    <t>АО "НТПК", КП от 30.07.2023г. (п.4)</t>
  </si>
  <si>
    <t>Шпала железобетонная Ш3-Д для ЖБР (с доставкой ж/д транспортом до ст.Мытищи код 234808)</t>
  </si>
  <si>
    <t>56</t>
  </si>
  <si>
    <t>Цена поставщика АО "НТПК"</t>
  </si>
  <si>
    <t>Накладка 1Р-65 (99 шт.)</t>
  </si>
  <si>
    <t>57</t>
  </si>
  <si>
    <t>Накладка 1Р-65 (110 к-т.)</t>
  </si>
  <si>
    <t>58</t>
  </si>
  <si>
    <t>25.1.04.04-0003</t>
  </si>
  <si>
    <t>Болты для рельсовых стыков железнодорожного пути с гайками, М27х160-180 мм</t>
  </si>
  <si>
    <t>ФССЦ-25.1.04.04-0003 Приказ Минстроя России от 26.12.2019 №876/пр</t>
  </si>
  <si>
    <t>59</t>
  </si>
  <si>
    <t>60</t>
  </si>
  <si>
    <t>25.1.04.01-0001</t>
  </si>
  <si>
    <t>Болты закладные для рельсовых скреплений железнодорожного пути с гайками, М22х175 мм</t>
  </si>
  <si>
    <t>ФССЦ-25.1.04.01-0001 Приказ Минстроя России от 26.12.2019 №876/пр</t>
  </si>
  <si>
    <t>61</t>
  </si>
  <si>
    <t>25.1.05.02-0006</t>
  </si>
  <si>
    <t>Подкладка раздельного скрепления железнодорожного пути КБ-65</t>
  </si>
  <si>
    <t>ФССЦ-25.1.05.02-0006 Приказ Минстроя России от 26.12.2019 №876/пр</t>
  </si>
  <si>
    <t>62</t>
  </si>
  <si>
    <t>25.1.06.19-0051</t>
  </si>
  <si>
    <t>Прокладки повышенной упругости под подкладку КБ, КБ10 ЦП 328 из смеси РП 101-710</t>
  </si>
  <si>
    <t>ФССЦ-25.1.06.19-0051 Приказ Минстроя России от 26.12.2019 №876/пр</t>
  </si>
  <si>
    <t>63</t>
  </si>
  <si>
    <t>25.1.06.19-0085</t>
  </si>
  <si>
    <t>Прокладки ПБР65х8 ЦП143 (ПБР 65х7 ЦП318) из смеси РП 101-710</t>
  </si>
  <si>
    <t>ФССЦ-25.1.06.19-0085 Приказ Минстроя России от 26.12.2019 №876/пр</t>
  </si>
  <si>
    <t>64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</si>
  <si>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</si>
  <si>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</si>
  <si>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65</t>
  </si>
  <si>
    <t>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</si>
  <si>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</si>
  <si>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ФЕР28-01-003-11 Приказ Минстроя России от 26.12.2019 №876/пр</t>
  </si>
  <si>
    <t>66</t>
  </si>
  <si>
    <t>25.1.05.05-0041</t>
  </si>
  <si>
    <t>Рельсы железнодорожные Р-50, категория Т1</t>
  </si>
  <si>
    <t>ФССЦ-25.1.05.05-0041 Приказ Минстроя России от 26.12.2019 №876/пр</t>
  </si>
  <si>
    <t>67</t>
  </si>
  <si>
    <t>68</t>
  </si>
  <si>
    <t>69</t>
  </si>
  <si>
    <t>25.1.05.01-0004</t>
  </si>
  <si>
    <t>Накладки рельсовые двухголовые Р50</t>
  </si>
  <si>
    <t>ФССЦ-25.1.05.01-0004 Приказ Минстроя России от 26.12.2019 №876/пр</t>
  </si>
  <si>
    <t>70</t>
  </si>
  <si>
    <t>71</t>
  </si>
  <si>
    <t>25.1.06.19-0073</t>
  </si>
  <si>
    <t>Прокладки под подкладку КД-50 из смеси РП 101-710</t>
  </si>
  <si>
    <t>ФССЦ-25.1.06.19-0073 Приказ Минстроя России от 26.12.2019 №876/пр</t>
  </si>
  <si>
    <t>72</t>
  </si>
  <si>
    <t>73</t>
  </si>
  <si>
    <t>74</t>
  </si>
  <si>
    <t>25.1.05.02-0007</t>
  </si>
  <si>
    <t>Подкладка раздельного скрепления железнодорожного пути КД-50</t>
  </si>
  <si>
    <t>ФССЦ-25.1.05.02-0007 Приказ Минстроя России от 26.12.2019 №876/пр</t>
  </si>
  <si>
    <t>75</t>
  </si>
  <si>
    <t>АО "НТПК", КП от 30.07.2023г. (п.5)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</si>
  <si>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</si>
  <si>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76</t>
  </si>
  <si>
    <t>29-03-001-11</t>
  </si>
  <si>
    <t>Укладка контррельсов</t>
  </si>
  <si>
    <t>ФЕР29-03-001-11 Приказ Минстроя России от 26.12.2019 №876/пр</t>
  </si>
  <si>
    <t>Тоннели и метрополитены - закрытый способ работ</t>
  </si>
  <si>
    <t>ФЕР-29</t>
  </si>
  <si>
    <t>77</t>
  </si>
  <si>
    <t>25.1.03.06-0033</t>
  </si>
  <si>
    <t>Шайбы пружинные путевые, исполнение 1, диаметр 27 мм</t>
  </si>
  <si>
    <t>ФССЦ-25.1.03.06-0033 Приказ Минстроя России от 26.12.2019 №876/пр</t>
  </si>
  <si>
    <t>78</t>
  </si>
  <si>
    <t>25.1.03.07-0011</t>
  </si>
  <si>
    <t>Шплинт для путевых работ</t>
  </si>
  <si>
    <t>кг</t>
  </si>
  <si>
    <t>ФССЦ-25.1.03.07-0011 Приказ Минстроя России от 26.12.2019 №876/пр</t>
  </si>
  <si>
    <t>79</t>
  </si>
  <si>
    <t>25.1.04.04-0002</t>
  </si>
  <si>
    <t>Болты для рельсовых стыков железнодорожного пути с гайками, М24х150-160 мм</t>
  </si>
  <si>
    <t>ФССЦ-25.1.04.04-0002 Приказ Минстроя России от 26.12.2019 №876/пр</t>
  </si>
  <si>
    <t>80</t>
  </si>
  <si>
    <t>81</t>
  </si>
  <si>
    <t>25.1.05.06-0001</t>
  </si>
  <si>
    <t>Рельсы контррельсовые РК-50</t>
  </si>
  <si>
    <t>ФССЦ-25.1.05.06-0001 Приказ Минстроя России от 26.12.2019 №876/пр</t>
  </si>
  <si>
    <t>82</t>
  </si>
  <si>
    <t>26.1.02.04-0004</t>
  </si>
  <si>
    <t>Прокладки под контррельс</t>
  </si>
  <si>
    <t>ФССЦ-26.1.02.04-0004 Приказ Минстроя России от 26.12.2019 №876/пр</t>
  </si>
  <si>
    <t>83</t>
  </si>
  <si>
    <t>26.1.02.04-0006</t>
  </si>
  <si>
    <t>Прокладки под подкладки удлиненные</t>
  </si>
  <si>
    <t>ФССЦ-26.1.02.04-0006 Приказ Минстроя России от 26.12.2019 №876/пр</t>
  </si>
  <si>
    <t>84</t>
  </si>
  <si>
    <t>АО "НТПК", КП от 30.07.2023г. (п.7)</t>
  </si>
  <si>
    <t>Контррельсовый уголок (с комплектом крепления) СП850 длина 9,3м ПКЖД-65</t>
  </si>
  <si>
    <t>КОМПЛЕКТ</t>
  </si>
  <si>
    <t>[159 000 / 1,2 /  8,16]</t>
  </si>
  <si>
    <t>85</t>
  </si>
  <si>
    <t>28-01-021-02</t>
  </si>
  <si>
    <t>Укладка глухого пересечения на деревянных брусьях поэлементно при типе рельсов Р65, марка пересечений: 2/9 /применит.</t>
  </si>
  <si>
    <t>ФЕР28-01-021-02 Приказ Минстроя России от 26.12.2019 №876/пр</t>
  </si>
  <si>
    <t>86</t>
  </si>
  <si>
    <t>ООО "Желдоркомплект", КП № 299/1 от 12.09.</t>
  </si>
  <si>
    <t>Глухое пересечение (угол 45?) тип Р65, проект 534.06-2007.00.000-01</t>
  </si>
  <si>
    <t>ООО "Желдоркомплект", КП № 299/1 от 12.09.2023 г.</t>
  </si>
  <si>
    <t>87</t>
  </si>
  <si>
    <t>88</t>
  </si>
  <si>
    <t>28-01-017-03</t>
  </si>
  <si>
    <t>Сборка стрелочного перевода блоками при типе рельсов Р65 на железобетонных брусьях, марка перевода: 1/9 (СП №46, №48, №50)</t>
  </si>
  <si>
    <t>ФЕР28-01-017-03 Приказ Минстроя России от 26.12.2019 №876/пр</t>
  </si>
  <si>
    <t>89</t>
  </si>
  <si>
    <t>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</si>
  <si>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</si>
  <si>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ФЕР28-01-018-07 Приказ Минстроя России от 26.12.2019 №876/пр</t>
  </si>
  <si>
    <t>90</t>
  </si>
  <si>
    <t>Стрелочный перевод тип Р65 марка 1/9 правый пр. 2769.00.000</t>
  </si>
  <si>
    <t>91</t>
  </si>
  <si>
    <t>Стрелочный перевод тип Р65 марка 1/9 левый, пр.2769.00.000-01,</t>
  </si>
  <si>
    <t>92</t>
  </si>
  <si>
    <t>Брус ж.б. пр. 2769</t>
  </si>
  <si>
    <t>93</t>
  </si>
  <si>
    <t>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</si>
  <si>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</si>
  <si>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ФЕР28-01-017-06 Приказ Минстроя России от 26.12.2019 №876/пр</t>
  </si>
  <si>
    <t>94</t>
  </si>
  <si>
    <t>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</si>
  <si>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</si>
  <si>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ФЕР28-01-018-13 Приказ Минстроя России от 26.12.2019 №876/пр</t>
  </si>
  <si>
    <t>95</t>
  </si>
  <si>
    <t>[3 942 000 / 1,2 /  8,16]</t>
  </si>
  <si>
    <t>96</t>
  </si>
  <si>
    <t>Стрелочный перевод тип Р65 марка 1/9 левый, пр.2769.00.000-01</t>
  </si>
  <si>
    <t>97</t>
  </si>
  <si>
    <t>Брус деревянный А4 тип II, пропитка 3-5мм, сечение 160х230</t>
  </si>
  <si>
    <t>[391 800 / 1,2 /  8,16]</t>
  </si>
  <si>
    <t>98</t>
  </si>
  <si>
    <t>28-01-017-07</t>
  </si>
  <si>
    <t>Сборка стрелочного перевода блоками при типе рельсов Р65 на деревянных брусьях, марка перевода: 1/6</t>
  </si>
  <si>
    <t>ФЕР28-01-017-07 Приказ Минстроя России от 26.12.2019 №876/пр</t>
  </si>
  <si>
    <t>99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</si>
  <si>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</si>
  <si>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ФЕР28-01-018-13 Приказ Минстроя России от 26.12.2019 №876/пр Применительно</t>
  </si>
  <si>
    <t>100</t>
  </si>
  <si>
    <t>Стрелочный перевод тип Р65 марка 1/7, левый пр. ЛПТП665121.103</t>
  </si>
  <si>
    <t>101</t>
  </si>
  <si>
    <t>Брус деревянный Б3 тип II, пропитка 3-5мм</t>
  </si>
  <si>
    <t>102</t>
  </si>
  <si>
    <t>28-01-099-01</t>
  </si>
  <si>
    <t>Устройство упоров тупиковых рельсовых / старогодний</t>
  </si>
  <si>
    <t>ФЕР28-01-099-01 Приказ Минстроя России от 26.12.2019 №876/пр</t>
  </si>
  <si>
    <t>103</t>
  </si>
  <si>
    <t>25.1.05.07-0001</t>
  </si>
  <si>
    <t>Рельсы железнодорожные старогодные</t>
  </si>
  <si>
    <t>ФССЦ-25.1.05.07-0001 Приказ Минстроя России от 26.12.2019 №876/пр</t>
  </si>
  <si>
    <t>104</t>
  </si>
  <si>
    <t>105</t>
  </si>
  <si>
    <t>Устройство упоров тупиковых рельсовых / новый</t>
  </si>
  <si>
    <t>106</t>
  </si>
  <si>
    <t>11.1.03.01-0085</t>
  </si>
  <si>
    <t>Бруски обрезные, хвойных пород, длина 4-6,5 м, ширина 75-150 мм, толщина 150 мм и более, сорт I</t>
  </si>
  <si>
    <t>ФССЦ-11.1.03.01-0085 Приказ Минстроя России от 26.12.2019 №876/пр</t>
  </si>
  <si>
    <t>107</t>
  </si>
  <si>
    <t>25.1.01.05-0013</t>
  </si>
  <si>
    <t>Шпалы деревянные пропитанные, тип III</t>
  </si>
  <si>
    <t>ФССЦ-25.1.01.05-0013 Приказ Минстроя России от 26.12.2019 №876/пр</t>
  </si>
  <si>
    <t>108</t>
  </si>
  <si>
    <t>25.1.03.02-0001</t>
  </si>
  <si>
    <t>Костыли для железных дорог широкой колеи, сечение 16х16 мм, длина 165 мм</t>
  </si>
  <si>
    <t>ФССЦ-25.1.03.02-0001 Приказ Минстроя России от 26.12.2019 №876/пр</t>
  </si>
  <si>
    <t>109</t>
  </si>
  <si>
    <t>110</t>
  </si>
  <si>
    <t>111</t>
  </si>
  <si>
    <t>25.1.05.02-0002</t>
  </si>
  <si>
    <t>Подкладка костыльного скрепления железнодорожного пути Д-50</t>
  </si>
  <si>
    <t>ФССЦ-25.1.05.02-0002 Приказ Минстроя России от 26.12.2019 №876/пр</t>
  </si>
  <si>
    <t>112</t>
  </si>
  <si>
    <t>113</t>
  </si>
  <si>
    <t>114</t>
  </si>
  <si>
    <t>Тупиковый упор ТУ 5264-001-83875090-2016 (в комплекте:стойка упора,деревянные брусья,крепеж, знак "Путевое заграждение")</t>
  </si>
  <si>
    <t>115</t>
  </si>
  <si>
    <t>28-01-031-01</t>
  </si>
  <si>
    <t>Выправочно-отделочные работы и окончательная выправка пути на деревянных шпалах, балласт щебеночный/ рихтовка</t>
  </si>
  <si>
    <t>ФЕР28-01-031-01 Приказ Минстроя России от 26.12.2019 №876/пр Применительно</t>
  </si>
  <si>
    <t>131-23-ПЖ.ВР.3</t>
  </si>
  <si>
    <t>116</t>
  </si>
  <si>
    <t>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</si>
  <si>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</si>
  <si>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ФЕР28-01-072-02 Приказ Минстроя России от 26.12.2019 №876/пр</t>
  </si>
  <si>
    <t>117</t>
  </si>
  <si>
    <t>118</t>
  </si>
  <si>
    <t>28-01-027-04</t>
  </si>
  <si>
    <t>Балластировка пути и стрелочных переводов на железобетонных шпалах, балласт: щебеночный</t>
  </si>
  <si>
    <t>ФЕР28-01-027-04 Приказ Минстроя России от 26.12.2019 №876/пр</t>
  </si>
  <si>
    <t>119</t>
  </si>
  <si>
    <t>120</t>
  </si>
  <si>
    <t>02.2.05.04-0061</t>
  </si>
  <si>
    <t>Щебень из плотных горных пород для балластного слоя железнодорожного пути, фракция от 25 до 60 мм</t>
  </si>
  <si>
    <t>ФССЦ-02.2.05.04-0061 Приказ Минстроя России от 26.12.2019 №876/пр</t>
  </si>
  <si>
    <t>121</t>
  </si>
  <si>
    <t>122</t>
  </si>
  <si>
    <t>28-01-031-02</t>
  </si>
  <si>
    <t>Выправочно-отделочные работы и окончательная выправка пути на железобетонных шпалах, балласт щебеночный</t>
  </si>
  <si>
    <t>ФЕР28-01-031-02 Приказ Минстроя России от 26.12.2019 №876/пр</t>
  </si>
  <si>
    <t>Эстакада</t>
  </si>
  <si>
    <t>Демонтаж м/конструкций</t>
  </si>
  <si>
    <t>124</t>
  </si>
  <si>
    <t>09-03-012-12</t>
  </si>
  <si>
    <t>Демонтаж опорных стоек для пролетов: до 24 м</t>
  </si>
  <si>
    <t>ФЕР09-03-012-12 Приказ Минстроя России от 26.12.2019 №876/пр</t>
  </si>
  <si>
    <t>*0</t>
  </si>
  <si>
    <t>*0,7*1,25*1,15</t>
  </si>
  <si>
    <t>*0,7*1,15*1,15</t>
  </si>
  <si>
    <t>Металлические конструкции</t>
  </si>
  <si>
    <t>ФЕР-09</t>
  </si>
  <si>
    <t>Попр.Приказ от 14.07.2022 № 571/пр п.83 табл.2 Попр.Приказ от 04.08.2020 № 421/пр п.58б Попр.Приказ от 07.07.2022 № 557/пр прил.8 табл.2 п.3</t>
  </si>
  <si>
    <t>125</t>
  </si>
  <si>
    <t>09-03-012-01</t>
  </si>
  <si>
    <t>Демонтаж стропильных и подстропильных ферм на высоте до 25 м пролетом: до 24 м массой до 3,0 т</t>
  </si>
  <si>
    <t>ФЕР09-03-012-01 Приказ Минстроя России от 26.12.2019 №876/пр</t>
  </si>
  <si>
    <t>126</t>
  </si>
  <si>
    <t>Погрузка при автомобильных перевозках металлических конструкций массой до 1 т</t>
  </si>
  <si>
    <t>127</t>
  </si>
  <si>
    <t>Разгрузка при автомобильных перевозках металлических конструкций массой до 1 т</t>
  </si>
  <si>
    <t>128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</si>
  <si>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</si>
  <si>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ж/б конструкций</t>
  </si>
  <si>
    <t>129</t>
  </si>
  <si>
    <t>46-09-005-01</t>
  </si>
  <si>
    <t>Разборка монолитных железобетонных конструкций гидромолотом на базе экскаватора/применит. фундамента</t>
  </si>
  <si>
    <t>ФЕР46-09-005-01 Приказ Минстроя России от 26.12.2019 №876/пр</t>
  </si>
  <si>
    <t>130</t>
  </si>
  <si>
    <t>Разборка монолитных железобетонных конструкций гидромолотом на базе экскаватора/применит. жб конструкций опоры</t>
  </si>
  <si>
    <t>131</t>
  </si>
  <si>
    <t>Погрузка при автомобильных перевозках мусора строительного с погрузкой экскаваторами емкостью ковша до 0,5 м3</t>
  </si>
  <si>
    <t>132</t>
  </si>
  <si>
    <t>Погрузка при автомобильных перевозках мусора строительного с погрузкой вручную</t>
  </si>
  <si>
    <t>133</t>
  </si>
  <si>
    <t>Земляные работы</t>
  </si>
  <si>
    <t>134</t>
  </si>
  <si>
    <t>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</si>
  <si>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</si>
  <si>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ФЕР01-01-013-08 Приказ Минстроя России от 26.12.2019 №876/пр</t>
  </si>
  <si>
    <t>135</t>
  </si>
  <si>
    <t>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</si>
  <si>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</si>
  <si>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ФЕРр51-2-3 Приказ Минстроя России от 26.12.2019 №876/пр</t>
  </si>
  <si>
    <t>Земляные рабты при ремонте : вручную</t>
  </si>
  <si>
    <t>рФЕР-51</t>
  </si>
  <si>
    <t>136</t>
  </si>
  <si>
    <t>137</t>
  </si>
  <si>
    <t>138</t>
  </si>
  <si>
    <t>т01-01-01-039</t>
  </si>
  <si>
    <t>Погрузо-разгрузочные работы при автомобильных перевозках: Погрузка грунта растительного слоя (земля, перегной)</t>
  </si>
  <si>
    <t>ФССЦпг-01-01-01-039 Приказ Минстроя России от 26.12.2019 №876/пр</t>
  </si>
  <si>
    <t>139</t>
  </si>
  <si>
    <t>140</t>
  </si>
  <si>
    <t>01-01-033-02</t>
  </si>
  <si>
    <t>Засыпка траншей и котлованов с перемещением грунта до 5 м бульдозерами мощностью: 59 кВт (80 л.с.), группа грунтов 2</t>
  </si>
  <si>
    <t>ФЕР01-01-033-02 Приказ Минстроя России от 26.12.2019 №876/пр</t>
  </si>
  <si>
    <t>141</t>
  </si>
  <si>
    <t>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</si>
  <si>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</si>
  <si>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ФЕР01-02-001-02 Приказ Минстроя России от 01.06.2020 №294/пр</t>
  </si>
  <si>
    <t>142</t>
  </si>
  <si>
    <t>01-02-001-08</t>
  </si>
  <si>
    <t>На каждый последующий проход по одному следу добавлять: к расценке 01-02-001-02</t>
  </si>
  <si>
    <t>ФЕР01-02-001-08 Приказ Минстроя России от 01.06.2020 №294/пр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</si>
  <si>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</si>
  <si>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</si>
  <si>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</si>
  <si>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</si>
  <si>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</si>
  <si>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</si>
  <si>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</si>
  <si>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ЗД, и СООРУЖЕНИЙ,  НАРУЖНЫХ ИНЖЕНЕРНЫХ СЕТЕЙ, УЛИЦ И ДОРОГ МЕСТНОГО ЗНАЧЕНИЯ, МОСТОВ И ПУТЕПРОВОДОВ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</si>
  <si>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</si>
  <si>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</si>
  <si>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</si>
  <si>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</si>
  <si>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</si>
  <si>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</si>
  <si>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</si>
  <si>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УПР</t>
  </si>
  <si>
    <t>{вкл} - УПРОЩЕННОЕ НАЛОГООБЛОЖЕНИЕ</t>
  </si>
  <si>
    <t>Для всех  расценок. (  при применении упрощенной системы налогообложения)  · {УПР} - ( вкл.)    -  при упрощенной системе   ;  к = 0,9 к СП ( к= 0,7 к НР отменен с 1.01.11)  · {УПР} - ( выкл.) -  при  обычной системе налогообложения</t>
  </si>
  <si>
    <t>Упрощенное налогообложение</t>
  </si>
  <si>
    <t>ХОЗ</t>
  </si>
  <si>
    <t>{вкл} - ХОЗЯЙСТВЕННЫЙ СПОСОБ</t>
  </si>
  <si>
    <t>Для всех  расценок. (  при хозяйственном способе производства работ):  · {ХОЗ} - ( вкл.)    -  при  хоз. способе (к=0,6 к НР )  · {ХОЗ} - ( выкл.) -  при обычном способе производства работ</t>
  </si>
  <si>
    <t>Хозяйственный способ</t>
  </si>
  <si>
    <t>СЛЖ</t>
  </si>
  <si>
    <t>{вкл} -  При  РЕКОНСТРУКЦИИ сложных объектов, РЕКОНСТРУКЦИИ и КАП. РЕМОНТЕ объектов с дейст. яд. реакторами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</si>
  <si>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</si>
  <si>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"Сложные объекты "</t>
  </si>
  <si>
    <t>ТЕК_М/Т/Я</t>
  </si>
  <si>
    <t>При работе в тек. уровне цен с 27.04.2018 г. (письмо № 01/57049-ЮЛ от 27.04.2018 Минюст РФ), коэффициенты к НР =0,85 и к СП-0,8 не назначаются. До 27.04.2018 г. только для мостов, тоннелей, метро, АЭС, объектов с ядерным топливом (см. прим.)</t>
  </si>
  <si>
    <t>При работе в текущем уровне цен с 27.04.2018 г.</t>
  </si>
  <si>
    <t>ОПТ/В</t>
  </si>
  <si>
    <t>{вкл}    - Прокладка  МЕЖДУГОРОДНИХ  ВОЛОКОННО-ОПТИЧЕСКИХ ЛИНИЙ (для ФЕРм10, отд. 6 разд.3) {выкл} - Прокладка  ГОРОДСКИХ               ВОЛОКОННО-ОПТИТЕСКИХ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</si>
  <si>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</si>
  <si>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городских в/опт. линий связи</t>
  </si>
  <si>
    <t>ЗАКР</t>
  </si>
  <si>
    <t>{вкл}   -  Обслуживающие и сопутстующие работы в тоннелях при  производве работ ЗАКРЫТЫМ СПОСОБОМ  {выкл} - Обслуживающие и сопутстующие работы в тоннелях при  производве работ  ОТКРЫТЫМ                       (ФЕР-29, разд.04 )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</si>
  <si>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</si>
  <si>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 обслуживающие процессы )</t>
  </si>
  <si>
    <t>АВИ</t>
  </si>
  <si>
    <t>(вкл)   -  При работах по ДИСПЕТЧЕРЕЗАЦИИ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</si>
  <si>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</si>
  <si>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авитранспорта</t>
  </si>
  <si>
    <t>АЭС</t>
  </si>
  <si>
    <t>(вкл)  -  Производство эл./монт. работ на АЭС ( ФЕРм -08 , отдел 01-03 ),  и контроль свар. швов  на АЭС {вкл}  (ФЕРм-39, отд. 02 и 03 ) (вык) -  Произовдство эл./монт. работ  и и контроль свар. швов на ОБЫЧНЫХ СООРУЖ,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</si>
  <si>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</si>
  <si>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Э/монтаж и контроль сварки на АЭС</t>
  </si>
  <si>
    <t>Инд_исп.Сводный</t>
  </si>
  <si>
    <t>Используется Индекс "по сводному"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</si>
  <si>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</si>
  <si>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</si>
  <si>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</si>
  <si>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</si>
  <si>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</si>
  <si>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</si>
  <si>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К_НР_05</t>
  </si>
  <si>
    <t>К нормам НР  с 1.01.2005 по 1.01.2011</t>
  </si>
  <si>
    <t>Для норм НР с 1.01.2011 года:  · {_ТЕК_НР} = 0.85  -  Коэффициент   учитывающий изменение нормы страховых взносов с  1.01.1 - (при расчете в текущем уровне цен  индексами по статьям затрат )  · {_ТЕК_НР} = 1,00  -  при расчет в текущем уровне цен и при уп</t>
  </si>
  <si>
    <t>К_НР_11</t>
  </si>
  <si>
    <t>Коэфф.  к НР для текущего уровня цен с 01.01.2011  при обычном и упрощенном налогообложении  при постатейной индексации</t>
  </si>
  <si>
    <t>К_СП_11</t>
  </si>
  <si>
    <t>Коэф. к  СП в текущем уровне цен  с 01.01.2011</t>
  </si>
  <si>
    <t>Для норм СП с 1.01.2011 года:  · {_ТЕК_СП} = 0.80  -  Коэффициент   учитывающий изменение нормы страховых взносов с  1.01.11 - (при расчете в текущем уровне цен  индексами по статьям затрат )  · {_ТЕК_СП} = 1,00  -  без учета</t>
  </si>
  <si>
    <t>К_НР_12</t>
  </si>
  <si>
    <t>Корректировка НР с 03.12.12 до 27.04.18 если (ТЕК_М/Т/Я) = {выкл.}</t>
  </si>
  <si>
    <t>К_СП_12</t>
  </si>
  <si>
    <t>Корректировка СП с 03.12.12 до 27.04.18 в текущем уровне цен по письму  2536-ИП/12/ГС от 27.11.12  ( если (ТЕК_М/Т/Я) = {выкл.} )</t>
  </si>
  <si>
    <t>К_НР_УПР</t>
  </si>
  <si>
    <t>Коэф. к  НР при упрощенном налогообложении   ( если {УПР} = [вкл] )</t>
  </si>
  <si>
    <t>К_СП_УПР</t>
  </si>
  <si>
    <t>Коэф. к СП при упрощенном налогообложении   ( если {УПР} = [вкл] )</t>
  </si>
  <si>
    <t>К_НР_ХОЗ</t>
  </si>
  <si>
    <t>Коэф. к НР при хозяйственном способе производства работ  ( если {ХОЗ}= {вкл} )</t>
  </si>
  <si>
    <t>К_НР_СЛЖ</t>
  </si>
  <si>
    <t>Коэф.  при реконструкции сложных объектов (мосты, метро, путепроводы)  и  кап. ремонте АЭС, объектов с яд. реакторами  ( если {СЛЖ} = [вкл] )</t>
  </si>
  <si>
    <t>Р_ОКР</t>
  </si>
  <si>
    <t>Разрядность округления результата расчета НР и СП  ( с 01.01.2011 - до целых )</t>
  </si>
  <si>
    <t>К_НР_УПР_ПУ</t>
  </si>
  <si>
    <t>Коэф. к НР при упрощенном налогообложении ( если {УПР} = [вкл] ) для расценок на изготовление материалов, полуфабрикатов, а также металлических и трубопроводных заготовок, изготовляемых в построечных условиях</t>
  </si>
  <si>
    <t>Лист_НРиСП</t>
  </si>
  <si>
    <t>Уровень цен</t>
  </si>
  <si>
    <t>_OBSM_</t>
  </si>
  <si>
    <t>1-2-0</t>
  </si>
  <si>
    <t>Затраты труда рабочих среднего разряда 2.0</t>
  </si>
  <si>
    <t>чел.-ч</t>
  </si>
  <si>
    <t>Затраты труда машинистов</t>
  </si>
  <si>
    <t>91.01.01-035</t>
  </si>
  <si>
    <t>Бульдозеры, мощность 79 кВт (108 л.с.)</t>
  </si>
  <si>
    <t>маш.час</t>
  </si>
  <si>
    <t>91.01.05-085</t>
  </si>
  <si>
    <t>Экскаваторы одноковшовые дизельные на гусеничном ходу, емкость ковша 0,5 м3</t>
  </si>
  <si>
    <t>02.2.05.04-1777</t>
  </si>
  <si>
    <t>Щебень М 800, фракция 20-40 мм, группа 2</t>
  </si>
  <si>
    <t>1-1-5</t>
  </si>
  <si>
    <t>Затраты труда рабочих среднего разряда 1.5</t>
  </si>
  <si>
    <t>1-3-0</t>
  </si>
  <si>
    <t>Затраты труда рабочих среднего разряда 3.0</t>
  </si>
  <si>
    <t>91.01.05-086</t>
  </si>
  <si>
    <t>Экскаваторы одноковшовые дизельные на гусеничном ходу, емкость ковша 0,65 м3</t>
  </si>
  <si>
    <t>1-2-3</t>
  </si>
  <si>
    <t>Затраты труда рабочих среднего разряда 2.3</t>
  </si>
  <si>
    <t>91.01.02-004</t>
  </si>
  <si>
    <t>Автогрейдеры среднего типа, мощность 99 кВт (135 л.с.)</t>
  </si>
  <si>
    <t>91.06.05-011</t>
  </si>
  <si>
    <t>Погрузчики, грузоподъемность 5 т</t>
  </si>
  <si>
    <t>91.08.03-030</t>
  </si>
  <si>
    <t>Катки самоходные пневмоколесные статические, масса 30 т</t>
  </si>
  <si>
    <t>91.13.01-038</t>
  </si>
  <si>
    <t>Машины поливомоечные 6000 л</t>
  </si>
  <si>
    <t>01.7.03.01-0001</t>
  </si>
  <si>
    <t>Вода</t>
  </si>
  <si>
    <t>02.3.01.02</t>
  </si>
  <si>
    <t>Песок для строительных работ природный</t>
  </si>
  <si>
    <t>02.2.05.04</t>
  </si>
  <si>
    <t>Щебень из плотных горных пород</t>
  </si>
  <si>
    <t>91.05.07-002</t>
  </si>
  <si>
    <t>Краны на железнодорожном ходу, грузоподъемность 16 т</t>
  </si>
  <si>
    <t>91.09.03-035</t>
  </si>
  <si>
    <t>Платформы широкой колеи 71 т</t>
  </si>
  <si>
    <t>91.09.05-022</t>
  </si>
  <si>
    <t>Тепловозы широкой колеи маневровые, мощность 552 кВт (750 л.с.)</t>
  </si>
  <si>
    <t>91.09.09-001</t>
  </si>
  <si>
    <t>Краны козловые двухконсольные для работы на звеносборочных базах, 10 т</t>
  </si>
  <si>
    <t>91.09.12-031</t>
  </si>
  <si>
    <t>Ключи путевые универсальные</t>
  </si>
  <si>
    <t>1-3-5</t>
  </si>
  <si>
    <t>Затраты труда рабочих среднего разряда 3.5</t>
  </si>
  <si>
    <t>91.01.01-038</t>
  </si>
  <si>
    <t>Бульдозеры, мощность 121 кВт (165 л.с.)</t>
  </si>
  <si>
    <t>91.09.03-031</t>
  </si>
  <si>
    <t>Платформы моторные к путеукладчику</t>
  </si>
  <si>
    <t>91.09.03-037</t>
  </si>
  <si>
    <t>Платформы широкой колеи с роликовым транспортером</t>
  </si>
  <si>
    <t>91.09.05-021</t>
  </si>
  <si>
    <t>Тепловозы широкой колеи 294 кВт (400 л.с.)</t>
  </si>
  <si>
    <t>91.09.05-023</t>
  </si>
  <si>
    <t>Тепловозы широкой колеи маневровые, мощность 883 кВт (1200 л.с.)</t>
  </si>
  <si>
    <t>91.09.07-011</t>
  </si>
  <si>
    <t>Машины для балластировки железнодорожного пути</t>
  </si>
  <si>
    <t>91.09.09-003</t>
  </si>
  <si>
    <t>Краны укладочные для рельсовых звеньев 25 м на железобетонных шпалах</t>
  </si>
  <si>
    <t>1-2-1</t>
  </si>
  <si>
    <t>Затраты труда рабочих среднего разряда 2.1</t>
  </si>
  <si>
    <t>91.09.03-024</t>
  </si>
  <si>
    <t>Вагоны широкой колеи 20 т</t>
  </si>
  <si>
    <t>1-2-7</t>
  </si>
  <si>
    <t>Затраты труда рабочих среднего разряда 2.7</t>
  </si>
  <si>
    <t>91.06.01-002</t>
  </si>
  <si>
    <t>Домкраты гидравлические, грузоподъемность 6,3-25 т</t>
  </si>
  <si>
    <t>91.09.12-101</t>
  </si>
  <si>
    <t>Станки рельсорезные</t>
  </si>
  <si>
    <t>91.09.12-102</t>
  </si>
  <si>
    <t>Станки рельсосверлильные</t>
  </si>
  <si>
    <t>91.09.12-103</t>
  </si>
  <si>
    <t>Станки сверлильно-шлифовальные (сверлошлифовалки)</t>
  </si>
  <si>
    <t>01.3.04.08-0013</t>
  </si>
  <si>
    <t>Масло каменноугольное для пропитки древесины</t>
  </si>
  <si>
    <t>25.1.03.01-0002</t>
  </si>
  <si>
    <t>Клемма ПК</t>
  </si>
  <si>
    <t>25.1.03.04-0011</t>
  </si>
  <si>
    <t>Скоба S-образная для укрепления концов шпал от растрескивания</t>
  </si>
  <si>
    <t>1000 ШТ</t>
  </si>
  <si>
    <t>25.1.03.06-0011</t>
  </si>
  <si>
    <t>Шайбы двухвитковые</t>
  </si>
  <si>
    <t>25.1.03.06-0023</t>
  </si>
  <si>
    <t>Шайбы пружинные путевые, диаметр 27 мм</t>
  </si>
  <si>
    <t>1-2-8</t>
  </si>
  <si>
    <t>Затраты труда рабочих среднего разряда 2.8</t>
  </si>
  <si>
    <t>91.09.12-081</t>
  </si>
  <si>
    <t>Разгонщики гидравлические</t>
  </si>
  <si>
    <t>20.2.02.01-0021</t>
  </si>
  <si>
    <t>Втулки изолирующие текстолитовые</t>
  </si>
  <si>
    <t>25.1.03.04-0013</t>
  </si>
  <si>
    <t>Скоба для изолирующей втулки, размер 65х40 мм</t>
  </si>
  <si>
    <t>25.1.03.06-0022</t>
  </si>
  <si>
    <t>Шайбы пружинные путевые, диаметр 24 мм</t>
  </si>
  <si>
    <t>1-4-0</t>
  </si>
  <si>
    <t>Затраты труда рабочих среднего разряда 4.0</t>
  </si>
  <si>
    <t>91.03.11-002</t>
  </si>
  <si>
    <t>Тележки вспомогательные перегонные</t>
  </si>
  <si>
    <t>91.09.02-006</t>
  </si>
  <si>
    <t>Вагонетки узкой колеи</t>
  </si>
  <si>
    <t>91.09.12-041</t>
  </si>
  <si>
    <t>Ключи электрические при работе от передвижной электростанции</t>
  </si>
  <si>
    <t>91.09.14-061</t>
  </si>
  <si>
    <t>Приборы винтовые для регулировки стыков и зазоров железнодорожных путей</t>
  </si>
  <si>
    <t>08.1.02.11-0001</t>
  </si>
  <si>
    <t>Поковки из квадратных заготовок, масса 1,8 кг</t>
  </si>
  <si>
    <t>14.4.02.04-0142</t>
  </si>
  <si>
    <t>Краска масляная земляная МА-0115, мумия, сурик железный</t>
  </si>
  <si>
    <t>25.1.05.06</t>
  </si>
  <si>
    <t>Рельсы контррельсовые</t>
  </si>
  <si>
    <t>26.1.02.03-0022</t>
  </si>
  <si>
    <t>Подкладки типа метро удлиненная</t>
  </si>
  <si>
    <t>26.1.02.08-0012</t>
  </si>
  <si>
    <t>Вкладыши металлические</t>
  </si>
  <si>
    <t>91.09.10-051</t>
  </si>
  <si>
    <t>Шпалоподбойки</t>
  </si>
  <si>
    <t>91.09.12-051</t>
  </si>
  <si>
    <t>Костылезабивщики</t>
  </si>
  <si>
    <t>05.1.02.07</t>
  </si>
  <si>
    <t>Столбики сигнальные железобетонные</t>
  </si>
  <si>
    <t>25.1.01.02-0002</t>
  </si>
  <si>
    <t>Брусья деревянные из древесины хвойных пород для стрелочных переводов, пропитанные</t>
  </si>
  <si>
    <t>25.1.01.05-0012</t>
  </si>
  <si>
    <t>Шпалы деревянные пропитанные, тип II</t>
  </si>
  <si>
    <t>25.1.06.03</t>
  </si>
  <si>
    <t>Знаки путевые и сигнальные железных дорог</t>
  </si>
  <si>
    <t>100 ШТ</t>
  </si>
  <si>
    <t>25.1.06.16</t>
  </si>
  <si>
    <t>Пересечение глухое</t>
  </si>
  <si>
    <t>25.1.06.19-0061</t>
  </si>
  <si>
    <t>Прокладки под подкладку Д65 и СД-65, ЦП67 из смеси РП 101-710</t>
  </si>
  <si>
    <t>1-3-7</t>
  </si>
  <si>
    <t>Затраты труда рабочих среднего разряда 3.7</t>
  </si>
  <si>
    <t>91.09.08-001</t>
  </si>
  <si>
    <t>Составы для перевозки блоков стрелочных переводов</t>
  </si>
  <si>
    <t>05.1.02.03-0012</t>
  </si>
  <si>
    <t>Брусья железобетонные для стрелочных переводов</t>
  </si>
  <si>
    <t>20.2.02.01-0019</t>
  </si>
  <si>
    <t>Втулки изолирующие</t>
  </si>
  <si>
    <t>25.1.06.15</t>
  </si>
  <si>
    <t>Перевод стрелочный</t>
  </si>
  <si>
    <t>91.05.07-003</t>
  </si>
  <si>
    <t>Краны на железнодорожном ходу, грузоподъемность 25 т</t>
  </si>
  <si>
    <t>91.09.10-003</t>
  </si>
  <si>
    <t>Машины выправочно-подбивочно-рихтовочные для стрелочных переводов</t>
  </si>
  <si>
    <t>91.09.10-004</t>
  </si>
  <si>
    <t>Машины выправочно-подбивочно-рихтовочные для стрелочных переводов, производительность до 1200 шпал/час</t>
  </si>
  <si>
    <t>91.09.10-031</t>
  </si>
  <si>
    <t>Рихтовщики гидравлические</t>
  </si>
  <si>
    <t>91.09.10-041</t>
  </si>
  <si>
    <t>Стабилизаторы пути динамические</t>
  </si>
  <si>
    <t>25.1.05.02-0003</t>
  </si>
  <si>
    <t>Подкладка костыльного скрепления железнодорожного пути Д-65</t>
  </si>
  <si>
    <t>1-3-6</t>
  </si>
  <si>
    <t>Затраты труда рабочих среднего разряда 3.6</t>
  </si>
  <si>
    <t>91.17.04-032</t>
  </si>
  <si>
    <t>Агрегаты сварочные двухпостовые для ручной сварки на автомобильном прицепе</t>
  </si>
  <si>
    <t>01.7.11.07-0044</t>
  </si>
  <si>
    <t>Электроды сварочные Э42, диаметр 5 мм</t>
  </si>
  <si>
    <t>01.7.15.02-0084</t>
  </si>
  <si>
    <t>Болты с шестигранной головкой, диаметр 12 (14) мм</t>
  </si>
  <si>
    <t>02.2.04.03</t>
  </si>
  <si>
    <t>Гравийная, щебеночная, гравийно (щебеночно)-песчаная смесь</t>
  </si>
  <si>
    <t>08.3.05.02-0101</t>
  </si>
  <si>
    <t>Прокат толстолистовой горячекатаный в листах, марка стали ВСт3пс5, толщина 4-6 мм</t>
  </si>
  <si>
    <t>08.3.08.01-0001</t>
  </si>
  <si>
    <t>Уголок горячекатаный, неравнополочный, марка стали Ст0, ширина большей полки 180-00 мм, толщина 11-16 мм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</si>
  <si>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</si>
  <si>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</si>
  <si>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91.09.04-002</t>
  </si>
  <si>
    <t>Дрезины широкой колеи с краном 3,5 т</t>
  </si>
  <si>
    <t>91.09.07-021</t>
  </si>
  <si>
    <t>Планировщики балласта</t>
  </si>
  <si>
    <t>91.09.10-005</t>
  </si>
  <si>
    <t>Машины выправочно-подбивочно-рихтовочные, производительность 2200-2400 шпал/час</t>
  </si>
  <si>
    <t>91.09.10-006</t>
  </si>
  <si>
    <t>Машины выправочно-подбивочно-рихтовочные производительностью до 2000 шпал/час</t>
  </si>
  <si>
    <t>1-3-2</t>
  </si>
  <si>
    <t>Затраты труда рабочих среднего разряда 3.2</t>
  </si>
  <si>
    <t>91.09.07-014</t>
  </si>
  <si>
    <t>Машины щебнеочистительные, производительностью 400-600 м3/час, несамоходные</t>
  </si>
  <si>
    <t>91.09.14-041</t>
  </si>
  <si>
    <t>Модули тягово-энергетические для несамоходных машин</t>
  </si>
  <si>
    <t>91.09.14-071</t>
  </si>
  <si>
    <t>Составы для засорителей</t>
  </si>
  <si>
    <t>1-2-4</t>
  </si>
  <si>
    <t>Затраты труда рабочих среднего разряда 2.4</t>
  </si>
  <si>
    <t>1-3-4</t>
  </si>
  <si>
    <t>Затраты труда рабочих среднего разряда 3.4</t>
  </si>
  <si>
    <t>91.05.02-005</t>
  </si>
  <si>
    <t>Краны козловые, грузоподъемность 32 т</t>
  </si>
  <si>
    <t>91.05.05-015</t>
  </si>
  <si>
    <t>Краны на автомобильном ходу, грузоподъемность 16 т</t>
  </si>
  <si>
    <t>91.05.06-007</t>
  </si>
  <si>
    <t>Краны на гусеничном ходу, грузоподъемность 25 т</t>
  </si>
  <si>
    <t>91.14.02-001</t>
  </si>
  <si>
    <t>Автомобили бортовые, грузоподъемность до 5 т</t>
  </si>
  <si>
    <t>91.17.04-042</t>
  </si>
  <si>
    <t>Аппараты для газовой сварки и резки</t>
  </si>
  <si>
    <t>91.17.04-171</t>
  </si>
  <si>
    <t>Преобразователи сварочные номинальным сварочным током 315-500 А</t>
  </si>
  <si>
    <t>01.3.02.08-0001</t>
  </si>
  <si>
    <t>Кислород газообразный технический</t>
  </si>
  <si>
    <t>)*0</t>
  </si>
  <si>
    <t>01.3.02.09-0022</t>
  </si>
  <si>
    <t>Пропан-бутан смесь техническая</t>
  </si>
  <si>
    <t>01.7.11.07-0032</t>
  </si>
  <si>
    <t>Электроды сварочные Э42, диаметр 4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</si>
  <si>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</si>
  <si>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</si>
  <si>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</si>
  <si>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</si>
  <si>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</si>
  <si>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пропитанный</t>
  </si>
  <si>
    <t>07.2.07.12</t>
  </si>
  <si>
    <t>Конструкции стальные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</si>
  <si>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</si>
  <si>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</si>
  <si>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</si>
  <si>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</si>
  <si>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</si>
  <si>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08.3.03.06-0002</t>
  </si>
  <si>
    <t>Проволока горячекатаная в мотках, диаметр 6,3-6,5 мм</t>
  </si>
  <si>
    <t>08.3.11.01-0091</t>
  </si>
  <si>
    <t>Швеллеры № 40, марка стали Ст0</t>
  </si>
  <si>
    <t>11.1.03.01-0077</t>
  </si>
  <si>
    <t>Бруски обрезные, хвойных пород, длина 4-6,5 м, ширина 75-150 мм, толщина 40-75 мм, сорт I</t>
  </si>
  <si>
    <t>14.4.01.01-0003</t>
  </si>
  <si>
    <t>Грунтовка ГФ-021</t>
  </si>
  <si>
    <t>14.5.09.07-0030</t>
  </si>
  <si>
    <t>Растворитель Р-4</t>
  </si>
  <si>
    <t>91.02.03-001</t>
  </si>
  <si>
    <t>Гидромолоты на базе экскаватора</t>
  </si>
  <si>
    <t>01.3.02.03-0001</t>
  </si>
  <si>
    <t>Ацетилен газообразный технический</t>
  </si>
  <si>
    <t>1-2-2</t>
  </si>
  <si>
    <t>Затраты труда рабочих среднего разряда 2.2</t>
  </si>
  <si>
    <t>91.01.01-034</t>
  </si>
  <si>
    <t>Бульдозеры, мощность 59 кВт (80 л.с.)</t>
  </si>
  <si>
    <t>91.08.03-007</t>
  </si>
  <si>
    <t>Катки прицепные пневмоколесные статические, масса 25 т</t>
  </si>
  <si>
    <t>91.15.02-024</t>
  </si>
  <si>
    <t>Тракторы на гусеничном ходу, мощность 79 кВт (108 л.с.)</t>
  </si>
  <si>
    <t>Поправка:Разработка грунта экскаваторами в котлованах: при глубине котлована до 3 м независимо от объема котлована или его площади 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</si>
  <si>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Поправка:Доработка вручную, зачистка дна и стенок с выкидкой грунта в котлованах и траншеях, разработанных механизированным способом 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</si>
  <si>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</si>
  <si>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Поправка: 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</si>
  <si>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</si>
  <si>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Поправка:ЗГСР 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</si>
  <si>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Поправка:Демонтаж (разборка) металлических, металлокомпозитных, композитных конструкций 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</si>
  <si>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Поправка:5 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</si>
  <si>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Унифицированная форма № КС-2</t>
  </si>
  <si>
    <t>Утверждена постановлением Госкомстата России</t>
  </si>
  <si>
    <t>от 11.11.99. № 100</t>
  </si>
  <si>
    <t>Код</t>
  </si>
  <si>
    <t>Форма по ОКУД</t>
  </si>
  <si>
    <t>0322005</t>
  </si>
  <si>
    <t>Инвестор</t>
  </si>
  <si>
    <t>по ОКПО</t>
  </si>
  <si>
    <t>организация, адрес, телефон, факс</t>
  </si>
  <si>
    <t>Заказчик</t>
  </si>
  <si>
    <t>Подрядчик</t>
  </si>
  <si>
    <t>Стройка</t>
  </si>
  <si>
    <t>наименование, адрес</t>
  </si>
  <si>
    <t>Объект</t>
  </si>
  <si>
    <t>наименование</t>
  </si>
  <si>
    <t xml:space="preserve">Вид деятельности по ОКДП  </t>
  </si>
  <si>
    <t xml:space="preserve">Договор подряда  </t>
  </si>
  <si>
    <t>номер</t>
  </si>
  <si>
    <t>дата</t>
  </si>
  <si>
    <t xml:space="preserve">Вид операции  </t>
  </si>
  <si>
    <t>Номер документа</t>
  </si>
  <si>
    <t>Дата составления</t>
  </si>
  <si>
    <t>Отчетный период</t>
  </si>
  <si>
    <t>с</t>
  </si>
  <si>
    <t>по</t>
  </si>
  <si>
    <t>А К Т   О   П Р И Е М К Е   Р А Б О Т</t>
  </si>
  <si>
    <t>Сметная стоимость выполненных работ</t>
  </si>
  <si>
    <t>тыс. руб.</t>
  </si>
  <si>
    <t>Нормативная трудоемкость</t>
  </si>
  <si>
    <t>Средства на оплату труда</t>
  </si>
  <si>
    <t>№ п/п</t>
  </si>
  <si>
    <t>Номер по смете</t>
  </si>
  <si>
    <t>Шифр и номер позиции норматива</t>
  </si>
  <si>
    <t>Наименование работ и затрат, единица измерения</t>
  </si>
  <si>
    <t>Количество</t>
  </si>
  <si>
    <t>Стоимость ед., руб.</t>
  </si>
  <si>
    <t>Общая стоимость, руб.</t>
  </si>
  <si>
    <t>Затраты труда, чел.-ч</t>
  </si>
  <si>
    <t>Экспл. машин</t>
  </si>
  <si>
    <t>Основная зарплата</t>
  </si>
  <si>
    <t>основных рабочих</t>
  </si>
  <si>
    <t>машинистов</t>
  </si>
  <si>
    <t>в т.ч. зарплата</t>
  </si>
  <si>
    <t>на единицу</t>
  </si>
  <si>
    <t>всего</t>
  </si>
  <si>
    <t>1a</t>
  </si>
  <si>
    <t>ИНДЕКСЫ ПЕРЕСЧЕТА: ОЗП 44,77; ЭММ 13,24; МР 8,16; ЗПМ 44,77</t>
  </si>
  <si>
    <r>
      <t>Разработка грунта с погрузкой на автомобили-самосвалы экскаваторами с ковшом вместимостью: 0,5 (0,5-0,63) м3, группа грунтов 1</t>
    </r>
    <r>
      <rPr>
        <i/>
        <sz val="8"/>
        <color rgb="FF003300"/>
        <rFont val="Arial"/>
        <family val="2"/>
        <charset val="204"/>
      </rPr>
      <t xml:space="preserve">
К=(ЭММ, ЗПМ, ТЗМ)*1,2*1,25*1,15; (ОЗП, ТЗ)*1,2*1,15*1,15; СП*0.85</t>
    </r>
  </si>
  <si>
    <t>Итого с НР и СП</t>
  </si>
  <si>
    <r>
      <t>Разработка грунта вручную в траншеях глубиной до 2 м без креплений с откосами, группа грунтов: 1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ТЗ)*1,2*1,15*1,15; СП*0.85</t>
    </r>
  </si>
  <si>
    <r>
      <t>Погрузка вручную неуплотненного грунта из штабелей и отвалов в транспортные средства, группа грунтов: 1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</si>
  <si>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t>ИНДЕКСЫ ПЕРЕСЧЕТА: ЭММ 13,62; МР 13,62</t>
  </si>
  <si>
    <t>ИНДЕКСЫ ПЕРЕСЧЕТА: МР 8,16</t>
  </si>
  <si>
    <r>
      <t>Планировка площадей бульдозерами мощностью: 79 кВт (108 л.с.)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</si>
  <si>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Планировка вручную: дна и откосов выемок каналов, группа грунтов 1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</si>
  <si>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Планировка откосов выемок и насыпей экскаваторами, группа грунтов: 1-2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</si>
  <si>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Устройство подстилающих и выравнивающих слоев оснований: из песка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</si>
  <si>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Устройство подстилающих и выравнивающих слоев оснований: из щебня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</si>
  <si>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Щебень фр.25-60 (балластного 2 кат.) ГОСТ 7392 для ЖД пути</t>
    </r>
    <r>
      <rPr>
        <i/>
        <sz val="8"/>
        <color rgb="FF003300"/>
        <rFont val="Arial"/>
        <family val="2"/>
        <charset val="204"/>
      </rPr>
      <t xml:space="preserve">
К=МР*1,012; (ЭММ, ЗПМ, ТЗМ)*1,25*1,15; (ОЗП, ТЗ)*1,15*1,15
493,16 = [4 829 / 1,2 /  8,16]</t>
    </r>
  </si>
  <si>
    <r>
      <t>Разборка упорной призмы и конструкции упора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</si>
  <si>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Разборка стрелочных переводов на деревянных брусьях на базе, марка перевода: 1/9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</si>
  <si>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Разборка пути звеньями рельсошпальной решетки, шпалы: железобетонные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</si>
  <si>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Разборка пути поэлементно на деревянных шпалах тип рельсов: Р65, на 1 км число шпал 2000 и 1840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</si>
  <si>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t>ИНДЕКСЫ ПЕРЕСЧЕТА: ЭММ 13,24; МР 13,24</t>
  </si>
  <si>
    <r>
  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</si>
  <si>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Рельсы железнодорожные Р-65 категория Т1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</si>
  <si>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Укладка контррельсов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</si>
  <si>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Сборка стрелочного перевода блоками при типе рельсов Р65 на железобетонных брусьях, марка перевода: 1/9 (СП №46, №48, №50)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</si>
  <si>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</si>
  <si>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Сборка стрелочного перевода блоками при типе рельсов Р65 на деревянных брусьях, марка перевода: 1/9 (СП №40 (старогодний  СП №8), СП №42, СП №41)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</si>
  <si>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</si>
  <si>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Балластировка пути и стрелочных переводов на железобетонных шпалах, балласт: щебеночный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</si>
  <si>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t xml:space="preserve">Сдал   </t>
  </si>
  <si>
    <t xml:space="preserve">Принял   </t>
  </si>
  <si>
    <t>За Октябрь, 2023 г.</t>
  </si>
  <si>
    <t>Раздел Сооружение земляного полотна</t>
  </si>
  <si>
    <t>Поправка: Попр.Прил.1.12 п.3.37 Попр.Приказ от 04.08.2020 № 421/пр п.58б Попр.Приказ от 07.07.2022 № 557/пр прил.8 табл.2 п.3</t>
  </si>
  <si>
    <t>92 %</t>
  </si>
  <si>
    <t>39,1 %</t>
  </si>
  <si>
    <t xml:space="preserve"> </t>
  </si>
  <si>
    <t>Поправка: Попр.Прил.1.12 п.3.187 Попр.Приказ от 04.08.2020 № 421/пр п.58б Попр.Приказ от 07.07.2022 № 557/пр прил.8 табл.2 п.3</t>
  </si>
  <si>
    <t>89 %</t>
  </si>
  <si>
    <t>34 %</t>
  </si>
  <si>
    <t>Поправка: Попр.Приказ от 04.08.2020 № 421/пр п.58б Попр.Приказ от 07.07.2022 № 557/пр прил.8 табл.2 п.3</t>
  </si>
  <si>
    <t>147 %</t>
  </si>
  <si>
    <t>113,9 %</t>
  </si>
  <si>
    <t>Поправка: Попр. Попр.Приказ от 04.08.2020 № 421/пр п.58б Попр.Приказ от 07.07.2022 № 557/пр прил.8 табл.2 п.3</t>
  </si>
  <si>
    <t>Раздел Демонтажные работы</t>
  </si>
  <si>
    <t>Поправка: Попр.Приказ от 07.07.2022 № 557/пр прил.8 табл.2 п.3</t>
  </si>
  <si>
    <t>109 %</t>
  </si>
  <si>
    <t>55,25 %</t>
  </si>
  <si>
    <t>Раздел Устройство верхнего строения пути</t>
  </si>
  <si>
    <t>146 %</t>
  </si>
  <si>
    <t>63,75 %</t>
  </si>
  <si>
    <t>Итого по акту:  корр_02-01-01 ПЖ  эстакада утв..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</si>
  <si>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</si>
  <si>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</si>
  <si>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02-01-01 Верхнее строение пути</t>
  </si>
  <si>
    <t>МВМ/03-07</t>
  </si>
  <si>
    <t>Временные здания и сооружения - 8,2%</t>
  </si>
  <si>
    <t>Всего с ВЗиС</t>
  </si>
  <si>
    <t>Производство работ в зимнее время - 2,4%</t>
  </si>
  <si>
    <t>Итого по акту</t>
  </si>
  <si>
    <t>Итого по акту с учетом договорного коэффициента 1,0514</t>
  </si>
  <si>
    <t>Генеральный директор
ООО «КиКГЕОСТРОЙ»</t>
  </si>
  <si>
    <t>Ю.Ф. Кесслер</t>
  </si>
  <si>
    <t xml:space="preserve">Генеральный директор
АО «МЕТРОВАГОНМАШ» </t>
  </si>
  <si>
    <t>А.Б. Степнов</t>
  </si>
  <si>
    <r>
      <t xml:space="preserve">Перевозка и утилизация отходов 4-5 класса </t>
    </r>
    <r>
      <rPr>
        <i/>
        <sz val="8"/>
        <color rgb="FF003300"/>
        <rFont val="Arial"/>
        <family val="2"/>
        <charset val="204"/>
      </rPr>
      <t>162,38 = [1 590 / 1,2 /  8,16]</t>
    </r>
  </si>
  <si>
    <r>
      <t>Песок карьерный</t>
    </r>
    <r>
      <rPr>
        <i/>
        <sz val="8"/>
        <color rgb="FF003300"/>
        <rFont val="Arial"/>
        <family val="2"/>
        <charset val="204"/>
      </rPr>
      <t xml:space="preserve">
К=МР*1,012;
99,98 = [979 / 1,2 /  8,16]</t>
    </r>
  </si>
  <si>
    <r>
      <t>Рельсы Р-65 НТ260, L-12,5 м (156 шт.)</t>
    </r>
    <r>
      <rPr>
        <i/>
        <sz val="8"/>
        <color rgb="FF003300"/>
        <rFont val="Arial"/>
        <family val="2"/>
        <charset val="204"/>
      </rPr>
      <t xml:space="preserve">
К=МР*1,012; 
16 758,58 = [164 100 / 1,2 /  8,16]</t>
    </r>
  </si>
  <si>
    <r>
      <t>Шпалы деревянные пропитанные, тип I</t>
    </r>
    <r>
      <rPr>
        <i/>
        <sz val="8"/>
        <color rgb="FF003300"/>
        <rFont val="Arial"/>
        <family val="2"/>
        <charset val="204"/>
      </rPr>
      <t xml:space="preserve">
</t>
    </r>
  </si>
  <si>
    <r>
      <t>Шпала деревян. пропит. II тип, пр-во РБ (с доставкой ж/д транспортом до ст.Мытищи код 234808)</t>
    </r>
    <r>
      <rPr>
        <i/>
        <sz val="8"/>
        <color rgb="FF003300"/>
        <rFont val="Arial"/>
        <family val="2"/>
        <charset val="204"/>
      </rPr>
      <t xml:space="preserve">
К=МР*1,012; 
245,10 = [2 400 / 1,2 /  8,16]</t>
    </r>
  </si>
  <si>
    <r>
      <t>Накладка рельсовая двухголовая 2Р65</t>
    </r>
    <r>
      <rPr>
        <i/>
        <sz val="8"/>
        <color rgb="FF003300"/>
        <rFont val="Arial"/>
        <family val="2"/>
        <charset val="204"/>
      </rPr>
      <t xml:space="preserve">
</t>
    </r>
  </si>
  <si>
    <r>
      <t>Накладка 1Р-65 (194 шт.)</t>
    </r>
    <r>
      <rPr>
        <i/>
        <sz val="8"/>
        <color rgb="FF003300"/>
        <rFont val="Arial"/>
        <family val="2"/>
        <charset val="204"/>
      </rPr>
      <t xml:space="preserve">
К=МР*1,012; 
28 084,15 = [275 000 / 1,2 /  8,16]</t>
    </r>
  </si>
  <si>
    <r>
      <t>Скрепление КД-65 (подкладка КД-65 (1 шт.), болт клеммный М22х75 в сборе (2 шт.), шуруп путевой М24х170 (4 шт.), прокладка ЦП-361 (1 шт.), прокладка ЦП-363 (1 шт.)</t>
    </r>
    <r>
      <rPr>
        <i/>
        <sz val="8"/>
        <color rgb="FF003300"/>
        <rFont val="Arial"/>
        <family val="2"/>
        <charset val="204"/>
      </rPr>
      <t xml:space="preserve">
К=МР/1.2/8.16*1,012; </t>
    </r>
  </si>
  <si>
    <r>
      <t>Контррельсовый уголок (с комплектом крепления) СП850 длина 9,3м ПКЖД-65</t>
    </r>
    <r>
      <rPr>
        <i/>
        <sz val="8"/>
        <color rgb="FF003300"/>
        <rFont val="Arial"/>
        <family val="2"/>
        <charset val="204"/>
      </rPr>
      <t xml:space="preserve">
К=МР*1,012; 
16 237,75 = [159 000 / 1,2 /  8,16]</t>
    </r>
  </si>
  <si>
    <r>
      <t>Стрелочный перевод тип Р65 марка 1/9 правый пр. 2769.00.000</t>
    </r>
    <r>
      <rPr>
        <i/>
        <sz val="8"/>
        <color rgb="FF003300"/>
        <rFont val="Arial"/>
        <family val="2"/>
        <charset val="204"/>
      </rPr>
      <t xml:space="preserve">
К=МР/1.2/8.16*1,012;</t>
    </r>
  </si>
  <si>
    <r>
      <t>Брус ж.б. пр. 2769</t>
    </r>
    <r>
      <rPr>
        <i/>
        <sz val="8"/>
        <color rgb="FF003300"/>
        <rFont val="Arial"/>
        <family val="2"/>
        <charset val="204"/>
      </rPr>
      <t xml:space="preserve">
К=МР/1.2/8.16*1,012; </t>
    </r>
  </si>
  <si>
    <r>
      <t>Стрелочный перевод тип Р65 марка 1/9 правый пр. 2769.00.000</t>
    </r>
    <r>
      <rPr>
        <i/>
        <sz val="8"/>
        <color rgb="FF003300"/>
        <rFont val="Arial"/>
        <family val="2"/>
        <charset val="204"/>
      </rPr>
      <t xml:space="preserve">
К=МР*1,012; 
402 573,53 = [3 942 000 / 1,2 /  8,16]</t>
    </r>
  </si>
  <si>
    <r>
      <t>Стрелочный перевод тип Р65 марка 1/9 левый, пр.2769.00.000-01</t>
    </r>
    <r>
      <rPr>
        <i/>
        <sz val="8"/>
        <color rgb="FF003300"/>
        <rFont val="Arial"/>
        <family val="2"/>
        <charset val="204"/>
      </rPr>
      <t xml:space="preserve">
К=МР*1,012; 
402 573,53 = [3 942 000 / 1,2 /  8,16]</t>
    </r>
  </si>
  <si>
    <r>
      <t>Брус деревянный А4 тип II, пропитка 3-5мм, сечение 160х230</t>
    </r>
    <r>
      <rPr>
        <i/>
        <sz val="8"/>
        <color rgb="FF003300"/>
        <rFont val="Arial"/>
        <family val="2"/>
        <charset val="204"/>
      </rPr>
      <t xml:space="preserve">
К=МР*1,012;
40 012,25 = [391 800 / 1,2 /  8,16]</t>
    </r>
  </si>
  <si>
    <r>
      <t>Щебень из плотных горных пород для балластного слоя железнодорожного пути, фракция от 25 до 60 мм</t>
    </r>
    <r>
      <rPr>
        <i/>
        <sz val="8"/>
        <color rgb="FF003300"/>
        <rFont val="Arial"/>
        <family val="2"/>
        <charset val="204"/>
      </rPr>
      <t xml:space="preserve">
</t>
    </r>
  </si>
  <si>
    <r>
      <t>Щебень фр.25-60 (балластного 2 кат.) ГОСТ 7392 для ЖД пути</t>
    </r>
    <r>
      <rPr>
        <i/>
        <sz val="8"/>
        <color rgb="FF003300"/>
        <rFont val="Arial"/>
        <family val="2"/>
        <charset val="204"/>
      </rPr>
      <t xml:space="preserve">
К=МР*1,012;
493,16 = [4 829 / 1,2 /  8,16]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</si>
</sst>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&quot;.&quot;mm&quot;.&quot;yyyy"/>
    <numFmt numFmtId="165" formatCode="#,##0.00;[Red]\-\ #,##0.00"/>
    <numFmt numFmtId="166" formatCode="#,##0.00####;[Red]\-\ #,##0.00####"/>
  </numFmts>
  <fonts count="21" x14ac:knownFonts="1">
    <font>
      <sz val="10"/>
      <name val="Arial"/>
      <charset val="204"/>
    </font>
    <font>
      <b/>
      <sz val="10"/>
      <color indexed="12"/>
      <name val="Arial"/>
      <family val="2"/>
      <charset val="204"/>
    </font>
    <font>
      <sz val="10"/>
      <color indexed="18"/>
      <name val="Arial"/>
      <family val="2"/>
      <charset val="204"/>
    </font>
    <font>
      <b/>
      <sz val="10"/>
      <color indexed="16"/>
      <name val="Arial"/>
      <family val="2"/>
      <charset val="204"/>
    </font>
    <font>
      <b/>
      <sz val="10"/>
      <color indexed="20"/>
      <name val="Arial"/>
      <family val="2"/>
      <charset val="204"/>
    </font>
    <font>
      <b/>
      <sz val="10"/>
      <color indexed="17"/>
      <name val="Arial"/>
      <family val="2"/>
      <charset val="204"/>
    </font>
    <font>
      <sz val="10"/>
      <color indexed="12"/>
      <name val="Arial"/>
      <family val="2"/>
      <charset val="204"/>
    </font>
    <font>
      <sz val="10"/>
      <color indexed="14"/>
      <name val="Arial"/>
      <family val="2"/>
      <charset val="204"/>
    </font>
    <font>
      <sz val="10"/>
      <color indexed="16"/>
      <name val="Arial"/>
      <family val="2"/>
      <charset val="204"/>
    </font>
    <font>
      <b/>
      <sz val="10"/>
      <color indexed="14"/>
      <name val="Arial"/>
      <family val="2"/>
      <charset val="204"/>
    </font>
    <font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i/>
      <sz val="8"/>
      <color rgb="FF003300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3300"/>
      <name val="Arial"/>
      <family val="2"/>
      <charset val="204"/>
    </font>
    <font>
      <b/>
      <i/>
      <sz val="8"/>
      <color rgb="FF003300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9" fillId="0" borderId="0"/>
    <xf numFmtId="0" fontId="19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13" fillId="0" borderId="16" xfId="0" applyFont="1" applyBorder="1" applyAlignment="1">
      <alignment vertical="top" wrapText="1"/>
    </xf>
    <xf numFmtId="0" fontId="15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 wrapText="1"/>
    </xf>
    <xf numFmtId="0" fontId="15" fillId="0" borderId="0" xfId="0" applyFont="1" applyAlignment="1">
      <alignment horizontal="center" wrapText="1"/>
    </xf>
    <xf numFmtId="0" fontId="10" fillId="0" borderId="1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right"/>
    </xf>
    <xf numFmtId="166" fontId="17" fillId="0" borderId="16" xfId="0" applyNumberFormat="1" applyFont="1" applyBorder="1" applyAlignment="1">
      <alignment horizontal="right"/>
    </xf>
    <xf numFmtId="165" fontId="17" fillId="0" borderId="16" xfId="0" applyNumberFormat="1" applyFont="1" applyBorder="1" applyAlignment="1">
      <alignment horizontal="right"/>
    </xf>
    <xf numFmtId="0" fontId="17" fillId="0" borderId="15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right" vertical="top" wrapText="1"/>
    </xf>
    <xf numFmtId="0" fontId="17" fillId="0" borderId="15" xfId="0" applyFont="1" applyBorder="1" applyAlignment="1">
      <alignment horizontal="right"/>
    </xf>
    <xf numFmtId="166" fontId="17" fillId="0" borderId="15" xfId="0" applyNumberFormat="1" applyFont="1" applyBorder="1" applyAlignment="1">
      <alignment horizontal="right"/>
    </xf>
    <xf numFmtId="165" fontId="17" fillId="0" borderId="15" xfId="0" applyNumberFormat="1" applyFont="1" applyBorder="1" applyAlignment="1">
      <alignment horizontal="right"/>
    </xf>
    <xf numFmtId="0" fontId="12" fillId="0" borderId="16" xfId="0" applyFont="1" applyBorder="1"/>
    <xf numFmtId="0" fontId="12" fillId="0" borderId="16" xfId="0" applyFont="1" applyBorder="1" applyAlignment="1">
      <alignment horizontal="left" vertical="top"/>
    </xf>
    <xf numFmtId="0" fontId="12" fillId="0" borderId="16" xfId="0" applyFont="1" applyBorder="1" applyAlignment="1">
      <alignment horizontal="right" vertical="top"/>
    </xf>
    <xf numFmtId="165" fontId="12" fillId="0" borderId="16" xfId="0" applyNumberFormat="1" applyFont="1" applyBorder="1" applyAlignment="1">
      <alignment horizontal="right" vertical="top"/>
    </xf>
    <xf numFmtId="0" fontId="16" fillId="0" borderId="16" xfId="0" applyFont="1" applyBorder="1" applyAlignment="1">
      <alignment horizontal="left" vertical="top"/>
    </xf>
    <xf numFmtId="0" fontId="16" fillId="0" borderId="16" xfId="0" applyFont="1" applyBorder="1" applyAlignment="1">
      <alignment horizontal="right" vertical="top"/>
    </xf>
    <xf numFmtId="165" fontId="16" fillId="0" borderId="16" xfId="0" applyNumberFormat="1" applyFont="1" applyBorder="1" applyAlignment="1">
      <alignment horizontal="right" vertical="top"/>
    </xf>
    <xf numFmtId="0" fontId="12" fillId="0" borderId="15" xfId="0" applyFont="1" applyBorder="1"/>
    <xf numFmtId="0" fontId="16" fillId="0" borderId="15" xfId="0" applyFont="1" applyBorder="1" applyAlignment="1">
      <alignment horizontal="left" vertical="top"/>
    </xf>
    <xf numFmtId="0" fontId="16" fillId="0" borderId="15" xfId="0" applyFont="1" applyBorder="1" applyAlignment="1">
      <alignment horizontal="right" vertical="top"/>
    </xf>
    <xf numFmtId="165" fontId="16" fillId="0" borderId="15" xfId="0" applyNumberFormat="1" applyFont="1" applyBorder="1" applyAlignment="1">
      <alignment horizontal="right" vertical="top"/>
    </xf>
    <xf numFmtId="165" fontId="12" fillId="0" borderId="15" xfId="0" applyNumberFormat="1" applyFont="1" applyBorder="1" applyAlignment="1">
      <alignment horizontal="right"/>
    </xf>
    <xf numFmtId="0" fontId="10" fillId="0" borderId="0" xfId="1" applyFont="1" applyAlignment="1">
      <alignment horizontal="right" wrapText="1"/>
    </xf>
    <xf numFmtId="0" fontId="12" fillId="0" borderId="0" xfId="1" applyFont="1"/>
    <xf numFmtId="0" fontId="10" fillId="0" borderId="0" xfId="1" applyFont="1" applyAlignment="1">
      <alignment wrapText="1"/>
    </xf>
    <xf numFmtId="0" fontId="10" fillId="0" borderId="0" xfId="2" applyFont="1" applyAlignment="1">
      <alignment wrapText="1"/>
    </xf>
    <xf numFmtId="0" fontId="12" fillId="0" borderId="0" xfId="2" applyFont="1"/>
    <xf numFmtId="0" fontId="10" fillId="0" borderId="4" xfId="1" applyFont="1" applyBorder="1" applyAlignment="1">
      <alignment horizontal="center" wrapText="1"/>
    </xf>
    <xf numFmtId="0" fontId="10" fillId="0" borderId="1" xfId="1" applyFont="1" applyBorder="1" applyAlignment="1">
      <alignment horizont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wrapText="1"/>
    </xf>
    <xf numFmtId="164" fontId="10" fillId="0" borderId="12" xfId="1" applyNumberFormat="1" applyFont="1" applyBorder="1" applyAlignment="1">
      <alignment horizontal="center" wrapText="1"/>
    </xf>
    <xf numFmtId="165" fontId="16" fillId="0" borderId="15" xfId="0" applyNumberFormat="1" applyFont="1" applyBorder="1" applyAlignment="1">
      <alignment horizontal="right"/>
    </xf>
    <xf numFmtId="0" fontId="16" fillId="0" borderId="15" xfId="0" applyFont="1" applyBorder="1"/>
    <xf numFmtId="0" fontId="16" fillId="0" borderId="0" xfId="0" applyFont="1"/>
    <xf numFmtId="165" fontId="12" fillId="0" borderId="15" xfId="1" applyNumberFormat="1" applyFont="1" applyBorder="1" applyAlignment="1">
      <alignment horizontal="right"/>
    </xf>
    <xf numFmtId="0" fontId="12" fillId="0" borderId="15" xfId="1" applyFont="1" applyBorder="1"/>
    <xf numFmtId="165" fontId="16" fillId="0" borderId="15" xfId="1" applyNumberFormat="1" applyFont="1" applyBorder="1" applyAlignment="1">
      <alignment horizontal="right"/>
    </xf>
    <xf numFmtId="0" fontId="16" fillId="0" borderId="15" xfId="1" applyFont="1" applyBorder="1"/>
    <xf numFmtId="0" fontId="16" fillId="0" borderId="0" xfId="1" applyFont="1"/>
    <xf numFmtId="165" fontId="20" fillId="0" borderId="15" xfId="1" applyNumberFormat="1" applyFont="1" applyBorder="1" applyAlignment="1">
      <alignment horizontal="right"/>
    </xf>
    <xf numFmtId="0" fontId="20" fillId="0" borderId="15" xfId="1" applyFont="1" applyBorder="1"/>
    <xf numFmtId="0" fontId="20" fillId="0" borderId="0" xfId="1" applyFont="1"/>
    <xf numFmtId="0" fontId="20" fillId="0" borderId="0" xfId="1" applyFont="1" applyAlignment="1">
      <alignment horizontal="left" wrapText="1"/>
    </xf>
    <xf numFmtId="165" fontId="20" fillId="0" borderId="0" xfId="1" applyNumberFormat="1" applyFont="1" applyAlignment="1">
      <alignment horizontal="right"/>
    </xf>
    <xf numFmtId="0" fontId="16" fillId="0" borderId="0" xfId="1" applyFont="1" applyAlignment="1">
      <alignment horizontal="right"/>
    </xf>
    <xf numFmtId="0" fontId="20" fillId="0" borderId="17" xfId="1" applyFont="1" applyBorder="1" applyAlignment="1">
      <alignment horizontal="center" wrapText="1"/>
    </xf>
    <xf numFmtId="0" fontId="12" fillId="0" borderId="17" xfId="1" applyFont="1" applyBorder="1"/>
    <xf numFmtId="0" fontId="17" fillId="0" borderId="15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left" wrapText="1"/>
    </xf>
    <xf numFmtId="0" fontId="16" fillId="0" borderId="15" xfId="0" applyFont="1" applyBorder="1" applyAlignment="1">
      <alignment horizontal="left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0" fillId="0" borderId="0" xfId="0" applyFont="1" applyAlignment="1">
      <alignment horizontal="right" wrapText="1"/>
    </xf>
    <xf numFmtId="165" fontId="12" fillId="0" borderId="0" xfId="0" applyNumberFormat="1" applyFont="1"/>
    <xf numFmtId="0" fontId="12" fillId="0" borderId="0" xfId="0" applyFont="1"/>
    <xf numFmtId="0" fontId="10" fillId="0" borderId="13" xfId="0" applyFont="1" applyBorder="1" applyAlignment="1">
      <alignment horizontal="center" vertical="center" wrapText="1"/>
    </xf>
    <xf numFmtId="0" fontId="10" fillId="0" borderId="0" xfId="1" applyFont="1" applyAlignment="1">
      <alignment horizontal="right" wrapText="1"/>
    </xf>
    <xf numFmtId="0" fontId="10" fillId="0" borderId="3" xfId="1" applyFont="1" applyBorder="1" applyAlignment="1">
      <alignment horizontal="right" wrapText="1"/>
    </xf>
    <xf numFmtId="0" fontId="12" fillId="0" borderId="1" xfId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164" fontId="12" fillId="0" borderId="1" xfId="1" applyNumberFormat="1" applyFont="1" applyBorder="1" applyAlignment="1">
      <alignment horizontal="center"/>
    </xf>
    <xf numFmtId="164" fontId="12" fillId="0" borderId="2" xfId="1" applyNumberFormat="1" applyFont="1" applyBorder="1" applyAlignment="1">
      <alignment horizontal="center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0" fillId="0" borderId="9" xfId="2" applyFont="1" applyBorder="1" applyAlignment="1">
      <alignment horizontal="center" wrapText="1"/>
    </xf>
    <xf numFmtId="0" fontId="12" fillId="0" borderId="4" xfId="2" applyFont="1" applyBorder="1" applyAlignment="1">
      <alignment horizontal="center"/>
    </xf>
    <xf numFmtId="0" fontId="12" fillId="0" borderId="5" xfId="2" applyFont="1" applyBorder="1" applyAlignment="1">
      <alignment horizontal="center"/>
    </xf>
    <xf numFmtId="0" fontId="12" fillId="0" borderId="7" xfId="2" applyFont="1" applyBorder="1" applyAlignment="1">
      <alignment horizontal="center"/>
    </xf>
    <xf numFmtId="0" fontId="12" fillId="0" borderId="8" xfId="2" applyFont="1" applyBorder="1" applyAlignment="1">
      <alignment horizontal="center"/>
    </xf>
    <xf numFmtId="0" fontId="10" fillId="0" borderId="0" xfId="2" applyFont="1" applyAlignment="1">
      <alignment horizontal="left" wrapText="1"/>
    </xf>
    <xf numFmtId="0" fontId="12" fillId="0" borderId="6" xfId="2" applyFont="1" applyBorder="1" applyAlignment="1">
      <alignment wrapText="1"/>
    </xf>
    <xf numFmtId="0" fontId="10" fillId="0" borderId="9" xfId="1" applyFont="1" applyBorder="1" applyAlignment="1">
      <alignment horizontal="center" wrapText="1"/>
    </xf>
    <xf numFmtId="0" fontId="12" fillId="0" borderId="4" xfId="1" applyFont="1" applyBorder="1" applyAlignment="1">
      <alignment horizontal="center"/>
    </xf>
    <xf numFmtId="0" fontId="12" fillId="0" borderId="5" xfId="1" applyFont="1" applyBorder="1" applyAlignment="1">
      <alignment horizontal="center"/>
    </xf>
    <xf numFmtId="0" fontId="12" fillId="0" borderId="7" xfId="1" applyFont="1" applyBorder="1" applyAlignment="1">
      <alignment horizontal="center"/>
    </xf>
    <xf numFmtId="0" fontId="12" fillId="0" borderId="8" xfId="1" applyFont="1" applyBorder="1" applyAlignment="1">
      <alignment horizontal="center"/>
    </xf>
    <xf numFmtId="0" fontId="10" fillId="0" borderId="0" xfId="1" applyFont="1" applyAlignment="1">
      <alignment horizontal="left" wrapText="1"/>
    </xf>
    <xf numFmtId="0" fontId="12" fillId="0" borderId="6" xfId="1" applyFont="1" applyBorder="1" applyAlignment="1">
      <alignment wrapText="1"/>
    </xf>
    <xf numFmtId="0" fontId="12" fillId="0" borderId="6" xfId="1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 vertical="center" wrapText="1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20" fillId="0" borderId="15" xfId="1" applyFont="1" applyBorder="1" applyAlignment="1">
      <alignment horizontal="left" wrapText="1"/>
    </xf>
    <xf numFmtId="0" fontId="10" fillId="0" borderId="3" xfId="0" applyFont="1" applyBorder="1" applyAlignment="1">
      <alignment horizontal="right" wrapText="1"/>
    </xf>
    <xf numFmtId="0" fontId="12" fillId="0" borderId="15" xfId="1" applyFont="1" applyBorder="1" applyAlignment="1">
      <alignment horizontal="left" wrapText="1"/>
    </xf>
    <xf numFmtId="0" fontId="16" fillId="0" borderId="15" xfId="1" applyFont="1" applyBorder="1" applyAlignment="1">
      <alignment horizontal="left" wrapText="1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6" xfId="0" applyFont="1" applyBorder="1" applyAlignment="1">
      <alignment wrapText="1"/>
    </xf>
    <xf numFmtId="0" fontId="10" fillId="0" borderId="9" xfId="0" applyFont="1" applyBorder="1" applyAlignment="1">
      <alignment horizontal="center" wrapText="1"/>
    </xf>
  </cellXfs>
  <cellStyles count="3">
    <cellStyle name="Обычный" xfId="0" builtinId="0"/>
    <cellStyle name="Обычный 6" xfId="1" xr:uid="{CAA8D18C-80A8-4CCE-A52B-5630B6A3BE37}"/>
    <cellStyle name="Обычный 7" xfId="2" xr:uid="{01002066-9F9C-41E4-94D1-10F2E3EB3F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&#1051;&#1080;&#1087;&#1072;&#1090;&#1086;&#1074;\&#1052;&#1077;&#1090;&#1088;&#1086;&#1074;&#1072;&#1075;&#1086;&#1085;&#1084;&#1072;&#1096;\&#1050;&#1057;-2\&#1050;&#1057;-3,%20&#1088;&#1077;&#1077;&#1089;&#1090;&#1088;,%20&#1050;&#1057;-2.xlsx" TargetMode="External"/><Relationship Id="rId1" Type="http://schemas.openxmlformats.org/officeDocument/2006/relationships/externalLinkPath" Target="&#1050;&#1057;-3,%20&#1088;&#1077;&#1077;&#1089;&#1090;&#1088;,%20&#1050;&#1057;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с-3 апрель"/>
      <sheetName val="КС-3"/>
      <sheetName val="реестр октябрь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43 02-01-01(2016)-100%"/>
      <sheetName val="кс-3 январь-2"/>
      <sheetName val="р январь-2"/>
      <sheetName val="46_02-01-01(2016)"/>
      <sheetName val="М-29 нояб"/>
    </sheetNames>
    <sheetDataSet>
      <sheetData sheetId="0"/>
      <sheetData sheetId="1"/>
      <sheetData sheetId="2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FE2B3-43D2-4C86-BECF-2ABF885133E9}">
  <sheetPr>
    <pageSetUpPr fitToPage="1"/>
  </sheetPr>
  <dimension ref="A1:AD347"/>
  <sheetViews>
    <sheetView tabSelected="1" view="pageBreakPreview" topLeftCell="A295" zoomScaleNormal="100" zoomScaleSheetLayoutView="100" workbookViewId="0">
      <selection activeCell="D316" sqref="D315:D316"/>
    </sheetView>
  </sheetViews>
  <sheetFormatPr defaultRowHeight="11.25" x14ac:dyDescent="0.2"/>
  <cols>
    <col min="1" max="1" width="6.28515625" style="10" customWidth="1"/>
    <col min="2" max="2" width="6.7109375" style="10" customWidth="1"/>
    <col min="3" max="3" width="15.7109375" style="10" customWidth="1"/>
    <col min="4" max="4" width="44.5703125" style="10" customWidth="1"/>
    <col min="5" max="12" width="12.7109375" style="10" customWidth="1"/>
    <col min="13" max="19" width="9.140625" style="10"/>
    <col min="20" max="29" width="0" style="10" hidden="1" customWidth="1"/>
    <col min="30" max="30" width="118.7109375" style="10" hidden="1" customWidth="1"/>
    <col min="31" max="36" width="0" style="10" hidden="1" customWidth="1"/>
    <col min="37" max="16384" width="9.140625" style="10"/>
  </cols>
  <sheetData>
    <row r="1" spans="1:12" x14ac:dyDescent="0.2">
      <c r="A1" s="105"/>
      <c r="B1" s="105"/>
      <c r="C1" s="105"/>
      <c r="D1" s="106"/>
      <c r="E1" s="12"/>
      <c r="F1" s="12"/>
      <c r="I1" s="107" t="s">
        <v>891</v>
      </c>
      <c r="J1" s="107"/>
      <c r="K1" s="107"/>
      <c r="L1" s="107"/>
    </row>
    <row r="2" spans="1:12" x14ac:dyDescent="0.2">
      <c r="A2" s="13"/>
      <c r="B2" s="13"/>
      <c r="C2" s="13"/>
      <c r="D2" s="13"/>
      <c r="E2" s="13"/>
      <c r="F2" s="13"/>
      <c r="G2" s="13"/>
      <c r="I2" s="107" t="s">
        <v>892</v>
      </c>
      <c r="J2" s="107"/>
      <c r="K2" s="107"/>
      <c r="L2" s="107"/>
    </row>
    <row r="3" spans="1:12" x14ac:dyDescent="0.2">
      <c r="A3" s="13"/>
      <c r="B3" s="13"/>
      <c r="C3" s="13"/>
      <c r="D3" s="13"/>
      <c r="E3" s="13"/>
      <c r="F3" s="13"/>
      <c r="G3" s="13"/>
      <c r="I3" s="107" t="s">
        <v>893</v>
      </c>
      <c r="J3" s="107"/>
      <c r="K3" s="107"/>
      <c r="L3" s="107"/>
    </row>
    <row r="4" spans="1:12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08" t="s">
        <v>894</v>
      </c>
      <c r="L5" s="109"/>
    </row>
    <row r="6" spans="1:12" x14ac:dyDescent="0.2">
      <c r="A6" s="13"/>
      <c r="B6" s="13"/>
      <c r="C6" s="13"/>
      <c r="D6" s="13"/>
      <c r="E6" s="13"/>
      <c r="F6" s="13"/>
      <c r="G6" s="13"/>
      <c r="H6" s="13"/>
      <c r="I6" s="75" t="s">
        <v>895</v>
      </c>
      <c r="J6" s="111"/>
      <c r="K6" s="108" t="s">
        <v>896</v>
      </c>
      <c r="L6" s="109"/>
    </row>
    <row r="7" spans="1:12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14" t="s">
        <v>3</v>
      </c>
      <c r="L7" s="115"/>
    </row>
    <row r="8" spans="1:12" x14ac:dyDescent="0.2">
      <c r="A8" s="106" t="s">
        <v>897</v>
      </c>
      <c r="B8" s="106"/>
      <c r="C8" s="118" t="s">
        <v>3</v>
      </c>
      <c r="D8" s="118"/>
      <c r="E8" s="118"/>
      <c r="F8" s="118"/>
      <c r="G8" s="118"/>
      <c r="H8" s="118"/>
      <c r="I8" s="118"/>
      <c r="J8" s="14" t="s">
        <v>898</v>
      </c>
      <c r="K8" s="116"/>
      <c r="L8" s="117"/>
    </row>
    <row r="9" spans="1:12" x14ac:dyDescent="0.2">
      <c r="A9" s="13"/>
      <c r="B9" s="13"/>
      <c r="C9" s="119" t="s">
        <v>899</v>
      </c>
      <c r="D9" s="119"/>
      <c r="E9" s="119"/>
      <c r="F9" s="119"/>
      <c r="G9" s="119"/>
      <c r="H9" s="119"/>
      <c r="I9" s="119"/>
      <c r="J9" s="13"/>
      <c r="K9" s="114" t="s">
        <v>3</v>
      </c>
      <c r="L9" s="115"/>
    </row>
    <row r="10" spans="1:12" s="39" customFormat="1" x14ac:dyDescent="0.2">
      <c r="A10" s="102" t="s">
        <v>900</v>
      </c>
      <c r="B10" s="102"/>
      <c r="C10" s="103" t="s">
        <v>986</v>
      </c>
      <c r="D10" s="103"/>
      <c r="E10" s="103"/>
      <c r="F10" s="103"/>
      <c r="G10" s="103"/>
      <c r="H10" s="103"/>
      <c r="I10" s="103"/>
      <c r="J10" s="38" t="s">
        <v>898</v>
      </c>
      <c r="K10" s="116"/>
      <c r="L10" s="117"/>
    </row>
    <row r="11" spans="1:12" s="39" customFormat="1" x14ac:dyDescent="0.2">
      <c r="A11" s="40"/>
      <c r="B11" s="40"/>
      <c r="C11" s="97" t="s">
        <v>899</v>
      </c>
      <c r="D11" s="97"/>
      <c r="E11" s="97"/>
      <c r="F11" s="97"/>
      <c r="G11" s="97"/>
      <c r="H11" s="97"/>
      <c r="I11" s="97"/>
      <c r="J11" s="40"/>
      <c r="K11" s="98" t="s">
        <v>3</v>
      </c>
      <c r="L11" s="99"/>
    </row>
    <row r="12" spans="1:12" s="39" customFormat="1" ht="11.25" customHeight="1" x14ac:dyDescent="0.2">
      <c r="A12" s="102" t="s">
        <v>901</v>
      </c>
      <c r="B12" s="102"/>
      <c r="C12" s="103" t="s">
        <v>987</v>
      </c>
      <c r="D12" s="103"/>
      <c r="E12" s="103"/>
      <c r="F12" s="103"/>
      <c r="G12" s="103"/>
      <c r="H12" s="103"/>
      <c r="I12" s="103"/>
      <c r="J12" s="38" t="s">
        <v>898</v>
      </c>
      <c r="K12" s="100"/>
      <c r="L12" s="101"/>
    </row>
    <row r="13" spans="1:12" s="39" customFormat="1" x14ac:dyDescent="0.2">
      <c r="A13" s="40"/>
      <c r="B13" s="40"/>
      <c r="C13" s="97" t="s">
        <v>899</v>
      </c>
      <c r="D13" s="97"/>
      <c r="E13" s="97"/>
      <c r="F13" s="97"/>
      <c r="G13" s="97"/>
      <c r="H13" s="97"/>
      <c r="I13" s="97"/>
      <c r="J13" s="40"/>
      <c r="K13" s="98" t="s">
        <v>3</v>
      </c>
      <c r="L13" s="99"/>
    </row>
    <row r="14" spans="1:12" s="39" customFormat="1" ht="24.75" customHeight="1" x14ac:dyDescent="0.2">
      <c r="A14" s="102" t="s">
        <v>902</v>
      </c>
      <c r="B14" s="102"/>
      <c r="C14" s="104" t="str">
        <f>'[1]реестр октябрь'!B6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4" s="104"/>
      <c r="E14" s="104"/>
      <c r="F14" s="104"/>
      <c r="G14" s="104"/>
      <c r="H14" s="104"/>
      <c r="I14" s="104"/>
      <c r="J14" s="40"/>
      <c r="K14" s="100"/>
      <c r="L14" s="101"/>
    </row>
    <row r="15" spans="1:12" s="42" customFormat="1" x14ac:dyDescent="0.2">
      <c r="A15" s="41"/>
      <c r="B15" s="41"/>
      <c r="C15" s="90" t="s">
        <v>903</v>
      </c>
      <c r="D15" s="90"/>
      <c r="E15" s="90"/>
      <c r="F15" s="90"/>
      <c r="G15" s="90"/>
      <c r="H15" s="90"/>
      <c r="I15" s="90"/>
      <c r="J15" s="41"/>
      <c r="K15" s="91" t="s">
        <v>3</v>
      </c>
      <c r="L15" s="92"/>
    </row>
    <row r="16" spans="1:12" s="42" customFormat="1" x14ac:dyDescent="0.2">
      <c r="A16" s="95" t="s">
        <v>904</v>
      </c>
      <c r="B16" s="95"/>
      <c r="C16" s="96" t="s">
        <v>988</v>
      </c>
      <c r="D16" s="96"/>
      <c r="E16" s="96"/>
      <c r="F16" s="96"/>
      <c r="G16" s="96"/>
      <c r="H16" s="96"/>
      <c r="I16" s="96"/>
      <c r="J16" s="41"/>
      <c r="K16" s="93"/>
      <c r="L16" s="94"/>
    </row>
    <row r="17" spans="1:12" s="42" customFormat="1" x14ac:dyDescent="0.2">
      <c r="A17" s="41"/>
      <c r="B17" s="41"/>
      <c r="C17" s="90" t="s">
        <v>905</v>
      </c>
      <c r="D17" s="90"/>
      <c r="E17" s="90"/>
      <c r="F17" s="90"/>
      <c r="G17" s="90"/>
      <c r="H17" s="90"/>
      <c r="I17" s="90"/>
      <c r="J17" s="41"/>
      <c r="K17" s="41"/>
      <c r="L17" s="41"/>
    </row>
    <row r="18" spans="1:12" s="42" customFormat="1" ht="11.25" customHeight="1" x14ac:dyDescent="0.2">
      <c r="A18" s="41"/>
      <c r="B18" s="41"/>
      <c r="C18" s="41"/>
      <c r="D18" s="41"/>
      <c r="E18" s="41"/>
      <c r="F18" s="41"/>
      <c r="G18" s="41"/>
      <c r="H18" s="79" t="s">
        <v>906</v>
      </c>
      <c r="I18" s="79"/>
      <c r="J18" s="80"/>
      <c r="K18" s="81" t="s">
        <v>3</v>
      </c>
      <c r="L18" s="82"/>
    </row>
    <row r="19" spans="1:12" s="42" customFormat="1" ht="11.25" customHeight="1" x14ac:dyDescent="0.2">
      <c r="A19" s="41"/>
      <c r="B19" s="41"/>
      <c r="C19" s="41"/>
      <c r="D19" s="41"/>
      <c r="E19" s="41"/>
      <c r="F19" s="41"/>
      <c r="G19" s="41"/>
      <c r="H19" s="79" t="s">
        <v>907</v>
      </c>
      <c r="I19" s="80"/>
      <c r="J19" s="43" t="s">
        <v>908</v>
      </c>
      <c r="K19" s="81" t="s">
        <v>989</v>
      </c>
      <c r="L19" s="82"/>
    </row>
    <row r="20" spans="1:12" s="42" customFormat="1" x14ac:dyDescent="0.2">
      <c r="A20" s="41"/>
      <c r="B20" s="41"/>
      <c r="C20" s="41"/>
      <c r="D20" s="41"/>
      <c r="E20" s="41"/>
      <c r="F20" s="41"/>
      <c r="G20" s="41"/>
      <c r="H20" s="40"/>
      <c r="I20" s="40"/>
      <c r="J20" s="44" t="s">
        <v>909</v>
      </c>
      <c r="K20" s="83">
        <v>45110</v>
      </c>
      <c r="L20" s="84"/>
    </row>
    <row r="21" spans="1:12" s="42" customFormat="1" x14ac:dyDescent="0.2">
      <c r="A21" s="41"/>
      <c r="B21" s="41"/>
      <c r="C21" s="41"/>
      <c r="D21" s="41"/>
      <c r="E21" s="41"/>
      <c r="F21" s="41"/>
      <c r="G21" s="41"/>
      <c r="H21" s="40"/>
      <c r="I21" s="79" t="s">
        <v>910</v>
      </c>
      <c r="J21" s="80"/>
      <c r="K21" s="81" t="s">
        <v>3</v>
      </c>
      <c r="L21" s="82"/>
    </row>
    <row r="22" spans="1:12" s="42" customFormat="1" x14ac:dyDescent="0.2">
      <c r="A22" s="41"/>
      <c r="B22" s="41"/>
      <c r="C22" s="41"/>
      <c r="D22" s="41"/>
      <c r="E22" s="41"/>
      <c r="F22" s="41"/>
      <c r="G22" s="41"/>
      <c r="H22" s="40"/>
      <c r="I22" s="40"/>
      <c r="J22" s="40"/>
      <c r="K22" s="40"/>
      <c r="L22" s="40"/>
    </row>
    <row r="23" spans="1:12" s="42" customFormat="1" ht="11.25" customHeight="1" x14ac:dyDescent="0.2">
      <c r="A23" s="41"/>
      <c r="B23" s="41"/>
      <c r="C23" s="41"/>
      <c r="D23" s="41"/>
      <c r="E23" s="41"/>
      <c r="F23" s="41"/>
      <c r="G23" s="41"/>
      <c r="H23" s="85" t="s">
        <v>911</v>
      </c>
      <c r="I23" s="85" t="s">
        <v>912</v>
      </c>
      <c r="J23" s="87" t="s">
        <v>913</v>
      </c>
      <c r="K23" s="88"/>
      <c r="L23" s="40"/>
    </row>
    <row r="24" spans="1:12" s="42" customFormat="1" x14ac:dyDescent="0.2">
      <c r="A24" s="41"/>
      <c r="B24" s="41"/>
      <c r="C24" s="41"/>
      <c r="D24" s="41"/>
      <c r="E24" s="41"/>
      <c r="F24" s="41"/>
      <c r="G24" s="41"/>
      <c r="H24" s="86"/>
      <c r="I24" s="86"/>
      <c r="J24" s="46" t="s">
        <v>914</v>
      </c>
      <c r="K24" s="45" t="s">
        <v>915</v>
      </c>
      <c r="L24" s="40"/>
    </row>
    <row r="25" spans="1:12" s="42" customFormat="1" x14ac:dyDescent="0.2">
      <c r="A25" s="41"/>
      <c r="B25" s="41"/>
      <c r="C25" s="41"/>
      <c r="D25" s="41"/>
      <c r="E25" s="41"/>
      <c r="F25" s="41"/>
      <c r="G25" s="41"/>
      <c r="H25" s="44">
        <v>9</v>
      </c>
      <c r="I25" s="47">
        <v>45230</v>
      </c>
      <c r="J25" s="47">
        <v>45200</v>
      </c>
      <c r="K25" s="48">
        <v>45230</v>
      </c>
      <c r="L25" s="40"/>
    </row>
    <row r="26" spans="1:12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x14ac:dyDescent="0.2">
      <c r="A27" s="13"/>
      <c r="B27" s="13"/>
      <c r="C27" s="89" t="s">
        <v>916</v>
      </c>
      <c r="D27" s="89"/>
      <c r="E27" s="89"/>
      <c r="F27" s="89"/>
      <c r="G27" s="89"/>
      <c r="H27" s="89"/>
      <c r="I27" s="89"/>
      <c r="J27" s="89"/>
      <c r="K27" s="89"/>
      <c r="L27" s="89"/>
    </row>
    <row r="28" spans="1:12" x14ac:dyDescent="0.2">
      <c r="A28" s="13"/>
      <c r="B28" s="13"/>
      <c r="C28" s="89" t="s">
        <v>965</v>
      </c>
      <c r="D28" s="89"/>
      <c r="E28" s="89"/>
      <c r="F28" s="89"/>
      <c r="G28" s="89"/>
      <c r="H28" s="89"/>
      <c r="I28" s="89"/>
      <c r="J28" s="89"/>
      <c r="K28" s="89"/>
      <c r="L28" s="89"/>
    </row>
    <row r="29" spans="1:12" x14ac:dyDescent="0.2">
      <c r="A29" s="13"/>
      <c r="B29" s="13"/>
      <c r="C29" s="89"/>
      <c r="D29" s="89"/>
      <c r="E29" s="89"/>
      <c r="F29" s="89"/>
      <c r="G29" s="89"/>
      <c r="H29" s="89"/>
      <c r="I29" s="89"/>
      <c r="J29" s="89"/>
      <c r="K29" s="89"/>
      <c r="L29" s="89"/>
    </row>
    <row r="30" spans="1:12" x14ac:dyDescent="0.2">
      <c r="A30" s="13"/>
      <c r="B30" s="13"/>
      <c r="C30" s="15"/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3"/>
      <c r="B31" s="13"/>
      <c r="C31" s="15"/>
      <c r="D31" s="15"/>
      <c r="E31" s="15"/>
      <c r="F31" s="75" t="s">
        <v>917</v>
      </c>
      <c r="G31" s="75"/>
      <c r="H31" s="75"/>
      <c r="I31" s="75"/>
      <c r="J31" s="76">
        <v>46526.92</v>
      </c>
      <c r="K31" s="77"/>
      <c r="L31" s="13" t="s">
        <v>918</v>
      </c>
    </row>
    <row r="32" spans="1:12" x14ac:dyDescent="0.2">
      <c r="A32" s="13"/>
      <c r="B32" s="13"/>
      <c r="C32" s="15"/>
      <c r="D32" s="15"/>
      <c r="E32" s="15"/>
      <c r="F32" s="75" t="s">
        <v>919</v>
      </c>
      <c r="G32" s="75"/>
      <c r="H32" s="75"/>
      <c r="I32" s="75"/>
      <c r="J32" s="76">
        <v>4793.0680179154997</v>
      </c>
      <c r="K32" s="77"/>
      <c r="L32" s="13" t="s">
        <v>642</v>
      </c>
    </row>
    <row r="33" spans="1:26" x14ac:dyDescent="0.2">
      <c r="A33" s="13"/>
      <c r="B33" s="13"/>
      <c r="C33" s="13"/>
      <c r="D33" s="13"/>
      <c r="E33" s="13"/>
      <c r="F33" s="75" t="s">
        <v>920</v>
      </c>
      <c r="G33" s="75"/>
      <c r="H33" s="75"/>
      <c r="I33" s="75"/>
      <c r="J33" s="76">
        <v>2065.05753</v>
      </c>
      <c r="K33" s="77"/>
      <c r="L33" s="13" t="s">
        <v>918</v>
      </c>
    </row>
    <row r="35" spans="1:26" x14ac:dyDescent="0.2">
      <c r="A35" s="68" t="s">
        <v>921</v>
      </c>
      <c r="B35" s="68" t="s">
        <v>922</v>
      </c>
      <c r="C35" s="68" t="s">
        <v>923</v>
      </c>
      <c r="D35" s="68" t="s">
        <v>924</v>
      </c>
      <c r="E35" s="68" t="s">
        <v>925</v>
      </c>
      <c r="F35" s="71" t="s">
        <v>926</v>
      </c>
      <c r="G35" s="72"/>
      <c r="H35" s="71" t="s">
        <v>927</v>
      </c>
      <c r="I35" s="78"/>
      <c r="J35" s="72"/>
      <c r="K35" s="71" t="s">
        <v>928</v>
      </c>
      <c r="L35" s="72"/>
    </row>
    <row r="36" spans="1:26" x14ac:dyDescent="0.2">
      <c r="A36" s="70"/>
      <c r="B36" s="70"/>
      <c r="C36" s="70"/>
      <c r="D36" s="70"/>
      <c r="E36" s="70"/>
      <c r="F36" s="68" t="s">
        <v>148</v>
      </c>
      <c r="G36" s="68" t="s">
        <v>929</v>
      </c>
      <c r="H36" s="68" t="s">
        <v>148</v>
      </c>
      <c r="I36" s="68" t="s">
        <v>930</v>
      </c>
      <c r="J36" s="68" t="s">
        <v>929</v>
      </c>
      <c r="K36" s="71" t="s">
        <v>931</v>
      </c>
      <c r="L36" s="72"/>
    </row>
    <row r="37" spans="1:26" x14ac:dyDescent="0.2">
      <c r="A37" s="70"/>
      <c r="B37" s="70"/>
      <c r="C37" s="70"/>
      <c r="D37" s="70"/>
      <c r="E37" s="70"/>
      <c r="F37" s="69"/>
      <c r="G37" s="69"/>
      <c r="H37" s="70"/>
      <c r="I37" s="70"/>
      <c r="J37" s="69"/>
      <c r="K37" s="71" t="s">
        <v>932</v>
      </c>
      <c r="L37" s="72"/>
    </row>
    <row r="38" spans="1:26" ht="22.5" x14ac:dyDescent="0.2">
      <c r="A38" s="69"/>
      <c r="B38" s="69"/>
      <c r="C38" s="69"/>
      <c r="D38" s="69"/>
      <c r="E38" s="69"/>
      <c r="F38" s="16" t="s">
        <v>930</v>
      </c>
      <c r="G38" s="16" t="s">
        <v>933</v>
      </c>
      <c r="H38" s="69"/>
      <c r="I38" s="69"/>
      <c r="J38" s="16" t="s">
        <v>933</v>
      </c>
      <c r="K38" s="16" t="s">
        <v>934</v>
      </c>
      <c r="L38" s="16" t="s">
        <v>935</v>
      </c>
    </row>
    <row r="39" spans="1:26" x14ac:dyDescent="0.2">
      <c r="A39" s="16">
        <v>1</v>
      </c>
      <c r="B39" s="16" t="s">
        <v>936</v>
      </c>
      <c r="C39" s="16">
        <v>2</v>
      </c>
      <c r="D39" s="16">
        <v>3</v>
      </c>
      <c r="E39" s="16">
        <v>4</v>
      </c>
      <c r="F39" s="16">
        <v>5</v>
      </c>
      <c r="G39" s="16">
        <v>6</v>
      </c>
      <c r="H39" s="16">
        <v>7</v>
      </c>
      <c r="I39" s="16">
        <v>8</v>
      </c>
      <c r="J39" s="16">
        <v>9</v>
      </c>
      <c r="K39" s="16">
        <v>10</v>
      </c>
      <c r="L39" s="16">
        <v>11</v>
      </c>
    </row>
    <row r="41" spans="1:26" x14ac:dyDescent="0.2">
      <c r="A41" s="73" t="s">
        <v>966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</row>
    <row r="42" spans="1:26" ht="56.25" x14ac:dyDescent="0.2">
      <c r="A42" s="17">
        <v>1</v>
      </c>
      <c r="B42" s="17">
        <v>1</v>
      </c>
      <c r="C42" s="17" t="s">
        <v>19</v>
      </c>
      <c r="D42" s="17" t="s">
        <v>938</v>
      </c>
      <c r="E42" s="18">
        <v>4.4526000000000003</v>
      </c>
      <c r="F42" s="19">
        <v>5169.46216</v>
      </c>
      <c r="G42" s="19">
        <v>5034.9989999999998</v>
      </c>
      <c r="H42" s="20">
        <v>323099.89</v>
      </c>
      <c r="I42" s="20">
        <v>26156.400000000001</v>
      </c>
      <c r="J42" s="20">
        <v>296825.40999999997</v>
      </c>
      <c r="K42" s="19">
        <v>16.822199999999999</v>
      </c>
      <c r="L42" s="19">
        <v>74.902528000000004</v>
      </c>
      <c r="T42" s="10">
        <v>544837.32999999996</v>
      </c>
      <c r="V42" s="10">
        <v>26156.400000000001</v>
      </c>
      <c r="W42" s="10">
        <v>296825.40999999997</v>
      </c>
      <c r="X42" s="10">
        <v>142979.71</v>
      </c>
      <c r="Y42" s="10">
        <v>74.902528000000004</v>
      </c>
      <c r="Z42" s="10">
        <v>236.56663800000001</v>
      </c>
    </row>
    <row r="43" spans="1:26" x14ac:dyDescent="0.2">
      <c r="A43" s="21"/>
      <c r="B43" s="21"/>
      <c r="C43" s="21"/>
      <c r="D43" s="22" t="s">
        <v>21</v>
      </c>
      <c r="E43" s="23"/>
      <c r="F43" s="24">
        <v>131.21315999999999</v>
      </c>
      <c r="G43" s="24">
        <v>717.255</v>
      </c>
      <c r="H43" s="23"/>
      <c r="I43" s="23"/>
      <c r="J43" s="25">
        <v>142979.71</v>
      </c>
      <c r="K43" s="24">
        <v>53.13</v>
      </c>
      <c r="L43" s="24">
        <v>236.56663800000001</v>
      </c>
    </row>
    <row r="44" spans="1:26" ht="22.5" x14ac:dyDescent="0.2">
      <c r="A44" s="26"/>
      <c r="B44" s="26"/>
      <c r="C44" s="26"/>
      <c r="D44" s="11" t="s">
        <v>937</v>
      </c>
      <c r="E44" s="26"/>
      <c r="F44" s="26"/>
      <c r="G44" s="26"/>
      <c r="H44" s="26"/>
      <c r="I44" s="26"/>
      <c r="J44" s="26"/>
      <c r="K44" s="26"/>
      <c r="L44" s="26"/>
    </row>
    <row r="45" spans="1:26" ht="33.75" x14ac:dyDescent="0.2">
      <c r="A45" s="26"/>
      <c r="B45" s="26"/>
      <c r="C45" s="26"/>
      <c r="D45" s="11" t="s">
        <v>967</v>
      </c>
      <c r="E45" s="26"/>
      <c r="F45" s="26"/>
      <c r="G45" s="26"/>
      <c r="H45" s="26"/>
      <c r="I45" s="26"/>
      <c r="J45" s="26"/>
      <c r="K45" s="26"/>
      <c r="L45" s="26"/>
    </row>
    <row r="46" spans="1:26" ht="191.25" x14ac:dyDescent="0.2">
      <c r="A46" s="26"/>
      <c r="B46" s="26"/>
      <c r="C46" s="26"/>
      <c r="D46" s="11" t="s">
        <v>883</v>
      </c>
      <c r="E46" s="26"/>
      <c r="F46" s="26"/>
      <c r="G46" s="26"/>
      <c r="H46" s="26"/>
      <c r="I46" s="26"/>
      <c r="J46" s="26"/>
      <c r="K46" s="26"/>
      <c r="L46" s="26"/>
    </row>
    <row r="47" spans="1:26" x14ac:dyDescent="0.2">
      <c r="A47" s="26"/>
      <c r="B47" s="26"/>
      <c r="C47" s="26"/>
      <c r="D47" s="27" t="s">
        <v>145</v>
      </c>
      <c r="E47" s="28" t="s">
        <v>968</v>
      </c>
      <c r="F47" s="28"/>
      <c r="G47" s="28"/>
      <c r="H47" s="29">
        <v>155605.22</v>
      </c>
      <c r="I47" s="26"/>
      <c r="J47" s="26"/>
      <c r="K47" s="26"/>
      <c r="L47" s="26"/>
    </row>
    <row r="48" spans="1:26" x14ac:dyDescent="0.2">
      <c r="A48" s="26"/>
      <c r="B48" s="26"/>
      <c r="C48" s="26"/>
      <c r="D48" s="27" t="s">
        <v>147</v>
      </c>
      <c r="E48" s="28" t="s">
        <v>969</v>
      </c>
      <c r="F48" s="28"/>
      <c r="G48" s="28"/>
      <c r="H48" s="29">
        <v>66132.22</v>
      </c>
      <c r="I48" s="26"/>
      <c r="J48" s="26"/>
      <c r="K48" s="26"/>
      <c r="L48" s="26"/>
    </row>
    <row r="49" spans="1:26" x14ac:dyDescent="0.2">
      <c r="A49" s="26"/>
      <c r="B49" s="26"/>
      <c r="C49" s="26"/>
      <c r="D49" s="30" t="s">
        <v>939</v>
      </c>
      <c r="E49" s="31"/>
      <c r="F49" s="31"/>
      <c r="G49" s="31"/>
      <c r="H49" s="32">
        <v>544837.32999999996</v>
      </c>
      <c r="I49" s="26"/>
      <c r="J49" s="26"/>
      <c r="K49" s="26"/>
      <c r="L49" s="26"/>
    </row>
    <row r="50" spans="1:26" ht="56.25" x14ac:dyDescent="0.2">
      <c r="A50" s="17">
        <v>2</v>
      </c>
      <c r="B50" s="17">
        <v>2</v>
      </c>
      <c r="C50" s="17" t="s">
        <v>32</v>
      </c>
      <c r="D50" s="17" t="s">
        <v>940</v>
      </c>
      <c r="E50" s="18">
        <v>3.2063999999999999</v>
      </c>
      <c r="F50" s="19">
        <v>1460.6748</v>
      </c>
      <c r="G50" s="19" t="s">
        <v>970</v>
      </c>
      <c r="H50" s="20">
        <v>209680.64000000001</v>
      </c>
      <c r="I50" s="20">
        <v>209680.64000000001</v>
      </c>
      <c r="J50" s="20" t="s">
        <v>970</v>
      </c>
      <c r="K50" s="19">
        <v>187.26599999999999</v>
      </c>
      <c r="L50" s="19">
        <v>600.449702</v>
      </c>
      <c r="T50" s="10">
        <v>467587.83</v>
      </c>
      <c r="V50" s="10">
        <v>209680.64000000001</v>
      </c>
      <c r="W50" s="10" t="s">
        <v>970</v>
      </c>
      <c r="X50" s="10" t="s">
        <v>970</v>
      </c>
      <c r="Y50" s="10">
        <v>600.449702</v>
      </c>
      <c r="Z50" s="10" t="s">
        <v>970</v>
      </c>
    </row>
    <row r="51" spans="1:26" x14ac:dyDescent="0.2">
      <c r="A51" s="21"/>
      <c r="B51" s="21"/>
      <c r="C51" s="21"/>
      <c r="D51" s="22" t="s">
        <v>34</v>
      </c>
      <c r="E51" s="23"/>
      <c r="F51" s="24">
        <v>1460.6748</v>
      </c>
      <c r="G51" s="24" t="s">
        <v>970</v>
      </c>
      <c r="H51" s="23"/>
      <c r="I51" s="23"/>
      <c r="J51" s="25" t="s">
        <v>970</v>
      </c>
      <c r="K51" s="24" t="s">
        <v>970</v>
      </c>
      <c r="L51" s="24" t="s">
        <v>970</v>
      </c>
    </row>
    <row r="52" spans="1:26" ht="22.5" x14ac:dyDescent="0.2">
      <c r="A52" s="26"/>
      <c r="B52" s="26"/>
      <c r="C52" s="26"/>
      <c r="D52" s="11" t="s">
        <v>937</v>
      </c>
      <c r="E52" s="26"/>
      <c r="F52" s="26"/>
      <c r="G52" s="26"/>
      <c r="H52" s="26"/>
      <c r="I52" s="26"/>
      <c r="J52" s="26"/>
      <c r="K52" s="26"/>
      <c r="L52" s="26"/>
    </row>
    <row r="53" spans="1:26" ht="33.75" x14ac:dyDescent="0.2">
      <c r="A53" s="26"/>
      <c r="B53" s="26"/>
      <c r="C53" s="26"/>
      <c r="D53" s="11" t="s">
        <v>971</v>
      </c>
      <c r="E53" s="26"/>
      <c r="F53" s="26"/>
      <c r="G53" s="26"/>
      <c r="H53" s="26"/>
      <c r="I53" s="26"/>
      <c r="J53" s="26"/>
      <c r="K53" s="26"/>
      <c r="L53" s="26"/>
    </row>
    <row r="54" spans="1:26" ht="191.25" x14ac:dyDescent="0.2">
      <c r="A54" s="26"/>
      <c r="B54" s="26"/>
      <c r="C54" s="26"/>
      <c r="D54" s="11" t="s">
        <v>884</v>
      </c>
      <c r="E54" s="26"/>
      <c r="F54" s="26"/>
      <c r="G54" s="26"/>
      <c r="H54" s="26"/>
      <c r="I54" s="26"/>
      <c r="J54" s="26"/>
      <c r="K54" s="26"/>
      <c r="L54" s="26"/>
    </row>
    <row r="55" spans="1:26" x14ac:dyDescent="0.2">
      <c r="A55" s="26"/>
      <c r="B55" s="26"/>
      <c r="C55" s="26"/>
      <c r="D55" s="27" t="s">
        <v>145</v>
      </c>
      <c r="E55" s="28" t="s">
        <v>972</v>
      </c>
      <c r="F55" s="28"/>
      <c r="G55" s="28"/>
      <c r="H55" s="29">
        <v>186615.77</v>
      </c>
      <c r="I55" s="26"/>
      <c r="J55" s="26"/>
      <c r="K55" s="26"/>
      <c r="L55" s="26"/>
    </row>
    <row r="56" spans="1:26" x14ac:dyDescent="0.2">
      <c r="A56" s="26"/>
      <c r="B56" s="26"/>
      <c r="C56" s="26"/>
      <c r="D56" s="27" t="s">
        <v>147</v>
      </c>
      <c r="E56" s="28" t="s">
        <v>973</v>
      </c>
      <c r="F56" s="28"/>
      <c r="G56" s="28"/>
      <c r="H56" s="29">
        <v>71291.42</v>
      </c>
      <c r="I56" s="26"/>
      <c r="J56" s="26"/>
      <c r="K56" s="26"/>
      <c r="L56" s="26"/>
    </row>
    <row r="57" spans="1:26" x14ac:dyDescent="0.2">
      <c r="A57" s="26"/>
      <c r="B57" s="26"/>
      <c r="C57" s="26"/>
      <c r="D57" s="30" t="s">
        <v>939</v>
      </c>
      <c r="E57" s="31"/>
      <c r="F57" s="31"/>
      <c r="G57" s="31"/>
      <c r="H57" s="32">
        <v>467587.83</v>
      </c>
      <c r="I57" s="26"/>
      <c r="J57" s="26"/>
      <c r="K57" s="26"/>
      <c r="L57" s="26"/>
    </row>
    <row r="58" spans="1:26" ht="56.25" x14ac:dyDescent="0.2">
      <c r="A58" s="17">
        <v>3</v>
      </c>
      <c r="B58" s="17">
        <v>3</v>
      </c>
      <c r="C58" s="17" t="s">
        <v>40</v>
      </c>
      <c r="D58" s="17" t="s">
        <v>941</v>
      </c>
      <c r="E58" s="18">
        <v>1.0688</v>
      </c>
      <c r="F58" s="19">
        <v>531.24824999999998</v>
      </c>
      <c r="G58" s="19" t="s">
        <v>970</v>
      </c>
      <c r="H58" s="20">
        <v>25420.32</v>
      </c>
      <c r="I58" s="20">
        <v>25420.32</v>
      </c>
      <c r="J58" s="20" t="s">
        <v>970</v>
      </c>
      <c r="K58" s="19">
        <v>70.833100000000002</v>
      </c>
      <c r="L58" s="19">
        <v>75.706417000000002</v>
      </c>
      <c r="T58" s="10">
        <v>56687.31</v>
      </c>
      <c r="V58" s="10">
        <v>25420.32</v>
      </c>
      <c r="W58" s="10" t="s">
        <v>970</v>
      </c>
      <c r="X58" s="10" t="s">
        <v>970</v>
      </c>
      <c r="Y58" s="10">
        <v>75.706417000000002</v>
      </c>
      <c r="Z58" s="10" t="s">
        <v>970</v>
      </c>
    </row>
    <row r="59" spans="1:26" x14ac:dyDescent="0.2">
      <c r="A59" s="21"/>
      <c r="B59" s="21"/>
      <c r="C59" s="21"/>
      <c r="D59" s="22" t="s">
        <v>34</v>
      </c>
      <c r="E59" s="23"/>
      <c r="F59" s="24">
        <v>531.24824999999998</v>
      </c>
      <c r="G59" s="24" t="s">
        <v>970</v>
      </c>
      <c r="H59" s="23"/>
      <c r="I59" s="23"/>
      <c r="J59" s="25" t="s">
        <v>970</v>
      </c>
      <c r="K59" s="24" t="s">
        <v>970</v>
      </c>
      <c r="L59" s="24" t="s">
        <v>970</v>
      </c>
    </row>
    <row r="60" spans="1:26" ht="22.5" x14ac:dyDescent="0.2">
      <c r="A60" s="26"/>
      <c r="B60" s="26"/>
      <c r="C60" s="26"/>
      <c r="D60" s="11" t="s">
        <v>937</v>
      </c>
      <c r="E60" s="26"/>
      <c r="F60" s="26"/>
      <c r="G60" s="26"/>
      <c r="H60" s="26"/>
      <c r="I60" s="26"/>
      <c r="J60" s="26"/>
      <c r="K60" s="26"/>
      <c r="L60" s="26"/>
    </row>
    <row r="61" spans="1:26" ht="33.75" x14ac:dyDescent="0.2">
      <c r="A61" s="26"/>
      <c r="B61" s="26"/>
      <c r="C61" s="26"/>
      <c r="D61" s="11" t="s">
        <v>974</v>
      </c>
      <c r="E61" s="26"/>
      <c r="F61" s="26"/>
      <c r="G61" s="26"/>
      <c r="H61" s="26"/>
      <c r="I61" s="26"/>
      <c r="J61" s="26"/>
      <c r="K61" s="26"/>
      <c r="L61" s="26"/>
    </row>
    <row r="62" spans="1:26" ht="157.5" x14ac:dyDescent="0.2">
      <c r="A62" s="26"/>
      <c r="B62" s="26"/>
      <c r="C62" s="26"/>
      <c r="D62" s="11" t="s">
        <v>885</v>
      </c>
      <c r="E62" s="26"/>
      <c r="F62" s="26"/>
      <c r="G62" s="26"/>
      <c r="H62" s="26"/>
      <c r="I62" s="26"/>
      <c r="J62" s="26"/>
      <c r="K62" s="26"/>
      <c r="L62" s="26"/>
    </row>
    <row r="63" spans="1:26" x14ac:dyDescent="0.2">
      <c r="A63" s="26"/>
      <c r="B63" s="26"/>
      <c r="C63" s="26"/>
      <c r="D63" s="27" t="s">
        <v>145</v>
      </c>
      <c r="E63" s="28" t="s">
        <v>972</v>
      </c>
      <c r="F63" s="28"/>
      <c r="G63" s="28"/>
      <c r="H63" s="29">
        <v>22624.080000000002</v>
      </c>
      <c r="I63" s="26"/>
      <c r="J63" s="26"/>
      <c r="K63" s="26"/>
      <c r="L63" s="26"/>
    </row>
    <row r="64" spans="1:26" x14ac:dyDescent="0.2">
      <c r="A64" s="26"/>
      <c r="B64" s="26"/>
      <c r="C64" s="26"/>
      <c r="D64" s="27" t="s">
        <v>147</v>
      </c>
      <c r="E64" s="28" t="s">
        <v>973</v>
      </c>
      <c r="F64" s="28"/>
      <c r="G64" s="28"/>
      <c r="H64" s="29">
        <v>8642.91</v>
      </c>
      <c r="I64" s="26"/>
      <c r="J64" s="26"/>
      <c r="K64" s="26"/>
      <c r="L64" s="26"/>
    </row>
    <row r="65" spans="1:26" x14ac:dyDescent="0.2">
      <c r="A65" s="26"/>
      <c r="B65" s="26"/>
      <c r="C65" s="26"/>
      <c r="D65" s="30" t="s">
        <v>939</v>
      </c>
      <c r="E65" s="31"/>
      <c r="F65" s="31"/>
      <c r="G65" s="31"/>
      <c r="H65" s="32">
        <v>56687.31</v>
      </c>
      <c r="I65" s="26"/>
      <c r="J65" s="26"/>
      <c r="K65" s="26"/>
      <c r="L65" s="26"/>
    </row>
    <row r="66" spans="1:26" ht="33.75" x14ac:dyDescent="0.2">
      <c r="A66" s="17">
        <v>4</v>
      </c>
      <c r="B66" s="17">
        <v>4</v>
      </c>
      <c r="C66" s="17" t="s">
        <v>46</v>
      </c>
      <c r="D66" s="17" t="s">
        <v>47</v>
      </c>
      <c r="E66" s="18">
        <v>62.770800000000001</v>
      </c>
      <c r="F66" s="19">
        <v>2.91</v>
      </c>
      <c r="G66" s="19">
        <v>2.91</v>
      </c>
      <c r="H66" s="20">
        <v>2487.61</v>
      </c>
      <c r="I66" s="20" t="s">
        <v>970</v>
      </c>
      <c r="J66" s="20">
        <v>2487.61</v>
      </c>
      <c r="K66" s="19" t="s">
        <v>970</v>
      </c>
      <c r="L66" s="19" t="s">
        <v>970</v>
      </c>
      <c r="T66" s="10">
        <v>2487.61</v>
      </c>
      <c r="V66" s="10" t="s">
        <v>970</v>
      </c>
      <c r="W66" s="10">
        <v>2487.61</v>
      </c>
      <c r="X66" s="10" t="s">
        <v>970</v>
      </c>
      <c r="Y66" s="10" t="s">
        <v>970</v>
      </c>
      <c r="Z66" s="10" t="s">
        <v>970</v>
      </c>
    </row>
    <row r="67" spans="1:26" x14ac:dyDescent="0.2">
      <c r="A67" s="21"/>
      <c r="B67" s="21"/>
      <c r="C67" s="21"/>
      <c r="D67" s="22" t="s">
        <v>48</v>
      </c>
      <c r="E67" s="23"/>
      <c r="F67" s="24" t="s">
        <v>970</v>
      </c>
      <c r="G67" s="24" t="s">
        <v>970</v>
      </c>
      <c r="H67" s="23"/>
      <c r="I67" s="23"/>
      <c r="J67" s="25" t="s">
        <v>970</v>
      </c>
      <c r="K67" s="24" t="s">
        <v>970</v>
      </c>
      <c r="L67" s="24" t="s">
        <v>970</v>
      </c>
    </row>
    <row r="68" spans="1:26" x14ac:dyDescent="0.2">
      <c r="A68" s="26"/>
      <c r="B68" s="26"/>
      <c r="C68" s="26"/>
      <c r="D68" s="11" t="s">
        <v>942</v>
      </c>
      <c r="E68" s="26"/>
      <c r="F68" s="26"/>
      <c r="G68" s="26"/>
      <c r="H68" s="26"/>
      <c r="I68" s="26"/>
      <c r="J68" s="26"/>
      <c r="K68" s="26"/>
      <c r="L68" s="26"/>
    </row>
    <row r="69" spans="1:26" x14ac:dyDescent="0.2">
      <c r="A69" s="26"/>
      <c r="B69" s="26"/>
      <c r="C69" s="26"/>
      <c r="D69" s="30" t="s">
        <v>939</v>
      </c>
      <c r="E69" s="31"/>
      <c r="F69" s="31"/>
      <c r="G69" s="31"/>
      <c r="H69" s="32">
        <v>2487.61</v>
      </c>
      <c r="I69" s="26"/>
      <c r="J69" s="26"/>
      <c r="K69" s="26"/>
      <c r="L69" s="26"/>
    </row>
    <row r="70" spans="1:26" ht="22.5" x14ac:dyDescent="0.2">
      <c r="A70" s="17">
        <v>5</v>
      </c>
      <c r="B70" s="17">
        <v>5</v>
      </c>
      <c r="C70" s="17" t="s">
        <v>55</v>
      </c>
      <c r="D70" s="17" t="s">
        <v>999</v>
      </c>
      <c r="E70" s="18">
        <v>1556.472</v>
      </c>
      <c r="F70" s="19">
        <v>162.38</v>
      </c>
      <c r="G70" s="19" t="s">
        <v>970</v>
      </c>
      <c r="H70" s="20">
        <v>2062356.53</v>
      </c>
      <c r="I70" s="20" t="s">
        <v>970</v>
      </c>
      <c r="J70" s="20" t="s">
        <v>970</v>
      </c>
      <c r="K70" s="19" t="s">
        <v>970</v>
      </c>
      <c r="L70" s="19" t="s">
        <v>970</v>
      </c>
      <c r="T70" s="10">
        <v>2062356.53</v>
      </c>
      <c r="V70" s="10" t="s">
        <v>970</v>
      </c>
      <c r="W70" s="10" t="s">
        <v>970</v>
      </c>
      <c r="X70" s="10" t="s">
        <v>970</v>
      </c>
      <c r="Y70" s="10" t="s">
        <v>970</v>
      </c>
      <c r="Z70" s="10" t="s">
        <v>970</v>
      </c>
    </row>
    <row r="71" spans="1:26" x14ac:dyDescent="0.2">
      <c r="A71" s="21"/>
      <c r="B71" s="21"/>
      <c r="C71" s="21"/>
      <c r="D71" s="22" t="s">
        <v>57</v>
      </c>
      <c r="E71" s="23"/>
      <c r="F71" s="24" t="s">
        <v>970</v>
      </c>
      <c r="G71" s="24" t="s">
        <v>970</v>
      </c>
      <c r="H71" s="23"/>
      <c r="I71" s="23"/>
      <c r="J71" s="25" t="s">
        <v>970</v>
      </c>
      <c r="K71" s="24" t="s">
        <v>970</v>
      </c>
      <c r="L71" s="24" t="s">
        <v>970</v>
      </c>
    </row>
    <row r="72" spans="1:26" x14ac:dyDescent="0.2">
      <c r="A72" s="26"/>
      <c r="B72" s="26"/>
      <c r="C72" s="26"/>
      <c r="D72" s="11" t="s">
        <v>943</v>
      </c>
      <c r="E72" s="26"/>
      <c r="F72" s="26"/>
      <c r="G72" s="26"/>
      <c r="H72" s="26"/>
      <c r="I72" s="26"/>
      <c r="J72" s="26"/>
      <c r="K72" s="26"/>
      <c r="L72" s="26"/>
    </row>
    <row r="73" spans="1:26" ht="45" x14ac:dyDescent="0.2">
      <c r="A73" s="17">
        <v>6</v>
      </c>
      <c r="B73" s="17">
        <v>6</v>
      </c>
      <c r="C73" s="17" t="s">
        <v>65</v>
      </c>
      <c r="D73" s="17" t="s">
        <v>944</v>
      </c>
      <c r="E73" s="18">
        <v>4.3671600000000002</v>
      </c>
      <c r="F73" s="19">
        <v>26.148125</v>
      </c>
      <c r="G73" s="19">
        <v>26.148125</v>
      </c>
      <c r="H73" s="20">
        <v>1511.91</v>
      </c>
      <c r="I73" s="20" t="s">
        <v>970</v>
      </c>
      <c r="J73" s="20">
        <v>1511.91</v>
      </c>
      <c r="K73" s="19" t="s">
        <v>970</v>
      </c>
      <c r="L73" s="19" t="s">
        <v>970</v>
      </c>
      <c r="T73" s="10">
        <v>2657.84</v>
      </c>
      <c r="V73" s="10" t="s">
        <v>970</v>
      </c>
      <c r="W73" s="10">
        <v>1511.91</v>
      </c>
      <c r="X73" s="10">
        <v>874.09</v>
      </c>
      <c r="Y73" s="10" t="s">
        <v>970</v>
      </c>
      <c r="Z73" s="10">
        <v>1.443892</v>
      </c>
    </row>
    <row r="74" spans="1:26" x14ac:dyDescent="0.2">
      <c r="A74" s="21"/>
      <c r="B74" s="21"/>
      <c r="C74" s="21"/>
      <c r="D74" s="22" t="s">
        <v>67</v>
      </c>
      <c r="E74" s="23"/>
      <c r="F74" s="24" t="s">
        <v>970</v>
      </c>
      <c r="G74" s="24">
        <v>4.4706250000000001</v>
      </c>
      <c r="H74" s="23"/>
      <c r="I74" s="23"/>
      <c r="J74" s="25">
        <v>874.09</v>
      </c>
      <c r="K74" s="24">
        <v>0.330625</v>
      </c>
      <c r="L74" s="24">
        <v>1.443892</v>
      </c>
    </row>
    <row r="75" spans="1:26" ht="22.5" x14ac:dyDescent="0.2">
      <c r="A75" s="26"/>
      <c r="B75" s="26"/>
      <c r="C75" s="26"/>
      <c r="D75" s="11" t="s">
        <v>937</v>
      </c>
      <c r="E75" s="26"/>
      <c r="F75" s="26"/>
      <c r="G75" s="26"/>
      <c r="H75" s="26"/>
      <c r="I75" s="26"/>
      <c r="J75" s="26"/>
      <c r="K75" s="26"/>
      <c r="L75" s="26"/>
    </row>
    <row r="76" spans="1:26" ht="33.75" x14ac:dyDescent="0.2">
      <c r="A76" s="26"/>
      <c r="B76" s="26"/>
      <c r="C76" s="26"/>
      <c r="D76" s="11" t="s">
        <v>974</v>
      </c>
      <c r="E76" s="26"/>
      <c r="F76" s="26"/>
      <c r="G76" s="26"/>
      <c r="H76" s="26"/>
      <c r="I76" s="26"/>
      <c r="J76" s="26"/>
      <c r="K76" s="26"/>
      <c r="L76" s="26"/>
    </row>
    <row r="77" spans="1:26" ht="157.5" x14ac:dyDescent="0.2">
      <c r="A77" s="26"/>
      <c r="B77" s="26"/>
      <c r="C77" s="26"/>
      <c r="D77" s="11" t="s">
        <v>885</v>
      </c>
      <c r="E77" s="26"/>
      <c r="F77" s="26"/>
      <c r="G77" s="26"/>
      <c r="H77" s="26"/>
      <c r="I77" s="26"/>
      <c r="J77" s="26"/>
      <c r="K77" s="26"/>
      <c r="L77" s="26"/>
    </row>
    <row r="78" spans="1:26" x14ac:dyDescent="0.2">
      <c r="A78" s="26"/>
      <c r="B78" s="26"/>
      <c r="C78" s="26"/>
      <c r="D78" s="27" t="s">
        <v>145</v>
      </c>
      <c r="E78" s="28" t="s">
        <v>968</v>
      </c>
      <c r="F78" s="28"/>
      <c r="G78" s="28"/>
      <c r="H78" s="29">
        <v>804.16</v>
      </c>
      <c r="I78" s="26"/>
      <c r="J78" s="26"/>
      <c r="K78" s="26"/>
      <c r="L78" s="26"/>
    </row>
    <row r="79" spans="1:26" x14ac:dyDescent="0.2">
      <c r="A79" s="26"/>
      <c r="B79" s="26"/>
      <c r="C79" s="26"/>
      <c r="D79" s="27" t="s">
        <v>147</v>
      </c>
      <c r="E79" s="28" t="s">
        <v>969</v>
      </c>
      <c r="F79" s="28"/>
      <c r="G79" s="28"/>
      <c r="H79" s="29">
        <v>341.77</v>
      </c>
      <c r="I79" s="26"/>
      <c r="J79" s="26"/>
      <c r="K79" s="26"/>
      <c r="L79" s="26"/>
    </row>
    <row r="80" spans="1:26" x14ac:dyDescent="0.2">
      <c r="A80" s="26"/>
      <c r="B80" s="26"/>
      <c r="C80" s="26"/>
      <c r="D80" s="30" t="s">
        <v>939</v>
      </c>
      <c r="E80" s="31"/>
      <c r="F80" s="31"/>
      <c r="G80" s="31"/>
      <c r="H80" s="32">
        <v>2657.84</v>
      </c>
      <c r="I80" s="26"/>
      <c r="J80" s="26"/>
      <c r="K80" s="26"/>
      <c r="L80" s="26"/>
    </row>
    <row r="81" spans="1:26" ht="45" x14ac:dyDescent="0.2">
      <c r="A81" s="17">
        <v>7</v>
      </c>
      <c r="B81" s="17">
        <v>7</v>
      </c>
      <c r="C81" s="17" t="s">
        <v>70</v>
      </c>
      <c r="D81" s="17" t="s">
        <v>945</v>
      </c>
      <c r="E81" s="18">
        <v>1.0917851999999999</v>
      </c>
      <c r="F81" s="19">
        <v>975.80662500000005</v>
      </c>
      <c r="G81" s="19" t="s">
        <v>970</v>
      </c>
      <c r="H81" s="20">
        <v>47696.67</v>
      </c>
      <c r="I81" s="20">
        <v>47696.67</v>
      </c>
      <c r="J81" s="20" t="s">
        <v>970</v>
      </c>
      <c r="K81" s="19">
        <v>114.39624999999999</v>
      </c>
      <c r="L81" s="19">
        <v>124.89613300000001</v>
      </c>
      <c r="T81" s="10">
        <v>110227.01000000001</v>
      </c>
      <c r="V81" s="10">
        <v>47696.67</v>
      </c>
      <c r="W81" s="10" t="s">
        <v>970</v>
      </c>
      <c r="X81" s="10" t="s">
        <v>970</v>
      </c>
      <c r="Y81" s="10">
        <v>124.89613300000001</v>
      </c>
      <c r="Z81" s="10" t="s">
        <v>970</v>
      </c>
    </row>
    <row r="82" spans="1:26" x14ac:dyDescent="0.2">
      <c r="A82" s="21"/>
      <c r="B82" s="21"/>
      <c r="C82" s="21"/>
      <c r="D82" s="22" t="s">
        <v>67</v>
      </c>
      <c r="E82" s="23"/>
      <c r="F82" s="24">
        <v>975.80662500000005</v>
      </c>
      <c r="G82" s="24" t="s">
        <v>970</v>
      </c>
      <c r="H82" s="23"/>
      <c r="I82" s="23"/>
      <c r="J82" s="25" t="s">
        <v>970</v>
      </c>
      <c r="K82" s="24" t="s">
        <v>970</v>
      </c>
      <c r="L82" s="24" t="s">
        <v>970</v>
      </c>
    </row>
    <row r="83" spans="1:26" ht="22.5" x14ac:dyDescent="0.2">
      <c r="A83" s="26"/>
      <c r="B83" s="26"/>
      <c r="C83" s="26"/>
      <c r="D83" s="11" t="s">
        <v>937</v>
      </c>
      <c r="E83" s="26"/>
      <c r="F83" s="26"/>
      <c r="G83" s="26"/>
      <c r="H83" s="26"/>
      <c r="I83" s="26"/>
      <c r="J83" s="26"/>
      <c r="K83" s="26"/>
      <c r="L83" s="26"/>
    </row>
    <row r="84" spans="1:26" ht="33.75" x14ac:dyDescent="0.2">
      <c r="A84" s="26"/>
      <c r="B84" s="26"/>
      <c r="C84" s="26"/>
      <c r="D84" s="11" t="s">
        <v>974</v>
      </c>
      <c r="E84" s="26"/>
      <c r="F84" s="26"/>
      <c r="G84" s="26"/>
      <c r="H84" s="26"/>
      <c r="I84" s="26"/>
      <c r="J84" s="26"/>
      <c r="K84" s="26"/>
      <c r="L84" s="26"/>
    </row>
    <row r="85" spans="1:26" ht="157.5" x14ac:dyDescent="0.2">
      <c r="A85" s="26"/>
      <c r="B85" s="26"/>
      <c r="C85" s="26"/>
      <c r="D85" s="11" t="s">
        <v>885</v>
      </c>
      <c r="E85" s="26"/>
      <c r="F85" s="26"/>
      <c r="G85" s="26"/>
      <c r="H85" s="26"/>
      <c r="I85" s="26"/>
      <c r="J85" s="26"/>
      <c r="K85" s="26"/>
      <c r="L85" s="26"/>
    </row>
    <row r="86" spans="1:26" x14ac:dyDescent="0.2">
      <c r="A86" s="26"/>
      <c r="B86" s="26"/>
      <c r="C86" s="26"/>
      <c r="D86" s="27" t="s">
        <v>145</v>
      </c>
      <c r="E86" s="28" t="s">
        <v>968</v>
      </c>
      <c r="F86" s="28"/>
      <c r="G86" s="28"/>
      <c r="H86" s="29">
        <v>43880.94</v>
      </c>
      <c r="I86" s="26"/>
      <c r="J86" s="26"/>
      <c r="K86" s="26"/>
      <c r="L86" s="26"/>
    </row>
    <row r="87" spans="1:26" x14ac:dyDescent="0.2">
      <c r="A87" s="26"/>
      <c r="B87" s="26"/>
      <c r="C87" s="26"/>
      <c r="D87" s="27" t="s">
        <v>147</v>
      </c>
      <c r="E87" s="28" t="s">
        <v>969</v>
      </c>
      <c r="F87" s="28"/>
      <c r="G87" s="28"/>
      <c r="H87" s="29">
        <v>18649.400000000001</v>
      </c>
      <c r="I87" s="26"/>
      <c r="J87" s="26"/>
      <c r="K87" s="26"/>
      <c r="L87" s="26"/>
    </row>
    <row r="88" spans="1:26" x14ac:dyDescent="0.2">
      <c r="A88" s="26"/>
      <c r="B88" s="26"/>
      <c r="C88" s="26"/>
      <c r="D88" s="30" t="s">
        <v>939</v>
      </c>
      <c r="E88" s="31"/>
      <c r="F88" s="31"/>
      <c r="G88" s="31"/>
      <c r="H88" s="32">
        <v>110227.01</v>
      </c>
      <c r="I88" s="26"/>
      <c r="J88" s="26"/>
      <c r="K88" s="26"/>
      <c r="L88" s="26"/>
    </row>
    <row r="89" spans="1:26" ht="45" x14ac:dyDescent="0.2">
      <c r="A89" s="17">
        <v>8</v>
      </c>
      <c r="B89" s="17">
        <v>8</v>
      </c>
      <c r="C89" s="17" t="s">
        <v>74</v>
      </c>
      <c r="D89" s="17" t="s">
        <v>946</v>
      </c>
      <c r="E89" s="18">
        <v>2.2248000000000001</v>
      </c>
      <c r="F89" s="19">
        <v>1927.39195</v>
      </c>
      <c r="G89" s="19">
        <v>1872.4156250000001</v>
      </c>
      <c r="H89" s="20">
        <v>60630.41</v>
      </c>
      <c r="I89" s="20">
        <v>5475.88</v>
      </c>
      <c r="J89" s="20">
        <v>55154.53</v>
      </c>
      <c r="K89" s="19">
        <v>7.0489249999999997</v>
      </c>
      <c r="L89" s="19">
        <v>15.682448000000001</v>
      </c>
      <c r="T89" s="10">
        <v>96444.53</v>
      </c>
      <c r="V89" s="10">
        <v>5475.88</v>
      </c>
      <c r="W89" s="10">
        <v>55154.53</v>
      </c>
      <c r="X89" s="10">
        <v>21842.29</v>
      </c>
      <c r="Y89" s="10">
        <v>15.682448000000001</v>
      </c>
      <c r="Z89" s="10">
        <v>36.139094999999998</v>
      </c>
    </row>
    <row r="90" spans="1:26" x14ac:dyDescent="0.2">
      <c r="A90" s="21"/>
      <c r="B90" s="21"/>
      <c r="C90" s="21"/>
      <c r="D90" s="22" t="s">
        <v>67</v>
      </c>
      <c r="E90" s="23"/>
      <c r="F90" s="24">
        <v>54.976325000000003</v>
      </c>
      <c r="G90" s="24">
        <v>219.29062500000001</v>
      </c>
      <c r="H90" s="23"/>
      <c r="I90" s="23"/>
      <c r="J90" s="25">
        <v>21842.29</v>
      </c>
      <c r="K90" s="24">
        <v>16.243749999999999</v>
      </c>
      <c r="L90" s="24">
        <v>36.139094999999998</v>
      </c>
    </row>
    <row r="91" spans="1:26" ht="22.5" x14ac:dyDescent="0.2">
      <c r="A91" s="26"/>
      <c r="B91" s="26"/>
      <c r="C91" s="26"/>
      <c r="D91" s="11" t="s">
        <v>937</v>
      </c>
      <c r="E91" s="26"/>
      <c r="F91" s="26"/>
      <c r="G91" s="26"/>
      <c r="H91" s="26"/>
      <c r="I91" s="26"/>
      <c r="J91" s="26"/>
      <c r="K91" s="26"/>
      <c r="L91" s="26"/>
    </row>
    <row r="92" spans="1:26" ht="33.75" x14ac:dyDescent="0.2">
      <c r="A92" s="26"/>
      <c r="B92" s="26"/>
      <c r="C92" s="26"/>
      <c r="D92" s="11" t="s">
        <v>974</v>
      </c>
      <c r="E92" s="26"/>
      <c r="F92" s="26"/>
      <c r="G92" s="26"/>
      <c r="H92" s="26"/>
      <c r="I92" s="26"/>
      <c r="J92" s="26"/>
      <c r="K92" s="26"/>
      <c r="L92" s="26"/>
    </row>
    <row r="93" spans="1:26" ht="157.5" x14ac:dyDescent="0.2">
      <c r="A93" s="26"/>
      <c r="B93" s="26"/>
      <c r="C93" s="26"/>
      <c r="D93" s="11" t="s">
        <v>885</v>
      </c>
      <c r="E93" s="26"/>
      <c r="F93" s="26"/>
      <c r="G93" s="26"/>
      <c r="H93" s="26"/>
      <c r="I93" s="26"/>
      <c r="J93" s="26"/>
      <c r="K93" s="26"/>
      <c r="L93" s="26"/>
    </row>
    <row r="94" spans="1:26" x14ac:dyDescent="0.2">
      <c r="A94" s="26"/>
      <c r="B94" s="26"/>
      <c r="C94" s="26"/>
      <c r="D94" s="27" t="s">
        <v>145</v>
      </c>
      <c r="E94" s="28" t="s">
        <v>968</v>
      </c>
      <c r="F94" s="28"/>
      <c r="G94" s="28"/>
      <c r="H94" s="29">
        <v>25132.720000000001</v>
      </c>
      <c r="I94" s="26"/>
      <c r="J94" s="26"/>
      <c r="K94" s="26"/>
      <c r="L94" s="26"/>
    </row>
    <row r="95" spans="1:26" x14ac:dyDescent="0.2">
      <c r="A95" s="26"/>
      <c r="B95" s="26"/>
      <c r="C95" s="26"/>
      <c r="D95" s="27" t="s">
        <v>147</v>
      </c>
      <c r="E95" s="28" t="s">
        <v>969</v>
      </c>
      <c r="F95" s="28"/>
      <c r="G95" s="28"/>
      <c r="H95" s="29">
        <v>10681.4</v>
      </c>
      <c r="I95" s="26"/>
      <c r="J95" s="26"/>
      <c r="K95" s="26"/>
      <c r="L95" s="26"/>
    </row>
    <row r="96" spans="1:26" x14ac:dyDescent="0.2">
      <c r="A96" s="26"/>
      <c r="B96" s="26"/>
      <c r="C96" s="26"/>
      <c r="D96" s="30" t="s">
        <v>939</v>
      </c>
      <c r="E96" s="31"/>
      <c r="F96" s="31"/>
      <c r="G96" s="31"/>
      <c r="H96" s="32">
        <v>96444.53</v>
      </c>
      <c r="I96" s="26"/>
      <c r="J96" s="26"/>
      <c r="K96" s="26"/>
      <c r="L96" s="26"/>
    </row>
    <row r="97" spans="1:26" ht="45" x14ac:dyDescent="0.2">
      <c r="A97" s="17">
        <v>9</v>
      </c>
      <c r="B97" s="17">
        <v>9</v>
      </c>
      <c r="C97" s="17" t="s">
        <v>70</v>
      </c>
      <c r="D97" s="17" t="s">
        <v>945</v>
      </c>
      <c r="E97" s="18">
        <v>0.55620000000000003</v>
      </c>
      <c r="F97" s="19">
        <v>975.80662500000005</v>
      </c>
      <c r="G97" s="19" t="s">
        <v>970</v>
      </c>
      <c r="H97" s="20">
        <v>24298.63</v>
      </c>
      <c r="I97" s="20">
        <v>24298.63</v>
      </c>
      <c r="J97" s="20" t="s">
        <v>970</v>
      </c>
      <c r="K97" s="19">
        <v>114.39624999999999</v>
      </c>
      <c r="L97" s="19">
        <v>63.627194000000003</v>
      </c>
      <c r="T97" s="10">
        <v>56154.130000000005</v>
      </c>
      <c r="V97" s="10">
        <v>24298.63</v>
      </c>
      <c r="W97" s="10" t="s">
        <v>970</v>
      </c>
      <c r="X97" s="10" t="s">
        <v>970</v>
      </c>
      <c r="Y97" s="10">
        <v>63.627194000000003</v>
      </c>
      <c r="Z97" s="10" t="s">
        <v>970</v>
      </c>
    </row>
    <row r="98" spans="1:26" x14ac:dyDescent="0.2">
      <c r="A98" s="21"/>
      <c r="B98" s="21"/>
      <c r="C98" s="21"/>
      <c r="D98" s="22" t="s">
        <v>67</v>
      </c>
      <c r="E98" s="23"/>
      <c r="F98" s="24">
        <v>975.80662500000005</v>
      </c>
      <c r="G98" s="24" t="s">
        <v>970</v>
      </c>
      <c r="H98" s="23"/>
      <c r="I98" s="23"/>
      <c r="J98" s="25" t="s">
        <v>970</v>
      </c>
      <c r="K98" s="24" t="s">
        <v>970</v>
      </c>
      <c r="L98" s="24" t="s">
        <v>970</v>
      </c>
    </row>
    <row r="99" spans="1:26" ht="22.5" x14ac:dyDescent="0.2">
      <c r="A99" s="26"/>
      <c r="B99" s="26"/>
      <c r="C99" s="26"/>
      <c r="D99" s="11" t="s">
        <v>937</v>
      </c>
      <c r="E99" s="26"/>
      <c r="F99" s="26"/>
      <c r="G99" s="26"/>
      <c r="H99" s="26"/>
      <c r="I99" s="26"/>
      <c r="J99" s="26"/>
      <c r="K99" s="26"/>
      <c r="L99" s="26"/>
    </row>
    <row r="100" spans="1:26" ht="33.75" x14ac:dyDescent="0.2">
      <c r="A100" s="26"/>
      <c r="B100" s="26"/>
      <c r="C100" s="26"/>
      <c r="D100" s="11" t="s">
        <v>974</v>
      </c>
      <c r="E100" s="26"/>
      <c r="F100" s="26"/>
      <c r="G100" s="26"/>
      <c r="H100" s="26"/>
      <c r="I100" s="26"/>
      <c r="J100" s="26"/>
      <c r="K100" s="26"/>
      <c r="L100" s="26"/>
    </row>
    <row r="101" spans="1:26" ht="157.5" x14ac:dyDescent="0.2">
      <c r="A101" s="26"/>
      <c r="B101" s="26"/>
      <c r="C101" s="26"/>
      <c r="D101" s="11" t="s">
        <v>885</v>
      </c>
      <c r="E101" s="26"/>
      <c r="F101" s="26"/>
      <c r="G101" s="26"/>
      <c r="H101" s="26"/>
      <c r="I101" s="26"/>
      <c r="J101" s="26"/>
      <c r="K101" s="26"/>
      <c r="L101" s="26"/>
    </row>
    <row r="102" spans="1:26" x14ac:dyDescent="0.2">
      <c r="A102" s="26"/>
      <c r="B102" s="26"/>
      <c r="C102" s="26"/>
      <c r="D102" s="27" t="s">
        <v>145</v>
      </c>
      <c r="E102" s="28" t="s">
        <v>968</v>
      </c>
      <c r="F102" s="28"/>
      <c r="G102" s="28"/>
      <c r="H102" s="29">
        <v>22354.74</v>
      </c>
      <c r="I102" s="26"/>
      <c r="J102" s="26"/>
      <c r="K102" s="26"/>
      <c r="L102" s="26"/>
    </row>
    <row r="103" spans="1:26" x14ac:dyDescent="0.2">
      <c r="A103" s="26"/>
      <c r="B103" s="26"/>
      <c r="C103" s="26"/>
      <c r="D103" s="27" t="s">
        <v>147</v>
      </c>
      <c r="E103" s="28" t="s">
        <v>969</v>
      </c>
      <c r="F103" s="28"/>
      <c r="G103" s="28"/>
      <c r="H103" s="29">
        <v>9500.76</v>
      </c>
      <c r="I103" s="26"/>
      <c r="J103" s="26"/>
      <c r="K103" s="26"/>
      <c r="L103" s="26"/>
    </row>
    <row r="104" spans="1:26" x14ac:dyDescent="0.2">
      <c r="A104" s="26"/>
      <c r="B104" s="26"/>
      <c r="C104" s="26"/>
      <c r="D104" s="30" t="s">
        <v>939</v>
      </c>
      <c r="E104" s="31"/>
      <c r="F104" s="31"/>
      <c r="G104" s="31"/>
      <c r="H104" s="32">
        <v>56154.13</v>
      </c>
      <c r="I104" s="26"/>
      <c r="J104" s="26"/>
      <c r="K104" s="26"/>
      <c r="L104" s="26"/>
    </row>
    <row r="105" spans="1:26" ht="45" x14ac:dyDescent="0.2">
      <c r="A105" s="17">
        <v>10</v>
      </c>
      <c r="B105" s="17">
        <v>10</v>
      </c>
      <c r="C105" s="17" t="s">
        <v>78</v>
      </c>
      <c r="D105" s="17" t="s">
        <v>947</v>
      </c>
      <c r="E105" s="18">
        <v>2.9906999999999999</v>
      </c>
      <c r="F105" s="19">
        <v>4855.1961499999998</v>
      </c>
      <c r="G105" s="19">
        <v>4690.2606249999999</v>
      </c>
      <c r="H105" s="20">
        <v>206467.67</v>
      </c>
      <c r="I105" s="20">
        <v>20450.32</v>
      </c>
      <c r="J105" s="20">
        <v>185719.63</v>
      </c>
      <c r="K105" s="19">
        <v>19.044</v>
      </c>
      <c r="L105" s="19">
        <v>56.954891000000003</v>
      </c>
      <c r="T105" s="10">
        <v>345802.31</v>
      </c>
      <c r="V105" s="10">
        <v>20450.32</v>
      </c>
      <c r="W105" s="10">
        <v>185719.63</v>
      </c>
      <c r="X105" s="10">
        <v>32955.06</v>
      </c>
      <c r="Y105" s="10">
        <v>56.954891000000003</v>
      </c>
      <c r="Z105" s="10">
        <v>59.671942000000001</v>
      </c>
    </row>
    <row r="106" spans="1:26" x14ac:dyDescent="0.2">
      <c r="A106" s="21"/>
      <c r="B106" s="21"/>
      <c r="C106" s="21"/>
      <c r="D106" s="22" t="s">
        <v>34</v>
      </c>
      <c r="E106" s="23"/>
      <c r="F106" s="24">
        <v>152.735525</v>
      </c>
      <c r="G106" s="24">
        <v>246.12875</v>
      </c>
      <c r="H106" s="23"/>
      <c r="I106" s="23"/>
      <c r="J106" s="25">
        <v>32955.06</v>
      </c>
      <c r="K106" s="24">
        <v>19.952500000000001</v>
      </c>
      <c r="L106" s="24">
        <v>59.671942000000001</v>
      </c>
    </row>
    <row r="107" spans="1:26" ht="22.5" x14ac:dyDescent="0.2">
      <c r="A107" s="26"/>
      <c r="B107" s="26"/>
      <c r="C107" s="26"/>
      <c r="D107" s="11" t="s">
        <v>937</v>
      </c>
      <c r="E107" s="26"/>
      <c r="F107" s="26"/>
      <c r="G107" s="26"/>
      <c r="H107" s="26"/>
      <c r="I107" s="26"/>
      <c r="J107" s="26"/>
      <c r="K107" s="26"/>
      <c r="L107" s="26"/>
    </row>
    <row r="108" spans="1:26" ht="33.75" x14ac:dyDescent="0.2">
      <c r="A108" s="26"/>
      <c r="B108" s="26"/>
      <c r="C108" s="26"/>
      <c r="D108" s="11" t="s">
        <v>974</v>
      </c>
      <c r="E108" s="26"/>
      <c r="F108" s="26"/>
      <c r="G108" s="26"/>
      <c r="H108" s="26"/>
      <c r="I108" s="26"/>
      <c r="J108" s="26"/>
      <c r="K108" s="26"/>
      <c r="L108" s="26"/>
    </row>
    <row r="109" spans="1:26" ht="157.5" x14ac:dyDescent="0.2">
      <c r="A109" s="26"/>
      <c r="B109" s="26"/>
      <c r="C109" s="26"/>
      <c r="D109" s="11" t="s">
        <v>885</v>
      </c>
      <c r="E109" s="26"/>
      <c r="F109" s="26"/>
      <c r="G109" s="26"/>
      <c r="H109" s="26"/>
      <c r="I109" s="26"/>
      <c r="J109" s="26"/>
      <c r="K109" s="26"/>
      <c r="L109" s="26"/>
    </row>
    <row r="110" spans="1:26" x14ac:dyDescent="0.2">
      <c r="A110" s="26"/>
      <c r="B110" s="26"/>
      <c r="C110" s="26"/>
      <c r="D110" s="27" t="s">
        <v>145</v>
      </c>
      <c r="E110" s="28" t="s">
        <v>975</v>
      </c>
      <c r="F110" s="28"/>
      <c r="G110" s="28"/>
      <c r="H110" s="29">
        <v>78505.91</v>
      </c>
      <c r="I110" s="26"/>
      <c r="J110" s="26"/>
      <c r="K110" s="26"/>
      <c r="L110" s="26"/>
    </row>
    <row r="111" spans="1:26" x14ac:dyDescent="0.2">
      <c r="A111" s="26"/>
      <c r="B111" s="26"/>
      <c r="C111" s="26"/>
      <c r="D111" s="27" t="s">
        <v>147</v>
      </c>
      <c r="E111" s="28" t="s">
        <v>976</v>
      </c>
      <c r="F111" s="28"/>
      <c r="G111" s="28"/>
      <c r="H111" s="29">
        <v>60828.73</v>
      </c>
      <c r="I111" s="26"/>
      <c r="J111" s="26"/>
      <c r="K111" s="26"/>
      <c r="L111" s="26"/>
    </row>
    <row r="112" spans="1:26" x14ac:dyDescent="0.2">
      <c r="A112" s="26"/>
      <c r="B112" s="26"/>
      <c r="C112" s="26"/>
      <c r="D112" s="30" t="s">
        <v>939</v>
      </c>
      <c r="E112" s="31"/>
      <c r="F112" s="31"/>
      <c r="G112" s="31"/>
      <c r="H112" s="32">
        <v>345802.31</v>
      </c>
      <c r="I112" s="26"/>
      <c r="J112" s="26"/>
      <c r="K112" s="26"/>
      <c r="L112" s="26"/>
    </row>
    <row r="113" spans="1:26" ht="33.75" x14ac:dyDescent="0.2">
      <c r="A113" s="17">
        <v>11</v>
      </c>
      <c r="B113" s="17">
        <v>11</v>
      </c>
      <c r="C113" s="17" t="s">
        <v>84</v>
      </c>
      <c r="D113" s="17" t="s">
        <v>1000</v>
      </c>
      <c r="E113" s="18">
        <v>328.97699999999998</v>
      </c>
      <c r="F113" s="19">
        <v>101.17976</v>
      </c>
      <c r="G113" s="19" t="s">
        <v>970</v>
      </c>
      <c r="H113" s="20">
        <v>271613.28000000003</v>
      </c>
      <c r="I113" s="20" t="s">
        <v>970</v>
      </c>
      <c r="J113" s="20" t="s">
        <v>970</v>
      </c>
      <c r="K113" s="19" t="s">
        <v>970</v>
      </c>
      <c r="L113" s="19" t="s">
        <v>970</v>
      </c>
      <c r="T113" s="10">
        <v>271613.28000000003</v>
      </c>
      <c r="V113" s="10" t="s">
        <v>970</v>
      </c>
      <c r="W113" s="10" t="s">
        <v>970</v>
      </c>
      <c r="X113" s="10" t="s">
        <v>970</v>
      </c>
      <c r="Y113" s="10" t="s">
        <v>970</v>
      </c>
      <c r="Z113" s="10" t="s">
        <v>970</v>
      </c>
    </row>
    <row r="114" spans="1:26" x14ac:dyDescent="0.2">
      <c r="A114" s="21"/>
      <c r="B114" s="21"/>
      <c r="C114" s="21"/>
      <c r="D114" s="22" t="s">
        <v>57</v>
      </c>
      <c r="E114" s="23"/>
      <c r="F114" s="24" t="s">
        <v>970</v>
      </c>
      <c r="G114" s="24" t="s">
        <v>970</v>
      </c>
      <c r="H114" s="23"/>
      <c r="I114" s="23"/>
      <c r="J114" s="25" t="s">
        <v>970</v>
      </c>
      <c r="K114" s="24" t="s">
        <v>970</v>
      </c>
      <c r="L114" s="24" t="s">
        <v>970</v>
      </c>
    </row>
    <row r="115" spans="1:26" x14ac:dyDescent="0.2">
      <c r="A115" s="26"/>
      <c r="B115" s="26"/>
      <c r="C115" s="26"/>
      <c r="D115" s="11" t="s">
        <v>943</v>
      </c>
      <c r="E115" s="26"/>
      <c r="F115" s="26"/>
      <c r="G115" s="26"/>
      <c r="H115" s="26"/>
      <c r="I115" s="26"/>
      <c r="J115" s="26"/>
      <c r="K115" s="26"/>
      <c r="L115" s="26"/>
    </row>
    <row r="116" spans="1:26" ht="45" x14ac:dyDescent="0.2">
      <c r="A116" s="17">
        <v>12</v>
      </c>
      <c r="B116" s="17">
        <v>12</v>
      </c>
      <c r="C116" s="17" t="s">
        <v>90</v>
      </c>
      <c r="D116" s="17" t="s">
        <v>948</v>
      </c>
      <c r="E116" s="18">
        <v>18.074999999999999</v>
      </c>
      <c r="F116" s="19">
        <v>7820.0191750000004</v>
      </c>
      <c r="G116" s="19">
        <v>7573.8424999999997</v>
      </c>
      <c r="H116" s="20">
        <v>2000427.13</v>
      </c>
      <c r="I116" s="20">
        <v>185389.13</v>
      </c>
      <c r="J116" s="20">
        <v>1812518.89</v>
      </c>
      <c r="K116" s="19">
        <v>28.565999999999999</v>
      </c>
      <c r="L116" s="19">
        <v>516.33045000000004</v>
      </c>
      <c r="T116" s="10">
        <v>3296464.35</v>
      </c>
      <c r="V116" s="10">
        <v>185389.13</v>
      </c>
      <c r="W116" s="10">
        <v>1812518.89</v>
      </c>
      <c r="X116" s="10">
        <v>311367.18</v>
      </c>
      <c r="Y116" s="10">
        <v>516.33045000000004</v>
      </c>
      <c r="Z116" s="10">
        <v>535.24593800000002</v>
      </c>
    </row>
    <row r="117" spans="1:26" x14ac:dyDescent="0.2">
      <c r="A117" s="21"/>
      <c r="B117" s="21"/>
      <c r="C117" s="21"/>
      <c r="D117" s="22" t="s">
        <v>34</v>
      </c>
      <c r="E117" s="23"/>
      <c r="F117" s="24">
        <v>229.096675</v>
      </c>
      <c r="G117" s="24">
        <v>384.77562499999999</v>
      </c>
      <c r="H117" s="23"/>
      <c r="I117" s="23"/>
      <c r="J117" s="25">
        <v>311367.18</v>
      </c>
      <c r="K117" s="24">
        <v>29.612500000000001</v>
      </c>
      <c r="L117" s="24">
        <v>535.24593800000002</v>
      </c>
    </row>
    <row r="118" spans="1:26" ht="22.5" x14ac:dyDescent="0.2">
      <c r="A118" s="26"/>
      <c r="B118" s="26"/>
      <c r="C118" s="26"/>
      <c r="D118" s="11" t="s">
        <v>937</v>
      </c>
      <c r="E118" s="26"/>
      <c r="F118" s="26"/>
      <c r="G118" s="26"/>
      <c r="H118" s="26"/>
      <c r="I118" s="26"/>
      <c r="J118" s="26"/>
      <c r="K118" s="26"/>
      <c r="L118" s="26"/>
    </row>
    <row r="119" spans="1:26" ht="33.75" x14ac:dyDescent="0.2">
      <c r="A119" s="26"/>
      <c r="B119" s="26"/>
      <c r="C119" s="26"/>
      <c r="D119" s="11" t="s">
        <v>974</v>
      </c>
      <c r="E119" s="26"/>
      <c r="F119" s="26"/>
      <c r="G119" s="26"/>
      <c r="H119" s="26"/>
      <c r="I119" s="26"/>
      <c r="J119" s="26"/>
      <c r="K119" s="26"/>
      <c r="L119" s="26"/>
    </row>
    <row r="120" spans="1:26" ht="157.5" x14ac:dyDescent="0.2">
      <c r="A120" s="26"/>
      <c r="B120" s="26"/>
      <c r="C120" s="26"/>
      <c r="D120" s="11" t="s">
        <v>885</v>
      </c>
      <c r="E120" s="26"/>
      <c r="F120" s="26"/>
      <c r="G120" s="26"/>
      <c r="H120" s="26"/>
      <c r="I120" s="26"/>
      <c r="J120" s="26"/>
      <c r="K120" s="26"/>
      <c r="L120" s="26"/>
    </row>
    <row r="121" spans="1:26" x14ac:dyDescent="0.2">
      <c r="A121" s="26"/>
      <c r="B121" s="26"/>
      <c r="C121" s="26"/>
      <c r="D121" s="27" t="s">
        <v>145</v>
      </c>
      <c r="E121" s="28" t="s">
        <v>975</v>
      </c>
      <c r="F121" s="28"/>
      <c r="G121" s="28"/>
      <c r="H121" s="29">
        <v>730231.78</v>
      </c>
      <c r="I121" s="26"/>
      <c r="J121" s="26"/>
      <c r="K121" s="26"/>
      <c r="L121" s="26"/>
    </row>
    <row r="122" spans="1:26" x14ac:dyDescent="0.2">
      <c r="A122" s="26"/>
      <c r="B122" s="26"/>
      <c r="C122" s="26"/>
      <c r="D122" s="27" t="s">
        <v>147</v>
      </c>
      <c r="E122" s="28" t="s">
        <v>976</v>
      </c>
      <c r="F122" s="28"/>
      <c r="G122" s="28"/>
      <c r="H122" s="29">
        <v>565805.43999999994</v>
      </c>
      <c r="I122" s="26"/>
      <c r="J122" s="26"/>
      <c r="K122" s="26"/>
      <c r="L122" s="26"/>
    </row>
    <row r="123" spans="1:26" x14ac:dyDescent="0.2">
      <c r="A123" s="26"/>
      <c r="B123" s="26"/>
      <c r="C123" s="26"/>
      <c r="D123" s="30" t="s">
        <v>939</v>
      </c>
      <c r="E123" s="31"/>
      <c r="F123" s="31"/>
      <c r="G123" s="31"/>
      <c r="H123" s="32">
        <v>3296464.35</v>
      </c>
      <c r="I123" s="26"/>
      <c r="J123" s="26"/>
      <c r="K123" s="26"/>
      <c r="L123" s="26"/>
    </row>
    <row r="124" spans="1:26" ht="56.25" x14ac:dyDescent="0.2">
      <c r="A124" s="17">
        <v>13</v>
      </c>
      <c r="B124" s="17">
        <v>13</v>
      </c>
      <c r="C124" s="17" t="s">
        <v>84</v>
      </c>
      <c r="D124" s="17" t="s">
        <v>949</v>
      </c>
      <c r="E124" s="18">
        <v>2277.4499999999998</v>
      </c>
      <c r="F124" s="19">
        <v>499.07792000000001</v>
      </c>
      <c r="G124" s="19" t="s">
        <v>970</v>
      </c>
      <c r="H124" s="20">
        <v>9274869.5800000001</v>
      </c>
      <c r="I124" s="20" t="s">
        <v>970</v>
      </c>
      <c r="J124" s="20" t="s">
        <v>970</v>
      </c>
      <c r="K124" s="19" t="s">
        <v>970</v>
      </c>
      <c r="L124" s="19" t="s">
        <v>970</v>
      </c>
      <c r="T124" s="10">
        <v>9274869.5800000001</v>
      </c>
      <c r="V124" s="10" t="s">
        <v>970</v>
      </c>
      <c r="W124" s="10" t="s">
        <v>970</v>
      </c>
      <c r="X124" s="10" t="s">
        <v>970</v>
      </c>
      <c r="Y124" s="10" t="s">
        <v>970</v>
      </c>
      <c r="Z124" s="10" t="s">
        <v>970</v>
      </c>
    </row>
    <row r="125" spans="1:26" x14ac:dyDescent="0.2">
      <c r="A125" s="21"/>
      <c r="B125" s="21"/>
      <c r="C125" s="21"/>
      <c r="D125" s="22" t="s">
        <v>57</v>
      </c>
      <c r="E125" s="23"/>
      <c r="F125" s="24" t="s">
        <v>970</v>
      </c>
      <c r="G125" s="24" t="s">
        <v>970</v>
      </c>
      <c r="H125" s="23"/>
      <c r="I125" s="23"/>
      <c r="J125" s="25" t="s">
        <v>970</v>
      </c>
      <c r="K125" s="24" t="s">
        <v>970</v>
      </c>
      <c r="L125" s="24" t="s">
        <v>970</v>
      </c>
    </row>
    <row r="126" spans="1:26" x14ac:dyDescent="0.2">
      <c r="A126" s="26"/>
      <c r="B126" s="26"/>
      <c r="C126" s="26"/>
      <c r="D126" s="11" t="s">
        <v>943</v>
      </c>
      <c r="E126" s="26"/>
      <c r="F126" s="26"/>
      <c r="G126" s="26"/>
      <c r="H126" s="26"/>
      <c r="I126" s="26"/>
      <c r="J126" s="26"/>
      <c r="K126" s="26"/>
      <c r="L126" s="26"/>
    </row>
    <row r="127" spans="1:26" ht="33.75" x14ac:dyDescent="0.2">
      <c r="A127" s="26"/>
      <c r="B127" s="26"/>
      <c r="C127" s="26"/>
      <c r="D127" s="11" t="s">
        <v>977</v>
      </c>
      <c r="E127" s="26"/>
      <c r="F127" s="26"/>
      <c r="G127" s="26"/>
      <c r="H127" s="26"/>
      <c r="I127" s="26"/>
      <c r="J127" s="26"/>
      <c r="K127" s="26"/>
      <c r="L127" s="26"/>
    </row>
    <row r="128" spans="1:26" ht="157.5" x14ac:dyDescent="0.2">
      <c r="A128" s="26"/>
      <c r="B128" s="26"/>
      <c r="C128" s="26"/>
      <c r="D128" s="11" t="s">
        <v>886</v>
      </c>
      <c r="E128" s="26"/>
      <c r="F128" s="26"/>
      <c r="G128" s="26"/>
      <c r="H128" s="26"/>
      <c r="I128" s="26"/>
      <c r="J128" s="26"/>
      <c r="K128" s="26"/>
      <c r="L128" s="26"/>
    </row>
    <row r="129" spans="1:26" x14ac:dyDescent="0.2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</row>
    <row r="130" spans="1:26" x14ac:dyDescent="0.2">
      <c r="A130" s="73" t="s">
        <v>978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</row>
    <row r="131" spans="1:26" ht="22.5" x14ac:dyDescent="0.2">
      <c r="A131" s="17">
        <v>14</v>
      </c>
      <c r="B131" s="17">
        <v>14</v>
      </c>
      <c r="C131" s="17" t="s">
        <v>152</v>
      </c>
      <c r="D131" s="17" t="s">
        <v>950</v>
      </c>
      <c r="E131" s="18">
        <v>1</v>
      </c>
      <c r="F131" s="19">
        <v>3464.1565000000001</v>
      </c>
      <c r="G131" s="19">
        <v>2860.97</v>
      </c>
      <c r="H131" s="20">
        <v>64883.9</v>
      </c>
      <c r="I131" s="20">
        <v>27004.66</v>
      </c>
      <c r="J131" s="20">
        <v>37879.24</v>
      </c>
      <c r="K131" s="19">
        <v>75.209999999999994</v>
      </c>
      <c r="L131" s="19">
        <v>75.209999999999994</v>
      </c>
      <c r="T131" s="10">
        <v>132309.22</v>
      </c>
      <c r="V131" s="10">
        <v>27004.66</v>
      </c>
      <c r="W131" s="10">
        <v>37879.24</v>
      </c>
      <c r="X131" s="10">
        <v>14045.76</v>
      </c>
      <c r="Y131" s="10">
        <v>75.209999999999994</v>
      </c>
      <c r="Z131" s="10">
        <v>25.161999999999999</v>
      </c>
    </row>
    <row r="132" spans="1:26" x14ac:dyDescent="0.2">
      <c r="A132" s="21"/>
      <c r="B132" s="21"/>
      <c r="C132" s="21"/>
      <c r="D132" s="22" t="s">
        <v>154</v>
      </c>
      <c r="E132" s="23"/>
      <c r="F132" s="24">
        <v>603.18650000000002</v>
      </c>
      <c r="G132" s="24">
        <v>313.73149999999998</v>
      </c>
      <c r="H132" s="23"/>
      <c r="I132" s="23"/>
      <c r="J132" s="25">
        <v>14045.76</v>
      </c>
      <c r="K132" s="24">
        <v>25.161999999999999</v>
      </c>
      <c r="L132" s="24">
        <v>25.161999999999999</v>
      </c>
    </row>
    <row r="133" spans="1:26" ht="22.5" x14ac:dyDescent="0.2">
      <c r="A133" s="26"/>
      <c r="B133" s="26"/>
      <c r="C133" s="26"/>
      <c r="D133" s="11" t="s">
        <v>937</v>
      </c>
      <c r="E133" s="26"/>
      <c r="F133" s="26"/>
      <c r="G133" s="26"/>
      <c r="H133" s="26"/>
      <c r="I133" s="26"/>
      <c r="J133" s="26"/>
      <c r="K133" s="26"/>
      <c r="L133" s="26"/>
    </row>
    <row r="134" spans="1:26" ht="22.5" x14ac:dyDescent="0.2">
      <c r="A134" s="26"/>
      <c r="B134" s="26"/>
      <c r="C134" s="26"/>
      <c r="D134" s="11" t="s">
        <v>979</v>
      </c>
      <c r="E134" s="26"/>
      <c r="F134" s="26"/>
      <c r="G134" s="26"/>
      <c r="H134" s="26"/>
      <c r="I134" s="26"/>
      <c r="J134" s="26"/>
      <c r="K134" s="26"/>
      <c r="L134" s="26"/>
    </row>
    <row r="135" spans="1:26" ht="101.25" x14ac:dyDescent="0.2">
      <c r="A135" s="26"/>
      <c r="B135" s="26"/>
      <c r="C135" s="26"/>
      <c r="D135" s="11" t="s">
        <v>887</v>
      </c>
      <c r="E135" s="26"/>
      <c r="F135" s="26"/>
      <c r="G135" s="26"/>
      <c r="H135" s="26"/>
      <c r="I135" s="26"/>
      <c r="J135" s="26"/>
      <c r="K135" s="26"/>
      <c r="L135" s="26"/>
    </row>
    <row r="136" spans="1:26" x14ac:dyDescent="0.2">
      <c r="A136" s="26"/>
      <c r="B136" s="26"/>
      <c r="C136" s="26"/>
      <c r="D136" s="27" t="s">
        <v>145</v>
      </c>
      <c r="E136" s="28" t="s">
        <v>980</v>
      </c>
      <c r="F136" s="28"/>
      <c r="G136" s="28"/>
      <c r="H136" s="29">
        <v>44744.959999999999</v>
      </c>
      <c r="I136" s="26"/>
      <c r="J136" s="26"/>
      <c r="K136" s="26"/>
      <c r="L136" s="26"/>
    </row>
    <row r="137" spans="1:26" x14ac:dyDescent="0.2">
      <c r="A137" s="26"/>
      <c r="B137" s="26"/>
      <c r="C137" s="26"/>
      <c r="D137" s="27" t="s">
        <v>147</v>
      </c>
      <c r="E137" s="28" t="s">
        <v>981</v>
      </c>
      <c r="F137" s="28"/>
      <c r="G137" s="28"/>
      <c r="H137" s="29">
        <v>22680.36</v>
      </c>
      <c r="I137" s="26"/>
      <c r="J137" s="26"/>
      <c r="K137" s="26"/>
      <c r="L137" s="26"/>
    </row>
    <row r="138" spans="1:26" x14ac:dyDescent="0.2">
      <c r="A138" s="26"/>
      <c r="B138" s="26"/>
      <c r="C138" s="26"/>
      <c r="D138" s="30" t="s">
        <v>939</v>
      </c>
      <c r="E138" s="31"/>
      <c r="F138" s="31"/>
      <c r="G138" s="31"/>
      <c r="H138" s="32">
        <v>132309.22</v>
      </c>
      <c r="I138" s="26"/>
      <c r="J138" s="26"/>
      <c r="K138" s="26"/>
      <c r="L138" s="26"/>
    </row>
    <row r="139" spans="1:26" ht="45" x14ac:dyDescent="0.2">
      <c r="A139" s="17">
        <v>15</v>
      </c>
      <c r="B139" s="17">
        <v>15</v>
      </c>
      <c r="C139" s="17" t="s">
        <v>161</v>
      </c>
      <c r="D139" s="17" t="s">
        <v>951</v>
      </c>
      <c r="E139" s="18">
        <v>4</v>
      </c>
      <c r="F139" s="19">
        <v>490.65899999999999</v>
      </c>
      <c r="G139" s="19">
        <v>147.22300000000001</v>
      </c>
      <c r="H139" s="20">
        <v>69299.44</v>
      </c>
      <c r="I139" s="20">
        <v>61502.52</v>
      </c>
      <c r="J139" s="20">
        <v>7796.92</v>
      </c>
      <c r="K139" s="19">
        <v>40.261499999999998</v>
      </c>
      <c r="L139" s="19">
        <v>161.04599999999999</v>
      </c>
      <c r="T139" s="10">
        <v>177028.38999999998</v>
      </c>
      <c r="V139" s="10">
        <v>61502.52</v>
      </c>
      <c r="W139" s="10">
        <v>7796.92</v>
      </c>
      <c r="X139" s="10">
        <v>4085.88</v>
      </c>
      <c r="Y139" s="10">
        <v>161.04599999999999</v>
      </c>
      <c r="Z139" s="10">
        <v>7.8659999999999997</v>
      </c>
    </row>
    <row r="140" spans="1:26" x14ac:dyDescent="0.2">
      <c r="A140" s="21"/>
      <c r="B140" s="21"/>
      <c r="C140" s="21"/>
      <c r="D140" s="22" t="s">
        <v>163</v>
      </c>
      <c r="E140" s="23"/>
      <c r="F140" s="24">
        <v>343.43599999999998</v>
      </c>
      <c r="G140" s="24">
        <v>22.815999999999999</v>
      </c>
      <c r="H140" s="23"/>
      <c r="I140" s="23"/>
      <c r="J140" s="25">
        <v>4085.88</v>
      </c>
      <c r="K140" s="24">
        <v>1.9664999999999999</v>
      </c>
      <c r="L140" s="24">
        <v>7.8659999999999997</v>
      </c>
    </row>
    <row r="141" spans="1:26" ht="22.5" x14ac:dyDescent="0.2">
      <c r="A141" s="26"/>
      <c r="B141" s="26"/>
      <c r="C141" s="26"/>
      <c r="D141" s="11" t="s">
        <v>937</v>
      </c>
      <c r="E141" s="26"/>
      <c r="F141" s="26"/>
      <c r="G141" s="26"/>
      <c r="H141" s="26"/>
      <c r="I141" s="26"/>
      <c r="J141" s="26"/>
      <c r="K141" s="26"/>
      <c r="L141" s="26"/>
    </row>
    <row r="142" spans="1:26" ht="22.5" x14ac:dyDescent="0.2">
      <c r="A142" s="26"/>
      <c r="B142" s="26"/>
      <c r="C142" s="26"/>
      <c r="D142" s="11" t="s">
        <v>979</v>
      </c>
      <c r="E142" s="26"/>
      <c r="F142" s="26"/>
      <c r="G142" s="26"/>
      <c r="H142" s="26"/>
      <c r="I142" s="26"/>
      <c r="J142" s="26"/>
      <c r="K142" s="26"/>
      <c r="L142" s="26"/>
    </row>
    <row r="143" spans="1:26" ht="101.25" x14ac:dyDescent="0.2">
      <c r="A143" s="26"/>
      <c r="B143" s="26"/>
      <c r="C143" s="26"/>
      <c r="D143" s="11" t="s">
        <v>887</v>
      </c>
      <c r="E143" s="26"/>
      <c r="F143" s="26"/>
      <c r="G143" s="26"/>
      <c r="H143" s="26"/>
      <c r="I143" s="26"/>
      <c r="J143" s="26"/>
      <c r="K143" s="26"/>
      <c r="L143" s="26"/>
    </row>
    <row r="144" spans="1:26" x14ac:dyDescent="0.2">
      <c r="A144" s="26"/>
      <c r="B144" s="26"/>
      <c r="C144" s="26"/>
      <c r="D144" s="27" t="s">
        <v>145</v>
      </c>
      <c r="E144" s="28" t="s">
        <v>980</v>
      </c>
      <c r="F144" s="28"/>
      <c r="G144" s="28"/>
      <c r="H144" s="29">
        <v>71491.360000000001</v>
      </c>
      <c r="I144" s="26"/>
      <c r="J144" s="26"/>
      <c r="K144" s="26"/>
      <c r="L144" s="26"/>
    </row>
    <row r="145" spans="1:26" x14ac:dyDescent="0.2">
      <c r="A145" s="26"/>
      <c r="B145" s="26"/>
      <c r="C145" s="26"/>
      <c r="D145" s="27" t="s">
        <v>147</v>
      </c>
      <c r="E145" s="28" t="s">
        <v>981</v>
      </c>
      <c r="F145" s="28"/>
      <c r="G145" s="28"/>
      <c r="H145" s="29">
        <v>36237.589999999997</v>
      </c>
      <c r="I145" s="26"/>
      <c r="J145" s="26"/>
      <c r="K145" s="26"/>
      <c r="L145" s="26"/>
    </row>
    <row r="146" spans="1:26" x14ac:dyDescent="0.2">
      <c r="A146" s="26"/>
      <c r="B146" s="26"/>
      <c r="C146" s="26"/>
      <c r="D146" s="30" t="s">
        <v>939</v>
      </c>
      <c r="E146" s="31"/>
      <c r="F146" s="31"/>
      <c r="G146" s="31"/>
      <c r="H146" s="32">
        <v>177028.39</v>
      </c>
      <c r="I146" s="26"/>
      <c r="J146" s="26"/>
      <c r="K146" s="26"/>
      <c r="L146" s="26"/>
    </row>
    <row r="147" spans="1:26" ht="33.75" x14ac:dyDescent="0.2">
      <c r="A147" s="17">
        <v>16</v>
      </c>
      <c r="B147" s="17">
        <v>16</v>
      </c>
      <c r="C147" s="17" t="s">
        <v>166</v>
      </c>
      <c r="D147" s="17" t="s">
        <v>952</v>
      </c>
      <c r="E147" s="18">
        <v>0.51400000000000001</v>
      </c>
      <c r="F147" s="19">
        <v>16598.1685</v>
      </c>
      <c r="G147" s="19">
        <v>15841.744500000001</v>
      </c>
      <c r="H147" s="20">
        <v>125215.44</v>
      </c>
      <c r="I147" s="20">
        <v>17406.66</v>
      </c>
      <c r="J147" s="20">
        <v>107808.78</v>
      </c>
      <c r="K147" s="19">
        <v>83.397999999999996</v>
      </c>
      <c r="L147" s="19">
        <v>42.866571999999998</v>
      </c>
      <c r="T147" s="10">
        <v>173929.08000000002</v>
      </c>
      <c r="V147" s="10">
        <v>17406.66</v>
      </c>
      <c r="W147" s="10">
        <v>107808.78</v>
      </c>
      <c r="X147" s="10">
        <v>12251.57</v>
      </c>
      <c r="Y147" s="10">
        <v>42.866571999999998</v>
      </c>
      <c r="Z147" s="10">
        <v>18.56054</v>
      </c>
    </row>
    <row r="148" spans="1:26" x14ac:dyDescent="0.2">
      <c r="A148" s="21"/>
      <c r="B148" s="21"/>
      <c r="C148" s="21"/>
      <c r="D148" s="22" t="s">
        <v>168</v>
      </c>
      <c r="E148" s="23"/>
      <c r="F148" s="24">
        <v>756.42399999999998</v>
      </c>
      <c r="G148" s="24">
        <v>532.404</v>
      </c>
      <c r="H148" s="23"/>
      <c r="I148" s="23"/>
      <c r="J148" s="25">
        <v>12251.57</v>
      </c>
      <c r="K148" s="24">
        <v>36.11</v>
      </c>
      <c r="L148" s="24">
        <v>18.56054</v>
      </c>
    </row>
    <row r="149" spans="1:26" ht="22.5" x14ac:dyDescent="0.2">
      <c r="A149" s="26"/>
      <c r="B149" s="26"/>
      <c r="C149" s="26"/>
      <c r="D149" s="11" t="s">
        <v>937</v>
      </c>
      <c r="E149" s="26"/>
      <c r="F149" s="26"/>
      <c r="G149" s="26"/>
      <c r="H149" s="26"/>
      <c r="I149" s="26"/>
      <c r="J149" s="26"/>
      <c r="K149" s="26"/>
      <c r="L149" s="26"/>
    </row>
    <row r="150" spans="1:26" ht="22.5" x14ac:dyDescent="0.2">
      <c r="A150" s="26"/>
      <c r="B150" s="26"/>
      <c r="C150" s="26"/>
      <c r="D150" s="11" t="s">
        <v>979</v>
      </c>
      <c r="E150" s="26"/>
      <c r="F150" s="26"/>
      <c r="G150" s="26"/>
      <c r="H150" s="26"/>
      <c r="I150" s="26"/>
      <c r="J150" s="26"/>
      <c r="K150" s="26"/>
      <c r="L150" s="26"/>
    </row>
    <row r="151" spans="1:26" ht="101.25" x14ac:dyDescent="0.2">
      <c r="A151" s="26"/>
      <c r="B151" s="26"/>
      <c r="C151" s="26"/>
      <c r="D151" s="11" t="s">
        <v>887</v>
      </c>
      <c r="E151" s="26"/>
      <c r="F151" s="26"/>
      <c r="G151" s="26"/>
      <c r="H151" s="26"/>
      <c r="I151" s="26"/>
      <c r="J151" s="26"/>
      <c r="K151" s="26"/>
      <c r="L151" s="26"/>
    </row>
    <row r="152" spans="1:26" x14ac:dyDescent="0.2">
      <c r="A152" s="26"/>
      <c r="B152" s="26"/>
      <c r="C152" s="26"/>
      <c r="D152" s="27" t="s">
        <v>145</v>
      </c>
      <c r="E152" s="28" t="s">
        <v>980</v>
      </c>
      <c r="F152" s="28"/>
      <c r="G152" s="28"/>
      <c r="H152" s="29">
        <v>32327.47</v>
      </c>
      <c r="I152" s="26"/>
      <c r="J152" s="26"/>
      <c r="K152" s="26"/>
      <c r="L152" s="26"/>
    </row>
    <row r="153" spans="1:26" x14ac:dyDescent="0.2">
      <c r="A153" s="26"/>
      <c r="B153" s="26"/>
      <c r="C153" s="26"/>
      <c r="D153" s="27" t="s">
        <v>147</v>
      </c>
      <c r="E153" s="28" t="s">
        <v>981</v>
      </c>
      <c r="F153" s="28"/>
      <c r="G153" s="28"/>
      <c r="H153" s="29">
        <v>16386.169999999998</v>
      </c>
      <c r="I153" s="26"/>
      <c r="J153" s="26"/>
      <c r="K153" s="26"/>
      <c r="L153" s="26"/>
    </row>
    <row r="154" spans="1:26" x14ac:dyDescent="0.2">
      <c r="A154" s="26"/>
      <c r="B154" s="26"/>
      <c r="C154" s="26"/>
      <c r="D154" s="30" t="s">
        <v>939</v>
      </c>
      <c r="E154" s="31"/>
      <c r="F154" s="31"/>
      <c r="G154" s="31"/>
      <c r="H154" s="32">
        <v>173929.08</v>
      </c>
      <c r="I154" s="26"/>
      <c r="J154" s="26"/>
      <c r="K154" s="26"/>
      <c r="L154" s="26"/>
    </row>
    <row r="155" spans="1:26" ht="45" x14ac:dyDescent="0.2">
      <c r="A155" s="17">
        <v>17</v>
      </c>
      <c r="B155" s="17">
        <v>17</v>
      </c>
      <c r="C155" s="17" t="s">
        <v>171</v>
      </c>
      <c r="D155" s="17" t="s">
        <v>953</v>
      </c>
      <c r="E155" s="18">
        <v>0.29499999999999998</v>
      </c>
      <c r="F155" s="19">
        <v>19443.004000000001</v>
      </c>
      <c r="G155" s="19">
        <v>5324.2240000000002</v>
      </c>
      <c r="H155" s="20">
        <v>207264.21</v>
      </c>
      <c r="I155" s="20">
        <v>186468.85</v>
      </c>
      <c r="J155" s="20">
        <v>20795.36</v>
      </c>
      <c r="K155" s="19">
        <v>1794</v>
      </c>
      <c r="L155" s="19">
        <v>529.23</v>
      </c>
      <c r="T155" s="10">
        <v>527314.84000000008</v>
      </c>
      <c r="V155" s="10">
        <v>186468.85</v>
      </c>
      <c r="W155" s="10">
        <v>20795.36</v>
      </c>
      <c r="X155" s="10">
        <v>8386.94</v>
      </c>
      <c r="Y155" s="10">
        <v>529.23</v>
      </c>
      <c r="Z155" s="10">
        <v>14.927</v>
      </c>
    </row>
    <row r="156" spans="1:26" x14ac:dyDescent="0.2">
      <c r="A156" s="21"/>
      <c r="B156" s="21"/>
      <c r="C156" s="21"/>
      <c r="D156" s="22" t="s">
        <v>168</v>
      </c>
      <c r="E156" s="23"/>
      <c r="F156" s="24">
        <v>14118.78</v>
      </c>
      <c r="G156" s="24">
        <v>635.03</v>
      </c>
      <c r="H156" s="23"/>
      <c r="I156" s="23"/>
      <c r="J156" s="25">
        <v>8386.94</v>
      </c>
      <c r="K156" s="24">
        <v>50.6</v>
      </c>
      <c r="L156" s="24">
        <v>14.927</v>
      </c>
    </row>
    <row r="157" spans="1:26" ht="22.5" x14ac:dyDescent="0.2">
      <c r="A157" s="26"/>
      <c r="B157" s="26"/>
      <c r="C157" s="26"/>
      <c r="D157" s="11" t="s">
        <v>937</v>
      </c>
      <c r="E157" s="26"/>
      <c r="F157" s="26"/>
      <c r="G157" s="26"/>
      <c r="H157" s="26"/>
      <c r="I157" s="26"/>
      <c r="J157" s="26"/>
      <c r="K157" s="26"/>
      <c r="L157" s="26"/>
    </row>
    <row r="158" spans="1:26" ht="22.5" x14ac:dyDescent="0.2">
      <c r="A158" s="26"/>
      <c r="B158" s="26"/>
      <c r="C158" s="26"/>
      <c r="D158" s="11" t="s">
        <v>979</v>
      </c>
      <c r="E158" s="26"/>
      <c r="F158" s="26"/>
      <c r="G158" s="26"/>
      <c r="H158" s="26"/>
      <c r="I158" s="26"/>
      <c r="J158" s="26"/>
      <c r="K158" s="26"/>
      <c r="L158" s="26"/>
    </row>
    <row r="159" spans="1:26" ht="101.25" x14ac:dyDescent="0.2">
      <c r="A159" s="26"/>
      <c r="B159" s="26"/>
      <c r="C159" s="26"/>
      <c r="D159" s="11" t="s">
        <v>887</v>
      </c>
      <c r="E159" s="26"/>
      <c r="F159" s="26"/>
      <c r="G159" s="26"/>
      <c r="H159" s="26"/>
      <c r="I159" s="26"/>
      <c r="J159" s="26"/>
      <c r="K159" s="26"/>
      <c r="L159" s="26"/>
    </row>
    <row r="160" spans="1:26" x14ac:dyDescent="0.2">
      <c r="A160" s="26"/>
      <c r="B160" s="26"/>
      <c r="C160" s="26"/>
      <c r="D160" s="27" t="s">
        <v>145</v>
      </c>
      <c r="E160" s="28" t="s">
        <v>980</v>
      </c>
      <c r="F160" s="28"/>
      <c r="G160" s="28"/>
      <c r="H160" s="29">
        <v>212392.81</v>
      </c>
      <c r="I160" s="26"/>
      <c r="J160" s="26"/>
      <c r="K160" s="26"/>
      <c r="L160" s="26"/>
    </row>
    <row r="161" spans="1:26" x14ac:dyDescent="0.2">
      <c r="A161" s="26"/>
      <c r="B161" s="26"/>
      <c r="C161" s="26"/>
      <c r="D161" s="27" t="s">
        <v>147</v>
      </c>
      <c r="E161" s="28" t="s">
        <v>981</v>
      </c>
      <c r="F161" s="28"/>
      <c r="G161" s="28"/>
      <c r="H161" s="29">
        <v>107657.82</v>
      </c>
      <c r="I161" s="26"/>
      <c r="J161" s="26"/>
      <c r="K161" s="26"/>
      <c r="L161" s="26"/>
    </row>
    <row r="162" spans="1:26" x14ac:dyDescent="0.2">
      <c r="A162" s="26"/>
      <c r="B162" s="26"/>
      <c r="C162" s="26"/>
      <c r="D162" s="30" t="s">
        <v>939</v>
      </c>
      <c r="E162" s="31"/>
      <c r="F162" s="31"/>
      <c r="G162" s="31"/>
      <c r="H162" s="32">
        <v>527314.84</v>
      </c>
      <c r="I162" s="26"/>
      <c r="J162" s="26"/>
      <c r="K162" s="26"/>
      <c r="L162" s="26"/>
    </row>
    <row r="163" spans="1:26" ht="22.5" x14ac:dyDescent="0.2">
      <c r="A163" s="17">
        <v>18</v>
      </c>
      <c r="B163" s="17">
        <v>18</v>
      </c>
      <c r="C163" s="17" t="s">
        <v>175</v>
      </c>
      <c r="D163" s="17" t="s">
        <v>176</v>
      </c>
      <c r="E163" s="18">
        <v>163.95</v>
      </c>
      <c r="F163" s="19">
        <v>8.39</v>
      </c>
      <c r="G163" s="19" t="s">
        <v>970</v>
      </c>
      <c r="H163" s="20">
        <v>18211.57</v>
      </c>
      <c r="I163" s="20" t="s">
        <v>970</v>
      </c>
      <c r="J163" s="20" t="s">
        <v>970</v>
      </c>
      <c r="K163" s="19" t="s">
        <v>970</v>
      </c>
      <c r="L163" s="19" t="s">
        <v>970</v>
      </c>
      <c r="T163" s="10">
        <v>18211.57</v>
      </c>
      <c r="V163" s="10" t="s">
        <v>970</v>
      </c>
      <c r="W163" s="10" t="s">
        <v>970</v>
      </c>
      <c r="X163" s="10" t="s">
        <v>970</v>
      </c>
      <c r="Y163" s="10" t="s">
        <v>970</v>
      </c>
      <c r="Z163" s="10" t="s">
        <v>970</v>
      </c>
    </row>
    <row r="164" spans="1:26" x14ac:dyDescent="0.2">
      <c r="A164" s="21"/>
      <c r="B164" s="21"/>
      <c r="C164" s="21"/>
      <c r="D164" s="22" t="s">
        <v>48</v>
      </c>
      <c r="E164" s="23"/>
      <c r="F164" s="24" t="s">
        <v>970</v>
      </c>
      <c r="G164" s="24" t="s">
        <v>970</v>
      </c>
      <c r="H164" s="23"/>
      <c r="I164" s="23"/>
      <c r="J164" s="25" t="s">
        <v>970</v>
      </c>
      <c r="K164" s="24" t="s">
        <v>970</v>
      </c>
      <c r="L164" s="24" t="s">
        <v>970</v>
      </c>
    </row>
    <row r="165" spans="1:26" x14ac:dyDescent="0.2">
      <c r="A165" s="26"/>
      <c r="B165" s="26"/>
      <c r="C165" s="26"/>
      <c r="D165" s="11" t="s">
        <v>954</v>
      </c>
      <c r="E165" s="26"/>
      <c r="F165" s="26"/>
      <c r="G165" s="26"/>
      <c r="H165" s="26"/>
      <c r="I165" s="26"/>
      <c r="J165" s="26"/>
      <c r="K165" s="26"/>
      <c r="L165" s="26"/>
    </row>
    <row r="166" spans="1:26" x14ac:dyDescent="0.2">
      <c r="A166" s="26"/>
      <c r="B166" s="26"/>
      <c r="C166" s="26"/>
      <c r="D166" s="30" t="s">
        <v>939</v>
      </c>
      <c r="E166" s="31"/>
      <c r="F166" s="31"/>
      <c r="G166" s="31"/>
      <c r="H166" s="32">
        <v>18211.57</v>
      </c>
      <c r="I166" s="26"/>
      <c r="J166" s="26"/>
      <c r="K166" s="26"/>
      <c r="L166" s="26"/>
    </row>
    <row r="167" spans="1:26" ht="33.75" x14ac:dyDescent="0.2">
      <c r="A167" s="17">
        <v>19</v>
      </c>
      <c r="B167" s="17">
        <v>19</v>
      </c>
      <c r="C167" s="17" t="s">
        <v>181</v>
      </c>
      <c r="D167" s="17" t="s">
        <v>182</v>
      </c>
      <c r="E167" s="18">
        <v>45.91</v>
      </c>
      <c r="F167" s="19">
        <v>22.33</v>
      </c>
      <c r="G167" s="19" t="s">
        <v>970</v>
      </c>
      <c r="H167" s="20">
        <v>13573.29</v>
      </c>
      <c r="I167" s="20" t="s">
        <v>970</v>
      </c>
      <c r="J167" s="20" t="s">
        <v>970</v>
      </c>
      <c r="K167" s="19" t="s">
        <v>970</v>
      </c>
      <c r="L167" s="19" t="s">
        <v>970</v>
      </c>
      <c r="T167" s="10">
        <v>13573.29</v>
      </c>
      <c r="V167" s="10" t="s">
        <v>970</v>
      </c>
      <c r="W167" s="10" t="s">
        <v>970</v>
      </c>
      <c r="X167" s="10" t="s">
        <v>970</v>
      </c>
      <c r="Y167" s="10" t="s">
        <v>970</v>
      </c>
      <c r="Z167" s="10" t="s">
        <v>970</v>
      </c>
    </row>
    <row r="168" spans="1:26" x14ac:dyDescent="0.2">
      <c r="A168" s="21"/>
      <c r="B168" s="21"/>
      <c r="C168" s="21"/>
      <c r="D168" s="22" t="s">
        <v>48</v>
      </c>
      <c r="E168" s="23"/>
      <c r="F168" s="24" t="s">
        <v>970</v>
      </c>
      <c r="G168" s="24" t="s">
        <v>970</v>
      </c>
      <c r="H168" s="23"/>
      <c r="I168" s="23"/>
      <c r="J168" s="25" t="s">
        <v>970</v>
      </c>
      <c r="K168" s="24" t="s">
        <v>970</v>
      </c>
      <c r="L168" s="24" t="s">
        <v>970</v>
      </c>
    </row>
    <row r="169" spans="1:26" x14ac:dyDescent="0.2">
      <c r="A169" s="26"/>
      <c r="B169" s="26"/>
      <c r="C169" s="26"/>
      <c r="D169" s="11" t="s">
        <v>954</v>
      </c>
      <c r="E169" s="26"/>
      <c r="F169" s="26"/>
      <c r="G169" s="26"/>
      <c r="H169" s="26"/>
      <c r="I169" s="26"/>
      <c r="J169" s="26"/>
      <c r="K169" s="26"/>
      <c r="L169" s="26"/>
    </row>
    <row r="170" spans="1:26" x14ac:dyDescent="0.2">
      <c r="A170" s="26"/>
      <c r="B170" s="26"/>
      <c r="C170" s="26"/>
      <c r="D170" s="30" t="s">
        <v>939</v>
      </c>
      <c r="E170" s="31"/>
      <c r="F170" s="31"/>
      <c r="G170" s="31"/>
      <c r="H170" s="32">
        <v>13573.29</v>
      </c>
      <c r="I170" s="26"/>
      <c r="J170" s="26"/>
      <c r="K170" s="26"/>
      <c r="L170" s="26"/>
    </row>
    <row r="171" spans="1:26" ht="33.75" x14ac:dyDescent="0.2">
      <c r="A171" s="17">
        <v>20</v>
      </c>
      <c r="B171" s="17">
        <v>20</v>
      </c>
      <c r="C171" s="17" t="s">
        <v>185</v>
      </c>
      <c r="D171" s="17" t="s">
        <v>186</v>
      </c>
      <c r="E171" s="18">
        <v>209.86</v>
      </c>
      <c r="F171" s="19">
        <v>3.86</v>
      </c>
      <c r="G171" s="19">
        <v>3.86</v>
      </c>
      <c r="H171" s="20">
        <v>11032.34</v>
      </c>
      <c r="I171" s="20" t="s">
        <v>970</v>
      </c>
      <c r="J171" s="20">
        <v>11032.34</v>
      </c>
      <c r="K171" s="19" t="s">
        <v>970</v>
      </c>
      <c r="L171" s="19" t="s">
        <v>970</v>
      </c>
      <c r="T171" s="10">
        <v>11032.34</v>
      </c>
      <c r="V171" s="10" t="s">
        <v>970</v>
      </c>
      <c r="W171" s="10">
        <v>11032.34</v>
      </c>
      <c r="X171" s="10" t="s">
        <v>970</v>
      </c>
      <c r="Y171" s="10" t="s">
        <v>970</v>
      </c>
      <c r="Z171" s="10" t="s">
        <v>970</v>
      </c>
    </row>
    <row r="172" spans="1:26" x14ac:dyDescent="0.2">
      <c r="A172" s="21"/>
      <c r="B172" s="21"/>
      <c r="C172" s="21"/>
      <c r="D172" s="22" t="s">
        <v>48</v>
      </c>
      <c r="E172" s="23"/>
      <c r="F172" s="24" t="s">
        <v>970</v>
      </c>
      <c r="G172" s="24" t="s">
        <v>970</v>
      </c>
      <c r="H172" s="23"/>
      <c r="I172" s="23"/>
      <c r="J172" s="25" t="s">
        <v>970</v>
      </c>
      <c r="K172" s="24" t="s">
        <v>970</v>
      </c>
      <c r="L172" s="24" t="s">
        <v>970</v>
      </c>
    </row>
    <row r="173" spans="1:26" x14ac:dyDescent="0.2">
      <c r="A173" s="26"/>
      <c r="B173" s="26"/>
      <c r="C173" s="26"/>
      <c r="D173" s="11" t="s">
        <v>942</v>
      </c>
      <c r="E173" s="26"/>
      <c r="F173" s="26"/>
      <c r="G173" s="26"/>
      <c r="H173" s="26"/>
      <c r="I173" s="26"/>
      <c r="J173" s="26"/>
      <c r="K173" s="26"/>
      <c r="L173" s="26"/>
    </row>
    <row r="174" spans="1:26" x14ac:dyDescent="0.2">
      <c r="A174" s="26"/>
      <c r="B174" s="26"/>
      <c r="C174" s="26"/>
      <c r="D174" s="30" t="s">
        <v>939</v>
      </c>
      <c r="E174" s="31"/>
      <c r="F174" s="31"/>
      <c r="G174" s="31"/>
      <c r="H174" s="32">
        <v>11032.34</v>
      </c>
      <c r="I174" s="26"/>
      <c r="J174" s="26"/>
      <c r="K174" s="26"/>
      <c r="L174" s="26"/>
    </row>
    <row r="175" spans="1:26" ht="33.75" x14ac:dyDescent="0.2">
      <c r="A175" s="17">
        <v>21</v>
      </c>
      <c r="B175" s="17">
        <v>21</v>
      </c>
      <c r="C175" s="17" t="s">
        <v>192</v>
      </c>
      <c r="D175" s="17" t="s">
        <v>193</v>
      </c>
      <c r="E175" s="18">
        <v>45.91</v>
      </c>
      <c r="F175" s="19">
        <v>22.33</v>
      </c>
      <c r="G175" s="19" t="s">
        <v>970</v>
      </c>
      <c r="H175" s="20">
        <v>13573.29</v>
      </c>
      <c r="I175" s="20" t="s">
        <v>970</v>
      </c>
      <c r="J175" s="20" t="s">
        <v>970</v>
      </c>
      <c r="K175" s="19" t="s">
        <v>970</v>
      </c>
      <c r="L175" s="19" t="s">
        <v>970</v>
      </c>
      <c r="T175" s="10">
        <v>13573.29</v>
      </c>
      <c r="V175" s="10" t="s">
        <v>970</v>
      </c>
      <c r="W175" s="10" t="s">
        <v>970</v>
      </c>
      <c r="X175" s="10" t="s">
        <v>970</v>
      </c>
      <c r="Y175" s="10" t="s">
        <v>970</v>
      </c>
      <c r="Z175" s="10" t="s">
        <v>970</v>
      </c>
    </row>
    <row r="176" spans="1:26" x14ac:dyDescent="0.2">
      <c r="A176" s="21"/>
      <c r="B176" s="21"/>
      <c r="C176" s="21"/>
      <c r="D176" s="22" t="s">
        <v>48</v>
      </c>
      <c r="E176" s="23"/>
      <c r="F176" s="24" t="s">
        <v>970</v>
      </c>
      <c r="G176" s="24" t="s">
        <v>970</v>
      </c>
      <c r="H176" s="23"/>
      <c r="I176" s="23"/>
      <c r="J176" s="25" t="s">
        <v>970</v>
      </c>
      <c r="K176" s="24" t="s">
        <v>970</v>
      </c>
      <c r="L176" s="24" t="s">
        <v>970</v>
      </c>
    </row>
    <row r="177" spans="1:26" x14ac:dyDescent="0.2">
      <c r="A177" s="26"/>
      <c r="B177" s="26"/>
      <c r="C177" s="26"/>
      <c r="D177" s="11" t="s">
        <v>954</v>
      </c>
      <c r="E177" s="26"/>
      <c r="F177" s="26"/>
      <c r="G177" s="26"/>
      <c r="H177" s="26"/>
      <c r="I177" s="26"/>
      <c r="J177" s="26"/>
      <c r="K177" s="26"/>
      <c r="L177" s="26"/>
    </row>
    <row r="178" spans="1:26" x14ac:dyDescent="0.2">
      <c r="A178" s="26"/>
      <c r="B178" s="26"/>
      <c r="C178" s="26"/>
      <c r="D178" s="30" t="s">
        <v>939</v>
      </c>
      <c r="E178" s="31"/>
      <c r="F178" s="31"/>
      <c r="G178" s="31"/>
      <c r="H178" s="32">
        <v>13573.29</v>
      </c>
      <c r="I178" s="26"/>
      <c r="J178" s="26"/>
      <c r="K178" s="26"/>
      <c r="L178" s="26"/>
    </row>
    <row r="179" spans="1:26" ht="22.5" x14ac:dyDescent="0.2">
      <c r="A179" s="17">
        <v>22</v>
      </c>
      <c r="B179" s="17">
        <v>22</v>
      </c>
      <c r="C179" s="17" t="s">
        <v>196</v>
      </c>
      <c r="D179" s="17" t="s">
        <v>197</v>
      </c>
      <c r="E179" s="18">
        <v>163.95</v>
      </c>
      <c r="F179" s="19">
        <v>8.39</v>
      </c>
      <c r="G179" s="19" t="s">
        <v>970</v>
      </c>
      <c r="H179" s="20">
        <v>18211.57</v>
      </c>
      <c r="I179" s="20" t="s">
        <v>970</v>
      </c>
      <c r="J179" s="20" t="s">
        <v>970</v>
      </c>
      <c r="K179" s="19" t="s">
        <v>970</v>
      </c>
      <c r="L179" s="19" t="s">
        <v>970</v>
      </c>
      <c r="T179" s="10">
        <v>18211.57</v>
      </c>
      <c r="V179" s="10" t="s">
        <v>970</v>
      </c>
      <c r="W179" s="10" t="s">
        <v>970</v>
      </c>
      <c r="X179" s="10" t="s">
        <v>970</v>
      </c>
      <c r="Y179" s="10" t="s">
        <v>970</v>
      </c>
      <c r="Z179" s="10" t="s">
        <v>970</v>
      </c>
    </row>
    <row r="180" spans="1:26" x14ac:dyDescent="0.2">
      <c r="A180" s="21"/>
      <c r="B180" s="21"/>
      <c r="C180" s="21"/>
      <c r="D180" s="22" t="s">
        <v>48</v>
      </c>
      <c r="E180" s="23"/>
      <c r="F180" s="24" t="s">
        <v>970</v>
      </c>
      <c r="G180" s="24" t="s">
        <v>970</v>
      </c>
      <c r="H180" s="23"/>
      <c r="I180" s="23"/>
      <c r="J180" s="25" t="s">
        <v>970</v>
      </c>
      <c r="K180" s="24" t="s">
        <v>970</v>
      </c>
      <c r="L180" s="24" t="s">
        <v>970</v>
      </c>
    </row>
    <row r="181" spans="1:26" x14ac:dyDescent="0.2">
      <c r="A181" s="26"/>
      <c r="B181" s="26"/>
      <c r="C181" s="26"/>
      <c r="D181" s="11" t="s">
        <v>954</v>
      </c>
      <c r="E181" s="26"/>
      <c r="F181" s="26"/>
      <c r="G181" s="26"/>
      <c r="H181" s="26"/>
      <c r="I181" s="26"/>
      <c r="J181" s="26"/>
      <c r="K181" s="26"/>
      <c r="L181" s="26"/>
    </row>
    <row r="182" spans="1:26" x14ac:dyDescent="0.2">
      <c r="A182" s="26"/>
      <c r="B182" s="26"/>
      <c r="C182" s="26"/>
      <c r="D182" s="30" t="s">
        <v>939</v>
      </c>
      <c r="E182" s="31"/>
      <c r="F182" s="31"/>
      <c r="G182" s="31"/>
      <c r="H182" s="32">
        <v>18211.57</v>
      </c>
      <c r="I182" s="26"/>
      <c r="J182" s="26"/>
      <c r="K182" s="26"/>
      <c r="L182" s="26"/>
    </row>
    <row r="183" spans="1:26" ht="33.75" x14ac:dyDescent="0.2">
      <c r="A183" s="17">
        <v>23</v>
      </c>
      <c r="B183" s="17">
        <v>23</v>
      </c>
      <c r="C183" s="17" t="s">
        <v>200</v>
      </c>
      <c r="D183" s="17" t="s">
        <v>201</v>
      </c>
      <c r="E183" s="18">
        <v>255.36</v>
      </c>
      <c r="F183" s="19">
        <v>17.95</v>
      </c>
      <c r="G183" s="19" t="s">
        <v>970</v>
      </c>
      <c r="H183" s="20">
        <v>60688.86</v>
      </c>
      <c r="I183" s="20" t="s">
        <v>970</v>
      </c>
      <c r="J183" s="20" t="s">
        <v>970</v>
      </c>
      <c r="K183" s="19" t="s">
        <v>970</v>
      </c>
      <c r="L183" s="19" t="s">
        <v>970</v>
      </c>
      <c r="T183" s="10">
        <v>60688.86</v>
      </c>
      <c r="V183" s="10" t="s">
        <v>970</v>
      </c>
      <c r="W183" s="10" t="s">
        <v>970</v>
      </c>
      <c r="X183" s="10" t="s">
        <v>970</v>
      </c>
      <c r="Y183" s="10" t="s">
        <v>970</v>
      </c>
      <c r="Z183" s="10" t="s">
        <v>970</v>
      </c>
    </row>
    <row r="184" spans="1:26" x14ac:dyDescent="0.2">
      <c r="A184" s="21"/>
      <c r="B184" s="21"/>
      <c r="C184" s="21"/>
      <c r="D184" s="22" t="s">
        <v>48</v>
      </c>
      <c r="E184" s="23"/>
      <c r="F184" s="24" t="s">
        <v>970</v>
      </c>
      <c r="G184" s="24" t="s">
        <v>970</v>
      </c>
      <c r="H184" s="23"/>
      <c r="I184" s="23"/>
      <c r="J184" s="25" t="s">
        <v>970</v>
      </c>
      <c r="K184" s="24" t="s">
        <v>970</v>
      </c>
      <c r="L184" s="24" t="s">
        <v>970</v>
      </c>
    </row>
    <row r="185" spans="1:26" x14ac:dyDescent="0.2">
      <c r="A185" s="26"/>
      <c r="B185" s="26"/>
      <c r="C185" s="26"/>
      <c r="D185" s="11" t="s">
        <v>954</v>
      </c>
      <c r="E185" s="26"/>
      <c r="F185" s="26"/>
      <c r="G185" s="26"/>
      <c r="H185" s="26"/>
      <c r="I185" s="26"/>
      <c r="J185" s="26"/>
      <c r="K185" s="26"/>
      <c r="L185" s="26"/>
    </row>
    <row r="186" spans="1:26" x14ac:dyDescent="0.2">
      <c r="A186" s="26"/>
      <c r="B186" s="26"/>
      <c r="C186" s="26"/>
      <c r="D186" s="30" t="s">
        <v>939</v>
      </c>
      <c r="E186" s="31"/>
      <c r="F186" s="31"/>
      <c r="G186" s="31"/>
      <c r="H186" s="32">
        <v>60688.86</v>
      </c>
      <c r="I186" s="26"/>
      <c r="J186" s="26"/>
      <c r="K186" s="26"/>
      <c r="L186" s="26"/>
    </row>
    <row r="187" spans="1:26" ht="22.5" x14ac:dyDescent="0.2">
      <c r="A187" s="17">
        <v>24</v>
      </c>
      <c r="B187" s="17">
        <v>24</v>
      </c>
      <c r="C187" s="17" t="s">
        <v>204</v>
      </c>
      <c r="D187" s="17" t="s">
        <v>205</v>
      </c>
      <c r="E187" s="18">
        <v>68.17</v>
      </c>
      <c r="F187" s="19">
        <v>10.88</v>
      </c>
      <c r="G187" s="19" t="s">
        <v>970</v>
      </c>
      <c r="H187" s="20">
        <v>9819.89</v>
      </c>
      <c r="I187" s="20" t="s">
        <v>970</v>
      </c>
      <c r="J187" s="20" t="s">
        <v>970</v>
      </c>
      <c r="K187" s="19" t="s">
        <v>970</v>
      </c>
      <c r="L187" s="19" t="s">
        <v>970</v>
      </c>
      <c r="T187" s="10">
        <v>9819.89</v>
      </c>
      <c r="V187" s="10" t="s">
        <v>970</v>
      </c>
      <c r="W187" s="10" t="s">
        <v>970</v>
      </c>
      <c r="X187" s="10" t="s">
        <v>970</v>
      </c>
      <c r="Y187" s="10" t="s">
        <v>970</v>
      </c>
      <c r="Z187" s="10" t="s">
        <v>970</v>
      </c>
    </row>
    <row r="188" spans="1:26" x14ac:dyDescent="0.2">
      <c r="A188" s="21"/>
      <c r="B188" s="21"/>
      <c r="C188" s="21"/>
      <c r="D188" s="22" t="s">
        <v>48</v>
      </c>
      <c r="E188" s="23"/>
      <c r="F188" s="24" t="s">
        <v>970</v>
      </c>
      <c r="G188" s="24" t="s">
        <v>970</v>
      </c>
      <c r="H188" s="23"/>
      <c r="I188" s="23"/>
      <c r="J188" s="25" t="s">
        <v>970</v>
      </c>
      <c r="K188" s="24" t="s">
        <v>970</v>
      </c>
      <c r="L188" s="24" t="s">
        <v>970</v>
      </c>
    </row>
    <row r="189" spans="1:26" x14ac:dyDescent="0.2">
      <c r="A189" s="26"/>
      <c r="B189" s="26"/>
      <c r="C189" s="26"/>
      <c r="D189" s="11" t="s">
        <v>954</v>
      </c>
      <c r="E189" s="26"/>
      <c r="F189" s="26"/>
      <c r="G189" s="26"/>
      <c r="H189" s="26"/>
      <c r="I189" s="26"/>
      <c r="J189" s="26"/>
      <c r="K189" s="26"/>
      <c r="L189" s="26"/>
    </row>
    <row r="190" spans="1:26" x14ac:dyDescent="0.2">
      <c r="A190" s="26"/>
      <c r="B190" s="26"/>
      <c r="C190" s="26"/>
      <c r="D190" s="30" t="s">
        <v>939</v>
      </c>
      <c r="E190" s="31"/>
      <c r="F190" s="31"/>
      <c r="G190" s="31"/>
      <c r="H190" s="32">
        <v>9819.89</v>
      </c>
      <c r="I190" s="26"/>
      <c r="J190" s="26"/>
      <c r="K190" s="26"/>
      <c r="L190" s="26"/>
    </row>
    <row r="191" spans="1:26" ht="45" x14ac:dyDescent="0.2">
      <c r="A191" s="17">
        <v>25</v>
      </c>
      <c r="B191" s="17">
        <v>25</v>
      </c>
      <c r="C191" s="17" t="s">
        <v>208</v>
      </c>
      <c r="D191" s="17" t="s">
        <v>209</v>
      </c>
      <c r="E191" s="18">
        <v>914.13599999999997</v>
      </c>
      <c r="F191" s="19">
        <v>3.28</v>
      </c>
      <c r="G191" s="19">
        <v>3.28</v>
      </c>
      <c r="H191" s="20">
        <v>39700.93</v>
      </c>
      <c r="I191" s="20" t="s">
        <v>970</v>
      </c>
      <c r="J191" s="20">
        <v>39700.93</v>
      </c>
      <c r="K191" s="19" t="s">
        <v>970</v>
      </c>
      <c r="L191" s="19" t="s">
        <v>970</v>
      </c>
      <c r="T191" s="10">
        <v>39700.93</v>
      </c>
      <c r="V191" s="10" t="s">
        <v>970</v>
      </c>
      <c r="W191" s="10">
        <v>39700.93</v>
      </c>
      <c r="X191" s="10" t="s">
        <v>970</v>
      </c>
      <c r="Y191" s="10" t="s">
        <v>970</v>
      </c>
      <c r="Z191" s="10" t="s">
        <v>970</v>
      </c>
    </row>
    <row r="192" spans="1:26" x14ac:dyDescent="0.2">
      <c r="A192" s="21"/>
      <c r="B192" s="21"/>
      <c r="C192" s="21"/>
      <c r="D192" s="22" t="s">
        <v>48</v>
      </c>
      <c r="E192" s="23"/>
      <c r="F192" s="24" t="s">
        <v>970</v>
      </c>
      <c r="G192" s="24" t="s">
        <v>970</v>
      </c>
      <c r="H192" s="23"/>
      <c r="I192" s="23"/>
      <c r="J192" s="25" t="s">
        <v>970</v>
      </c>
      <c r="K192" s="24" t="s">
        <v>970</v>
      </c>
      <c r="L192" s="24" t="s">
        <v>970</v>
      </c>
    </row>
    <row r="193" spans="1:26" x14ac:dyDescent="0.2">
      <c r="A193" s="26"/>
      <c r="B193" s="26"/>
      <c r="C193" s="26"/>
      <c r="D193" s="11" t="s">
        <v>954</v>
      </c>
      <c r="E193" s="26"/>
      <c r="F193" s="26"/>
      <c r="G193" s="26"/>
      <c r="H193" s="26"/>
      <c r="I193" s="26"/>
      <c r="J193" s="26"/>
      <c r="K193" s="26"/>
      <c r="L193" s="26"/>
    </row>
    <row r="194" spans="1:26" x14ac:dyDescent="0.2">
      <c r="A194" s="26"/>
      <c r="B194" s="26"/>
      <c r="C194" s="26"/>
      <c r="D194" s="30" t="s">
        <v>939</v>
      </c>
      <c r="E194" s="31"/>
      <c r="F194" s="31"/>
      <c r="G194" s="31"/>
      <c r="H194" s="32">
        <v>39700.93</v>
      </c>
      <c r="I194" s="26"/>
      <c r="J194" s="26"/>
      <c r="K194" s="26"/>
      <c r="L194" s="26"/>
    </row>
    <row r="195" spans="1:26" ht="33.75" x14ac:dyDescent="0.2">
      <c r="A195" s="17">
        <v>26</v>
      </c>
      <c r="B195" s="17">
        <v>26</v>
      </c>
      <c r="C195" s="17" t="s">
        <v>212</v>
      </c>
      <c r="D195" s="17" t="s">
        <v>213</v>
      </c>
      <c r="E195" s="18">
        <v>228.53399999999999</v>
      </c>
      <c r="F195" s="19">
        <v>42.98</v>
      </c>
      <c r="G195" s="19">
        <v>42.98</v>
      </c>
      <c r="H195" s="20">
        <v>130049.56</v>
      </c>
      <c r="I195" s="20" t="s">
        <v>970</v>
      </c>
      <c r="J195" s="20">
        <v>130049.56</v>
      </c>
      <c r="K195" s="19" t="s">
        <v>970</v>
      </c>
      <c r="L195" s="19" t="s">
        <v>970</v>
      </c>
      <c r="T195" s="10">
        <v>130049.56</v>
      </c>
      <c r="V195" s="10" t="s">
        <v>970</v>
      </c>
      <c r="W195" s="10">
        <v>130049.56</v>
      </c>
      <c r="X195" s="10" t="s">
        <v>970</v>
      </c>
      <c r="Y195" s="10" t="s">
        <v>970</v>
      </c>
      <c r="Z195" s="10" t="s">
        <v>970</v>
      </c>
    </row>
    <row r="196" spans="1:26" x14ac:dyDescent="0.2">
      <c r="A196" s="21"/>
      <c r="B196" s="21"/>
      <c r="C196" s="21"/>
      <c r="D196" s="22" t="s">
        <v>48</v>
      </c>
      <c r="E196" s="23"/>
      <c r="F196" s="24" t="s">
        <v>970</v>
      </c>
      <c r="G196" s="24" t="s">
        <v>970</v>
      </c>
      <c r="H196" s="23"/>
      <c r="I196" s="23"/>
      <c r="J196" s="25" t="s">
        <v>970</v>
      </c>
      <c r="K196" s="24" t="s">
        <v>970</v>
      </c>
      <c r="L196" s="24" t="s">
        <v>970</v>
      </c>
    </row>
    <row r="197" spans="1:26" x14ac:dyDescent="0.2">
      <c r="A197" s="26"/>
      <c r="B197" s="26"/>
      <c r="C197" s="26"/>
      <c r="D197" s="11" t="s">
        <v>954</v>
      </c>
      <c r="E197" s="26"/>
      <c r="F197" s="26"/>
      <c r="G197" s="26"/>
      <c r="H197" s="26"/>
      <c r="I197" s="26"/>
      <c r="J197" s="26"/>
      <c r="K197" s="26"/>
      <c r="L197" s="26"/>
    </row>
    <row r="198" spans="1:26" x14ac:dyDescent="0.2">
      <c r="A198" s="33"/>
      <c r="B198" s="33"/>
      <c r="C198" s="33"/>
      <c r="D198" s="34" t="s">
        <v>939</v>
      </c>
      <c r="E198" s="35"/>
      <c r="F198" s="35"/>
      <c r="G198" s="35"/>
      <c r="H198" s="36">
        <v>130049.56</v>
      </c>
      <c r="I198" s="33"/>
      <c r="J198" s="33"/>
      <c r="K198" s="33"/>
      <c r="L198" s="33"/>
    </row>
    <row r="200" spans="1:26" x14ac:dyDescent="0.2">
      <c r="A200" s="73" t="s">
        <v>982</v>
      </c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</row>
    <row r="201" spans="1:26" ht="67.5" x14ac:dyDescent="0.2">
      <c r="A201" s="17">
        <v>27</v>
      </c>
      <c r="B201" s="17">
        <v>28</v>
      </c>
      <c r="C201" s="17" t="s">
        <v>219</v>
      </c>
      <c r="D201" s="17" t="s">
        <v>955</v>
      </c>
      <c r="E201" s="18">
        <v>0.23849999999999999</v>
      </c>
      <c r="F201" s="19">
        <v>1778590.4210000001</v>
      </c>
      <c r="G201" s="19">
        <v>33867.730000000003</v>
      </c>
      <c r="H201" s="20">
        <v>3613767.21</v>
      </c>
      <c r="I201" s="20">
        <v>136122.57999999999</v>
      </c>
      <c r="J201" s="20">
        <v>106945.49</v>
      </c>
      <c r="K201" s="19">
        <v>1534.1</v>
      </c>
      <c r="L201" s="19">
        <v>365.88285000000002</v>
      </c>
      <c r="T201" s="10">
        <v>3869713.83</v>
      </c>
      <c r="V201" s="10">
        <v>136122.57999999999</v>
      </c>
      <c r="W201" s="10">
        <v>106945.49</v>
      </c>
      <c r="X201" s="10">
        <v>19704.89</v>
      </c>
      <c r="Y201" s="10">
        <v>365.88285000000002</v>
      </c>
      <c r="Z201" s="10">
        <v>36.067163000000001</v>
      </c>
    </row>
    <row r="202" spans="1:26" x14ac:dyDescent="0.2">
      <c r="A202" s="21"/>
      <c r="B202" s="21"/>
      <c r="C202" s="21"/>
      <c r="D202" s="22" t="s">
        <v>168</v>
      </c>
      <c r="E202" s="23"/>
      <c r="F202" s="24">
        <v>12748.370999999999</v>
      </c>
      <c r="G202" s="24">
        <v>1845.4337499999999</v>
      </c>
      <c r="H202" s="23"/>
      <c r="I202" s="23"/>
      <c r="J202" s="25">
        <v>19704.89</v>
      </c>
      <c r="K202" s="24">
        <v>151.22499999999999</v>
      </c>
      <c r="L202" s="24">
        <v>36.067163000000001</v>
      </c>
    </row>
    <row r="203" spans="1:26" ht="22.5" x14ac:dyDescent="0.2">
      <c r="A203" s="26"/>
      <c r="B203" s="26"/>
      <c r="C203" s="26"/>
      <c r="D203" s="11" t="s">
        <v>937</v>
      </c>
      <c r="E203" s="26"/>
      <c r="F203" s="26"/>
      <c r="G203" s="26"/>
      <c r="H203" s="26"/>
      <c r="I203" s="26"/>
      <c r="J203" s="26"/>
      <c r="K203" s="26"/>
      <c r="L203" s="26"/>
    </row>
    <row r="204" spans="1:26" ht="33.75" x14ac:dyDescent="0.2">
      <c r="A204" s="26"/>
      <c r="B204" s="26"/>
      <c r="C204" s="26"/>
      <c r="D204" s="11" t="s">
        <v>974</v>
      </c>
      <c r="E204" s="26"/>
      <c r="F204" s="26"/>
      <c r="G204" s="26"/>
      <c r="H204" s="26"/>
      <c r="I204" s="26"/>
      <c r="J204" s="26"/>
      <c r="K204" s="26"/>
      <c r="L204" s="26"/>
    </row>
    <row r="205" spans="1:26" ht="157.5" x14ac:dyDescent="0.2">
      <c r="A205" s="26"/>
      <c r="B205" s="26"/>
      <c r="C205" s="26"/>
      <c r="D205" s="11" t="s">
        <v>885</v>
      </c>
      <c r="E205" s="26"/>
      <c r="F205" s="26"/>
      <c r="G205" s="26"/>
      <c r="H205" s="26"/>
      <c r="I205" s="26"/>
      <c r="J205" s="26"/>
      <c r="K205" s="26"/>
      <c r="L205" s="26"/>
    </row>
    <row r="206" spans="1:26" x14ac:dyDescent="0.2">
      <c r="A206" s="26"/>
      <c r="B206" s="26"/>
      <c r="C206" s="26"/>
      <c r="D206" s="27" t="s">
        <v>145</v>
      </c>
      <c r="E206" s="28" t="s">
        <v>980</v>
      </c>
      <c r="F206" s="28"/>
      <c r="G206" s="28"/>
      <c r="H206" s="29">
        <v>169851.94</v>
      </c>
      <c r="I206" s="26"/>
      <c r="J206" s="26"/>
      <c r="K206" s="26"/>
      <c r="L206" s="26"/>
    </row>
    <row r="207" spans="1:26" x14ac:dyDescent="0.2">
      <c r="A207" s="26"/>
      <c r="B207" s="26"/>
      <c r="C207" s="26"/>
      <c r="D207" s="27" t="s">
        <v>147</v>
      </c>
      <c r="E207" s="28" t="s">
        <v>981</v>
      </c>
      <c r="F207" s="28"/>
      <c r="G207" s="28"/>
      <c r="H207" s="29">
        <v>86094.68</v>
      </c>
      <c r="I207" s="26"/>
      <c r="J207" s="26"/>
      <c r="K207" s="26"/>
      <c r="L207" s="26"/>
    </row>
    <row r="208" spans="1:26" x14ac:dyDescent="0.2">
      <c r="A208" s="26"/>
      <c r="B208" s="26"/>
      <c r="C208" s="26"/>
      <c r="D208" s="30" t="s">
        <v>939</v>
      </c>
      <c r="E208" s="31"/>
      <c r="F208" s="31"/>
      <c r="G208" s="31"/>
      <c r="H208" s="32">
        <v>3869713.83</v>
      </c>
      <c r="I208" s="26"/>
      <c r="J208" s="26"/>
      <c r="K208" s="26"/>
      <c r="L208" s="26"/>
    </row>
    <row r="209" spans="1:26" ht="33.75" x14ac:dyDescent="0.2">
      <c r="A209" s="17">
        <v>28</v>
      </c>
      <c r="B209" s="17">
        <v>29</v>
      </c>
      <c r="C209" s="17" t="s">
        <v>223</v>
      </c>
      <c r="D209" s="17" t="s">
        <v>956</v>
      </c>
      <c r="E209" s="18">
        <v>-477</v>
      </c>
      <c r="F209" s="19">
        <v>351.2</v>
      </c>
      <c r="G209" s="19" t="s">
        <v>970</v>
      </c>
      <c r="H209" s="20">
        <v>-1366981.83</v>
      </c>
      <c r="I209" s="20" t="s">
        <v>970</v>
      </c>
      <c r="J209" s="20" t="s">
        <v>970</v>
      </c>
      <c r="K209" s="19" t="s">
        <v>970</v>
      </c>
      <c r="L209" s="19" t="s">
        <v>970</v>
      </c>
      <c r="T209" s="10">
        <v>-1366981.83</v>
      </c>
      <c r="V209" s="10" t="s">
        <v>970</v>
      </c>
      <c r="W209" s="10" t="s">
        <v>970</v>
      </c>
      <c r="X209" s="10" t="s">
        <v>970</v>
      </c>
      <c r="Y209" s="10" t="s">
        <v>970</v>
      </c>
      <c r="Z209" s="10" t="s">
        <v>970</v>
      </c>
    </row>
    <row r="210" spans="1:26" x14ac:dyDescent="0.2">
      <c r="A210" s="21"/>
      <c r="B210" s="21"/>
      <c r="C210" s="21"/>
      <c r="D210" s="22" t="s">
        <v>225</v>
      </c>
      <c r="E210" s="23"/>
      <c r="F210" s="24" t="s">
        <v>970</v>
      </c>
      <c r="G210" s="24" t="s">
        <v>970</v>
      </c>
      <c r="H210" s="23"/>
      <c r="I210" s="23"/>
      <c r="J210" s="25" t="s">
        <v>970</v>
      </c>
      <c r="K210" s="24" t="s">
        <v>970</v>
      </c>
      <c r="L210" s="24" t="s">
        <v>970</v>
      </c>
    </row>
    <row r="211" spans="1:26" x14ac:dyDescent="0.2">
      <c r="A211" s="26"/>
      <c r="B211" s="26"/>
      <c r="C211" s="26"/>
      <c r="D211" s="11" t="s">
        <v>943</v>
      </c>
      <c r="E211" s="26"/>
      <c r="F211" s="26"/>
      <c r="G211" s="26"/>
      <c r="H211" s="26"/>
      <c r="I211" s="26"/>
      <c r="J211" s="26"/>
      <c r="K211" s="26"/>
      <c r="L211" s="26"/>
    </row>
    <row r="212" spans="1:26" ht="33.75" x14ac:dyDescent="0.2">
      <c r="A212" s="17">
        <v>29</v>
      </c>
      <c r="B212" s="17">
        <v>30</v>
      </c>
      <c r="C212" s="17" t="s">
        <v>228</v>
      </c>
      <c r="D212" s="17" t="s">
        <v>1001</v>
      </c>
      <c r="E212" s="18">
        <v>31.629000000000001</v>
      </c>
      <c r="F212" s="19">
        <v>16959.682959999998</v>
      </c>
      <c r="G212" s="19" t="s">
        <v>970</v>
      </c>
      <c r="H212" s="20">
        <v>4377169.26</v>
      </c>
      <c r="I212" s="20" t="s">
        <v>970</v>
      </c>
      <c r="J212" s="20" t="s">
        <v>970</v>
      </c>
      <c r="K212" s="19" t="s">
        <v>970</v>
      </c>
      <c r="L212" s="19" t="s">
        <v>970</v>
      </c>
      <c r="T212" s="10">
        <v>4377169.26</v>
      </c>
      <c r="V212" s="10" t="s">
        <v>970</v>
      </c>
      <c r="W212" s="10" t="s">
        <v>970</v>
      </c>
      <c r="X212" s="10" t="s">
        <v>970</v>
      </c>
      <c r="Y212" s="10" t="s">
        <v>970</v>
      </c>
      <c r="Z212" s="10" t="s">
        <v>970</v>
      </c>
    </row>
    <row r="213" spans="1:26" x14ac:dyDescent="0.2">
      <c r="A213" s="21"/>
      <c r="B213" s="21"/>
      <c r="C213" s="21"/>
      <c r="D213" s="22" t="s">
        <v>230</v>
      </c>
      <c r="E213" s="23"/>
      <c r="F213" s="24" t="s">
        <v>970</v>
      </c>
      <c r="G213" s="24" t="s">
        <v>970</v>
      </c>
      <c r="H213" s="23"/>
      <c r="I213" s="23"/>
      <c r="J213" s="25" t="s">
        <v>970</v>
      </c>
      <c r="K213" s="24" t="s">
        <v>970</v>
      </c>
      <c r="L213" s="24" t="s">
        <v>970</v>
      </c>
    </row>
    <row r="214" spans="1:26" x14ac:dyDescent="0.2">
      <c r="A214" s="26"/>
      <c r="B214" s="26"/>
      <c r="C214" s="26"/>
      <c r="D214" s="11" t="s">
        <v>943</v>
      </c>
      <c r="E214" s="26"/>
      <c r="F214" s="26"/>
      <c r="G214" s="26"/>
      <c r="H214" s="26"/>
      <c r="I214" s="26"/>
      <c r="J214" s="26"/>
      <c r="K214" s="26"/>
      <c r="L214" s="26"/>
    </row>
    <row r="215" spans="1:26" ht="22.5" x14ac:dyDescent="0.2">
      <c r="A215" s="17">
        <v>30</v>
      </c>
      <c r="B215" s="17">
        <v>31</v>
      </c>
      <c r="C215" s="17" t="s">
        <v>233</v>
      </c>
      <c r="D215" s="17" t="s">
        <v>1002</v>
      </c>
      <c r="E215" s="18">
        <v>-439</v>
      </c>
      <c r="F215" s="19">
        <v>287.60000000000002</v>
      </c>
      <c r="G215" s="19" t="s">
        <v>970</v>
      </c>
      <c r="H215" s="20">
        <v>-1030253.98</v>
      </c>
      <c r="I215" s="20" t="s">
        <v>970</v>
      </c>
      <c r="J215" s="20" t="s">
        <v>970</v>
      </c>
      <c r="K215" s="19" t="s">
        <v>970</v>
      </c>
      <c r="L215" s="19" t="s">
        <v>970</v>
      </c>
      <c r="T215" s="10">
        <v>-1030253.98</v>
      </c>
      <c r="V215" s="10" t="s">
        <v>970</v>
      </c>
      <c r="W215" s="10" t="s">
        <v>970</v>
      </c>
      <c r="X215" s="10" t="s">
        <v>970</v>
      </c>
      <c r="Y215" s="10" t="s">
        <v>970</v>
      </c>
      <c r="Z215" s="10" t="s">
        <v>970</v>
      </c>
    </row>
    <row r="216" spans="1:26" x14ac:dyDescent="0.2">
      <c r="A216" s="21"/>
      <c r="B216" s="21"/>
      <c r="C216" s="21"/>
      <c r="D216" s="22" t="s">
        <v>154</v>
      </c>
      <c r="E216" s="23"/>
      <c r="F216" s="24" t="s">
        <v>970</v>
      </c>
      <c r="G216" s="24" t="s">
        <v>970</v>
      </c>
      <c r="H216" s="23"/>
      <c r="I216" s="23"/>
      <c r="J216" s="25" t="s">
        <v>970</v>
      </c>
      <c r="K216" s="24" t="s">
        <v>970</v>
      </c>
      <c r="L216" s="24" t="s">
        <v>970</v>
      </c>
    </row>
    <row r="217" spans="1:26" x14ac:dyDescent="0.2">
      <c r="A217" s="26"/>
      <c r="B217" s="26"/>
      <c r="C217" s="26"/>
      <c r="D217" s="11" t="s">
        <v>943</v>
      </c>
      <c r="E217" s="26"/>
      <c r="F217" s="26"/>
      <c r="G217" s="26"/>
      <c r="H217" s="26"/>
      <c r="I217" s="26"/>
      <c r="J217" s="26"/>
      <c r="K217" s="26"/>
      <c r="L217" s="26"/>
    </row>
    <row r="218" spans="1:26" ht="56.25" x14ac:dyDescent="0.2">
      <c r="A218" s="17">
        <v>31</v>
      </c>
      <c r="B218" s="17">
        <v>32</v>
      </c>
      <c r="C218" s="17" t="s">
        <v>237</v>
      </c>
      <c r="D218" s="17" t="s">
        <v>1003</v>
      </c>
      <c r="E218" s="18">
        <v>439</v>
      </c>
      <c r="F218" s="19">
        <v>248.0412</v>
      </c>
      <c r="G218" s="19" t="s">
        <v>970</v>
      </c>
      <c r="H218" s="20">
        <v>888544.78</v>
      </c>
      <c r="I218" s="20" t="s">
        <v>970</v>
      </c>
      <c r="J218" s="20" t="s">
        <v>970</v>
      </c>
      <c r="K218" s="19" t="s">
        <v>970</v>
      </c>
      <c r="L218" s="19" t="s">
        <v>970</v>
      </c>
      <c r="T218" s="10">
        <v>888544.78</v>
      </c>
      <c r="V218" s="10" t="s">
        <v>970</v>
      </c>
      <c r="W218" s="10" t="s">
        <v>970</v>
      </c>
      <c r="X218" s="10" t="s">
        <v>970</v>
      </c>
      <c r="Y218" s="10" t="s">
        <v>970</v>
      </c>
      <c r="Z218" s="10" t="s">
        <v>970</v>
      </c>
    </row>
    <row r="219" spans="1:26" x14ac:dyDescent="0.2">
      <c r="A219" s="21"/>
      <c r="B219" s="21"/>
      <c r="C219" s="21"/>
      <c r="D219" s="22" t="s">
        <v>154</v>
      </c>
      <c r="E219" s="23"/>
      <c r="F219" s="24" t="s">
        <v>970</v>
      </c>
      <c r="G219" s="24" t="s">
        <v>970</v>
      </c>
      <c r="H219" s="23"/>
      <c r="I219" s="23"/>
      <c r="J219" s="25" t="s">
        <v>970</v>
      </c>
      <c r="K219" s="24" t="s">
        <v>970</v>
      </c>
      <c r="L219" s="24" t="s">
        <v>970</v>
      </c>
    </row>
    <row r="220" spans="1:26" x14ac:dyDescent="0.2">
      <c r="A220" s="26"/>
      <c r="B220" s="26"/>
      <c r="C220" s="26"/>
      <c r="D220" s="11" t="s">
        <v>943</v>
      </c>
      <c r="E220" s="26"/>
      <c r="F220" s="26"/>
      <c r="G220" s="26"/>
      <c r="H220" s="26"/>
      <c r="I220" s="26"/>
      <c r="J220" s="26"/>
      <c r="K220" s="26"/>
      <c r="L220" s="26"/>
    </row>
    <row r="221" spans="1:26" ht="22.5" x14ac:dyDescent="0.2">
      <c r="A221" s="17">
        <v>32</v>
      </c>
      <c r="B221" s="17">
        <v>33</v>
      </c>
      <c r="C221" s="17" t="s">
        <v>241</v>
      </c>
      <c r="D221" s="17" t="s">
        <v>1004</v>
      </c>
      <c r="E221" s="18">
        <v>-76</v>
      </c>
      <c r="F221" s="19">
        <v>145.30000000000001</v>
      </c>
      <c r="G221" s="19" t="s">
        <v>970</v>
      </c>
      <c r="H221" s="20">
        <v>-90109.4</v>
      </c>
      <c r="I221" s="20" t="s">
        <v>970</v>
      </c>
      <c r="J221" s="20" t="s">
        <v>970</v>
      </c>
      <c r="K221" s="19" t="s">
        <v>970</v>
      </c>
      <c r="L221" s="19" t="s">
        <v>970</v>
      </c>
      <c r="T221" s="10">
        <v>-90109.4</v>
      </c>
      <c r="V221" s="10" t="s">
        <v>970</v>
      </c>
      <c r="W221" s="10" t="s">
        <v>970</v>
      </c>
      <c r="X221" s="10" t="s">
        <v>970</v>
      </c>
      <c r="Y221" s="10" t="s">
        <v>970</v>
      </c>
      <c r="Z221" s="10" t="s">
        <v>970</v>
      </c>
    </row>
    <row r="222" spans="1:26" x14ac:dyDescent="0.2">
      <c r="A222" s="21"/>
      <c r="B222" s="21"/>
      <c r="C222" s="21"/>
      <c r="D222" s="22" t="s">
        <v>154</v>
      </c>
      <c r="E222" s="23"/>
      <c r="F222" s="24" t="s">
        <v>970</v>
      </c>
      <c r="G222" s="24" t="s">
        <v>970</v>
      </c>
      <c r="H222" s="23"/>
      <c r="I222" s="23"/>
      <c r="J222" s="25" t="s">
        <v>970</v>
      </c>
      <c r="K222" s="24" t="s">
        <v>970</v>
      </c>
      <c r="L222" s="24" t="s">
        <v>970</v>
      </c>
    </row>
    <row r="223" spans="1:26" x14ac:dyDescent="0.2">
      <c r="A223" s="26"/>
      <c r="B223" s="26"/>
      <c r="C223" s="26"/>
      <c r="D223" s="11" t="s">
        <v>943</v>
      </c>
      <c r="E223" s="26"/>
      <c r="F223" s="26"/>
      <c r="G223" s="26"/>
      <c r="H223" s="26"/>
      <c r="I223" s="26"/>
      <c r="J223" s="26"/>
      <c r="K223" s="26"/>
      <c r="L223" s="26"/>
    </row>
    <row r="224" spans="1:26" ht="33.75" x14ac:dyDescent="0.2">
      <c r="A224" s="17">
        <v>33</v>
      </c>
      <c r="B224" s="17">
        <v>34</v>
      </c>
      <c r="C224" s="17" t="s">
        <v>245</v>
      </c>
      <c r="D224" s="17" t="s">
        <v>1005</v>
      </c>
      <c r="E224" s="18">
        <v>1.43075</v>
      </c>
      <c r="F224" s="19">
        <v>28421.159800000001</v>
      </c>
      <c r="G224" s="19" t="s">
        <v>970</v>
      </c>
      <c r="H224" s="20">
        <v>331814.76</v>
      </c>
      <c r="I224" s="20" t="s">
        <v>970</v>
      </c>
      <c r="J224" s="20" t="s">
        <v>970</v>
      </c>
      <c r="K224" s="19" t="s">
        <v>970</v>
      </c>
      <c r="L224" s="19" t="s">
        <v>970</v>
      </c>
      <c r="T224" s="10">
        <v>331814.76</v>
      </c>
      <c r="V224" s="10" t="s">
        <v>970</v>
      </c>
      <c r="W224" s="10" t="s">
        <v>970</v>
      </c>
      <c r="X224" s="10" t="s">
        <v>970</v>
      </c>
      <c r="Y224" s="10" t="s">
        <v>970</v>
      </c>
      <c r="Z224" s="10" t="s">
        <v>970</v>
      </c>
    </row>
    <row r="225" spans="1:26" x14ac:dyDescent="0.2">
      <c r="A225" s="21"/>
      <c r="B225" s="21"/>
      <c r="C225" s="21"/>
      <c r="D225" s="22" t="s">
        <v>230</v>
      </c>
      <c r="E225" s="23"/>
      <c r="F225" s="24" t="s">
        <v>970</v>
      </c>
      <c r="G225" s="24" t="s">
        <v>970</v>
      </c>
      <c r="H225" s="23"/>
      <c r="I225" s="23"/>
      <c r="J225" s="25" t="s">
        <v>970</v>
      </c>
      <c r="K225" s="24" t="s">
        <v>970</v>
      </c>
      <c r="L225" s="24" t="s">
        <v>970</v>
      </c>
    </row>
    <row r="226" spans="1:26" x14ac:dyDescent="0.2">
      <c r="A226" s="26"/>
      <c r="B226" s="26"/>
      <c r="C226" s="26"/>
      <c r="D226" s="11" t="s">
        <v>943</v>
      </c>
      <c r="E226" s="26"/>
      <c r="F226" s="26"/>
      <c r="G226" s="26"/>
      <c r="H226" s="26"/>
      <c r="I226" s="26"/>
      <c r="J226" s="26"/>
      <c r="K226" s="26"/>
      <c r="L226" s="26"/>
    </row>
    <row r="227" spans="1:26" ht="22.5" x14ac:dyDescent="0.2">
      <c r="A227" s="17">
        <v>34</v>
      </c>
      <c r="B227" s="17">
        <v>35</v>
      </c>
      <c r="C227" s="17" t="s">
        <v>249</v>
      </c>
      <c r="D227" s="17" t="s">
        <v>250</v>
      </c>
      <c r="E227" s="18">
        <v>-878</v>
      </c>
      <c r="F227" s="19">
        <v>66.400000000000006</v>
      </c>
      <c r="G227" s="19" t="s">
        <v>970</v>
      </c>
      <c r="H227" s="20">
        <v>-475717.96</v>
      </c>
      <c r="I227" s="20" t="s">
        <v>970</v>
      </c>
      <c r="J227" s="20" t="s">
        <v>970</v>
      </c>
      <c r="K227" s="19" t="s">
        <v>970</v>
      </c>
      <c r="L227" s="19" t="s">
        <v>970</v>
      </c>
      <c r="T227" s="10">
        <v>-475717.96</v>
      </c>
      <c r="V227" s="10" t="s">
        <v>970</v>
      </c>
      <c r="W227" s="10" t="s">
        <v>970</v>
      </c>
      <c r="X227" s="10" t="s">
        <v>970</v>
      </c>
      <c r="Y227" s="10" t="s">
        <v>970</v>
      </c>
      <c r="Z227" s="10" t="s">
        <v>970</v>
      </c>
    </row>
    <row r="228" spans="1:26" x14ac:dyDescent="0.2">
      <c r="A228" s="21"/>
      <c r="B228" s="21"/>
      <c r="C228" s="21"/>
      <c r="D228" s="22" t="s">
        <v>154</v>
      </c>
      <c r="E228" s="23"/>
      <c r="F228" s="24" t="s">
        <v>970</v>
      </c>
      <c r="G228" s="24" t="s">
        <v>970</v>
      </c>
      <c r="H228" s="23"/>
      <c r="I228" s="23"/>
      <c r="J228" s="25" t="s">
        <v>970</v>
      </c>
      <c r="K228" s="24" t="s">
        <v>970</v>
      </c>
      <c r="L228" s="24" t="s">
        <v>970</v>
      </c>
    </row>
    <row r="229" spans="1:26" x14ac:dyDescent="0.2">
      <c r="A229" s="26"/>
      <c r="B229" s="26"/>
      <c r="C229" s="26"/>
      <c r="D229" s="11" t="s">
        <v>943</v>
      </c>
      <c r="E229" s="26"/>
      <c r="F229" s="26"/>
      <c r="G229" s="26"/>
      <c r="H229" s="26"/>
      <c r="I229" s="26"/>
      <c r="J229" s="26"/>
      <c r="K229" s="26"/>
      <c r="L229" s="26"/>
    </row>
    <row r="230" spans="1:26" ht="22.5" x14ac:dyDescent="0.2">
      <c r="A230" s="17">
        <v>35</v>
      </c>
      <c r="B230" s="17">
        <v>36</v>
      </c>
      <c r="C230" s="17" t="s">
        <v>253</v>
      </c>
      <c r="D230" s="17" t="s">
        <v>254</v>
      </c>
      <c r="E230" s="18">
        <v>-0.82050000000000001</v>
      </c>
      <c r="F230" s="19">
        <v>11859</v>
      </c>
      <c r="G230" s="19" t="s">
        <v>970</v>
      </c>
      <c r="H230" s="20">
        <v>-79399.33</v>
      </c>
      <c r="I230" s="20" t="s">
        <v>970</v>
      </c>
      <c r="J230" s="20" t="s">
        <v>970</v>
      </c>
      <c r="K230" s="19" t="s">
        <v>970</v>
      </c>
      <c r="L230" s="19" t="s">
        <v>970</v>
      </c>
      <c r="T230" s="10">
        <v>-79399.33</v>
      </c>
      <c r="V230" s="10" t="s">
        <v>970</v>
      </c>
      <c r="W230" s="10" t="s">
        <v>970</v>
      </c>
      <c r="X230" s="10" t="s">
        <v>970</v>
      </c>
      <c r="Y230" s="10" t="s">
        <v>970</v>
      </c>
      <c r="Z230" s="10" t="s">
        <v>970</v>
      </c>
    </row>
    <row r="231" spans="1:26" x14ac:dyDescent="0.2">
      <c r="A231" s="21"/>
      <c r="B231" s="21"/>
      <c r="C231" s="21"/>
      <c r="D231" s="22" t="s">
        <v>230</v>
      </c>
      <c r="E231" s="23"/>
      <c r="F231" s="24" t="s">
        <v>970</v>
      </c>
      <c r="G231" s="24" t="s">
        <v>970</v>
      </c>
      <c r="H231" s="23"/>
      <c r="I231" s="23"/>
      <c r="J231" s="25" t="s">
        <v>970</v>
      </c>
      <c r="K231" s="24" t="s">
        <v>970</v>
      </c>
      <c r="L231" s="24" t="s">
        <v>970</v>
      </c>
    </row>
    <row r="232" spans="1:26" x14ac:dyDescent="0.2">
      <c r="A232" s="26"/>
      <c r="B232" s="26"/>
      <c r="C232" s="26"/>
      <c r="D232" s="11" t="s">
        <v>943</v>
      </c>
      <c r="E232" s="26"/>
      <c r="F232" s="26"/>
      <c r="G232" s="26"/>
      <c r="H232" s="26"/>
      <c r="I232" s="26"/>
      <c r="J232" s="26"/>
      <c r="K232" s="26"/>
      <c r="L232" s="26"/>
    </row>
    <row r="233" spans="1:26" x14ac:dyDescent="0.2">
      <c r="A233" s="17">
        <v>36</v>
      </c>
      <c r="B233" s="17">
        <v>37</v>
      </c>
      <c r="C233" s="17" t="s">
        <v>257</v>
      </c>
      <c r="D233" s="17" t="s">
        <v>258</v>
      </c>
      <c r="E233" s="18">
        <v>-1.97725</v>
      </c>
      <c r="F233" s="19">
        <v>11856</v>
      </c>
      <c r="G233" s="19" t="s">
        <v>970</v>
      </c>
      <c r="H233" s="20">
        <v>-191288.97</v>
      </c>
      <c r="I233" s="20" t="s">
        <v>970</v>
      </c>
      <c r="J233" s="20" t="s">
        <v>970</v>
      </c>
      <c r="K233" s="19" t="s">
        <v>970</v>
      </c>
      <c r="L233" s="19" t="s">
        <v>970</v>
      </c>
      <c r="T233" s="10">
        <v>-191288.97</v>
      </c>
      <c r="V233" s="10" t="s">
        <v>970</v>
      </c>
      <c r="W233" s="10" t="s">
        <v>970</v>
      </c>
      <c r="X233" s="10" t="s">
        <v>970</v>
      </c>
      <c r="Y233" s="10" t="s">
        <v>970</v>
      </c>
      <c r="Z233" s="10" t="s">
        <v>970</v>
      </c>
    </row>
    <row r="234" spans="1:26" x14ac:dyDescent="0.2">
      <c r="A234" s="21"/>
      <c r="B234" s="21"/>
      <c r="C234" s="21"/>
      <c r="D234" s="22" t="s">
        <v>230</v>
      </c>
      <c r="E234" s="23"/>
      <c r="F234" s="24" t="s">
        <v>970</v>
      </c>
      <c r="G234" s="24" t="s">
        <v>970</v>
      </c>
      <c r="H234" s="23"/>
      <c r="I234" s="23"/>
      <c r="J234" s="25" t="s">
        <v>970</v>
      </c>
      <c r="K234" s="24" t="s">
        <v>970</v>
      </c>
      <c r="L234" s="24" t="s">
        <v>970</v>
      </c>
    </row>
    <row r="235" spans="1:26" x14ac:dyDescent="0.2">
      <c r="A235" s="26"/>
      <c r="B235" s="26"/>
      <c r="C235" s="26"/>
      <c r="D235" s="11" t="s">
        <v>943</v>
      </c>
      <c r="E235" s="26"/>
      <c r="F235" s="26"/>
      <c r="G235" s="26"/>
      <c r="H235" s="26"/>
      <c r="I235" s="26"/>
      <c r="J235" s="26"/>
      <c r="K235" s="26"/>
      <c r="L235" s="26"/>
    </row>
    <row r="236" spans="1:26" ht="22.5" x14ac:dyDescent="0.2">
      <c r="A236" s="17">
        <v>37</v>
      </c>
      <c r="B236" s="17">
        <v>38</v>
      </c>
      <c r="C236" s="17" t="s">
        <v>261</v>
      </c>
      <c r="D236" s="17" t="s">
        <v>262</v>
      </c>
      <c r="E236" s="18">
        <v>-878</v>
      </c>
      <c r="F236" s="19">
        <v>5.5</v>
      </c>
      <c r="G236" s="19" t="s">
        <v>970</v>
      </c>
      <c r="H236" s="20">
        <v>-39404.639999999999</v>
      </c>
      <c r="I236" s="20" t="s">
        <v>970</v>
      </c>
      <c r="J236" s="20" t="s">
        <v>970</v>
      </c>
      <c r="K236" s="19" t="s">
        <v>970</v>
      </c>
      <c r="L236" s="19" t="s">
        <v>970</v>
      </c>
      <c r="T236" s="10">
        <v>-39404.639999999999</v>
      </c>
      <c r="V236" s="10" t="s">
        <v>970</v>
      </c>
      <c r="W236" s="10" t="s">
        <v>970</v>
      </c>
      <c r="X236" s="10" t="s">
        <v>970</v>
      </c>
      <c r="Y236" s="10" t="s">
        <v>970</v>
      </c>
      <c r="Z236" s="10" t="s">
        <v>970</v>
      </c>
    </row>
    <row r="237" spans="1:26" x14ac:dyDescent="0.2">
      <c r="A237" s="21"/>
      <c r="B237" s="21"/>
      <c r="C237" s="21"/>
      <c r="D237" s="22" t="s">
        <v>154</v>
      </c>
      <c r="E237" s="23"/>
      <c r="F237" s="24" t="s">
        <v>970</v>
      </c>
      <c r="G237" s="24" t="s">
        <v>970</v>
      </c>
      <c r="H237" s="23"/>
      <c r="I237" s="23"/>
      <c r="J237" s="25" t="s">
        <v>970</v>
      </c>
      <c r="K237" s="24" t="s">
        <v>970</v>
      </c>
      <c r="L237" s="24" t="s">
        <v>970</v>
      </c>
    </row>
    <row r="238" spans="1:26" x14ac:dyDescent="0.2">
      <c r="A238" s="26"/>
      <c r="B238" s="26"/>
      <c r="C238" s="26"/>
      <c r="D238" s="11" t="s">
        <v>943</v>
      </c>
      <c r="E238" s="26"/>
      <c r="F238" s="26"/>
      <c r="G238" s="26"/>
      <c r="H238" s="26"/>
      <c r="I238" s="26"/>
      <c r="J238" s="26"/>
      <c r="K238" s="26"/>
      <c r="L238" s="26"/>
    </row>
    <row r="239" spans="1:26" ht="56.25" x14ac:dyDescent="0.2">
      <c r="A239" s="17">
        <v>38</v>
      </c>
      <c r="B239" s="17">
        <v>39</v>
      </c>
      <c r="C239" s="17" t="s">
        <v>265</v>
      </c>
      <c r="D239" s="17" t="s">
        <v>1006</v>
      </c>
      <c r="E239" s="18">
        <v>877.75</v>
      </c>
      <c r="F239" s="19">
        <v>373.09231999999997</v>
      </c>
      <c r="G239" s="19" t="s">
        <v>970</v>
      </c>
      <c r="H239" s="20">
        <v>2672248.4300000002</v>
      </c>
      <c r="I239" s="20" t="s">
        <v>970</v>
      </c>
      <c r="J239" s="20" t="s">
        <v>970</v>
      </c>
      <c r="K239" s="19" t="s">
        <v>970</v>
      </c>
      <c r="L239" s="19" t="s">
        <v>970</v>
      </c>
      <c r="T239" s="10">
        <v>2672248.4300000002</v>
      </c>
      <c r="V239" s="10" t="s">
        <v>970</v>
      </c>
      <c r="W239" s="10" t="s">
        <v>970</v>
      </c>
      <c r="X239" s="10" t="s">
        <v>970</v>
      </c>
      <c r="Y239" s="10" t="s">
        <v>970</v>
      </c>
      <c r="Z239" s="10" t="s">
        <v>970</v>
      </c>
    </row>
    <row r="240" spans="1:26" x14ac:dyDescent="0.2">
      <c r="A240" s="21"/>
      <c r="B240" s="21"/>
      <c r="C240" s="21"/>
      <c r="D240" s="22" t="s">
        <v>163</v>
      </c>
      <c r="E240" s="23"/>
      <c r="F240" s="24" t="s">
        <v>970</v>
      </c>
      <c r="G240" s="24" t="s">
        <v>970</v>
      </c>
      <c r="H240" s="23"/>
      <c r="I240" s="23"/>
      <c r="J240" s="25" t="s">
        <v>970</v>
      </c>
      <c r="K240" s="24" t="s">
        <v>970</v>
      </c>
      <c r="L240" s="24" t="s">
        <v>970</v>
      </c>
    </row>
    <row r="241" spans="1:26" x14ac:dyDescent="0.2">
      <c r="A241" s="26"/>
      <c r="B241" s="26"/>
      <c r="C241" s="26"/>
      <c r="D241" s="11" t="s">
        <v>943</v>
      </c>
      <c r="E241" s="26"/>
      <c r="F241" s="26"/>
      <c r="G241" s="26"/>
      <c r="H241" s="26"/>
      <c r="I241" s="26"/>
      <c r="J241" s="26"/>
      <c r="K241" s="26"/>
      <c r="L241" s="26"/>
    </row>
    <row r="242" spans="1:26" ht="33.75" x14ac:dyDescent="0.2">
      <c r="A242" s="17">
        <v>39</v>
      </c>
      <c r="B242" s="17">
        <v>76</v>
      </c>
      <c r="C242" s="17" t="s">
        <v>353</v>
      </c>
      <c r="D242" s="17" t="s">
        <v>957</v>
      </c>
      <c r="E242" s="18">
        <v>9.2999999999999992E-3</v>
      </c>
      <c r="F242" s="19">
        <v>588763.36199999996</v>
      </c>
      <c r="G242" s="19">
        <v>825.01</v>
      </c>
      <c r="H242" s="20">
        <v>51476.43</v>
      </c>
      <c r="I242" s="20">
        <v>8263.5300000000007</v>
      </c>
      <c r="J242" s="20">
        <v>101.59</v>
      </c>
      <c r="K242" s="19">
        <v>2063.1</v>
      </c>
      <c r="L242" s="19">
        <v>19.18683</v>
      </c>
      <c r="T242" s="10">
        <v>68809.179999999993</v>
      </c>
      <c r="V242" s="10">
        <v>8263.5300000000007</v>
      </c>
      <c r="W242" s="10">
        <v>101.59</v>
      </c>
      <c r="X242" s="10" t="s">
        <v>970</v>
      </c>
      <c r="Y242" s="10">
        <v>19.18683</v>
      </c>
      <c r="Z242" s="10" t="s">
        <v>970</v>
      </c>
    </row>
    <row r="243" spans="1:26" x14ac:dyDescent="0.2">
      <c r="A243" s="21"/>
      <c r="B243" s="21"/>
      <c r="C243" s="21"/>
      <c r="D243" s="22" t="s">
        <v>168</v>
      </c>
      <c r="E243" s="23"/>
      <c r="F243" s="24">
        <v>19847.022000000001</v>
      </c>
      <c r="G243" s="24" t="s">
        <v>970</v>
      </c>
      <c r="H243" s="23"/>
      <c r="I243" s="23"/>
      <c r="J243" s="25" t="s">
        <v>970</v>
      </c>
      <c r="K243" s="24" t="s">
        <v>970</v>
      </c>
      <c r="L243" s="24" t="s">
        <v>970</v>
      </c>
    </row>
    <row r="244" spans="1:26" ht="22.5" x14ac:dyDescent="0.2">
      <c r="A244" s="26"/>
      <c r="B244" s="26"/>
      <c r="C244" s="26"/>
      <c r="D244" s="11" t="s">
        <v>937</v>
      </c>
      <c r="E244" s="26"/>
      <c r="F244" s="26"/>
      <c r="G244" s="26"/>
      <c r="H244" s="26"/>
      <c r="I244" s="26"/>
      <c r="J244" s="26"/>
      <c r="K244" s="26"/>
      <c r="L244" s="26"/>
    </row>
    <row r="245" spans="1:26" ht="33.75" x14ac:dyDescent="0.2">
      <c r="A245" s="26"/>
      <c r="B245" s="26"/>
      <c r="C245" s="26"/>
      <c r="D245" s="11" t="s">
        <v>974</v>
      </c>
      <c r="E245" s="26"/>
      <c r="F245" s="26"/>
      <c r="G245" s="26"/>
      <c r="H245" s="26"/>
      <c r="I245" s="26"/>
      <c r="J245" s="26"/>
      <c r="K245" s="26"/>
      <c r="L245" s="26"/>
    </row>
    <row r="246" spans="1:26" ht="157.5" x14ac:dyDescent="0.2">
      <c r="A246" s="26"/>
      <c r="B246" s="26"/>
      <c r="C246" s="26"/>
      <c r="D246" s="11" t="s">
        <v>885</v>
      </c>
      <c r="E246" s="26"/>
      <c r="F246" s="26"/>
      <c r="G246" s="26"/>
      <c r="H246" s="26"/>
      <c r="I246" s="26"/>
      <c r="J246" s="26"/>
      <c r="K246" s="26"/>
      <c r="L246" s="26"/>
    </row>
    <row r="247" spans="1:26" x14ac:dyDescent="0.2">
      <c r="A247" s="26"/>
      <c r="B247" s="26"/>
      <c r="C247" s="26"/>
      <c r="D247" s="27" t="s">
        <v>145</v>
      </c>
      <c r="E247" s="28" t="s">
        <v>983</v>
      </c>
      <c r="F247" s="28"/>
      <c r="G247" s="28"/>
      <c r="H247" s="29">
        <v>12064.75</v>
      </c>
      <c r="I247" s="26"/>
      <c r="J247" s="26"/>
      <c r="K247" s="26"/>
      <c r="L247" s="26"/>
    </row>
    <row r="248" spans="1:26" x14ac:dyDescent="0.2">
      <c r="A248" s="26"/>
      <c r="B248" s="26"/>
      <c r="C248" s="26"/>
      <c r="D248" s="27" t="s">
        <v>147</v>
      </c>
      <c r="E248" s="28" t="s">
        <v>984</v>
      </c>
      <c r="F248" s="28"/>
      <c r="G248" s="28"/>
      <c r="H248" s="29">
        <v>5268</v>
      </c>
      <c r="I248" s="26"/>
      <c r="J248" s="26"/>
      <c r="K248" s="26"/>
      <c r="L248" s="26"/>
    </row>
    <row r="249" spans="1:26" x14ac:dyDescent="0.2">
      <c r="A249" s="26"/>
      <c r="B249" s="26"/>
      <c r="C249" s="26"/>
      <c r="D249" s="30" t="s">
        <v>939</v>
      </c>
      <c r="E249" s="31"/>
      <c r="F249" s="31"/>
      <c r="G249" s="31"/>
      <c r="H249" s="32">
        <v>68809.179999999993</v>
      </c>
      <c r="I249" s="26"/>
      <c r="J249" s="26"/>
      <c r="K249" s="26"/>
      <c r="L249" s="26"/>
    </row>
    <row r="250" spans="1:26" ht="45" x14ac:dyDescent="0.2">
      <c r="A250" s="17">
        <v>40</v>
      </c>
      <c r="B250" s="17">
        <v>84</v>
      </c>
      <c r="C250" s="17" t="s">
        <v>385</v>
      </c>
      <c r="D250" s="17" t="s">
        <v>1007</v>
      </c>
      <c r="E250" s="18">
        <v>1.2</v>
      </c>
      <c r="F250" s="19">
        <v>16432.602999999999</v>
      </c>
      <c r="G250" s="19" t="s">
        <v>970</v>
      </c>
      <c r="H250" s="20">
        <v>160908.04999999999</v>
      </c>
      <c r="I250" s="20" t="s">
        <v>970</v>
      </c>
      <c r="J250" s="20" t="s">
        <v>970</v>
      </c>
      <c r="K250" s="19" t="s">
        <v>970</v>
      </c>
      <c r="L250" s="19" t="s">
        <v>970</v>
      </c>
      <c r="T250" s="10">
        <v>160908.04999999999</v>
      </c>
      <c r="V250" s="10" t="s">
        <v>970</v>
      </c>
      <c r="W250" s="10" t="s">
        <v>970</v>
      </c>
      <c r="X250" s="10" t="s">
        <v>970</v>
      </c>
      <c r="Y250" s="10" t="s">
        <v>970</v>
      </c>
      <c r="Z250" s="10" t="s">
        <v>970</v>
      </c>
    </row>
    <row r="251" spans="1:26" x14ac:dyDescent="0.2">
      <c r="A251" s="21"/>
      <c r="B251" s="21"/>
      <c r="C251" s="21"/>
      <c r="D251" s="22" t="s">
        <v>387</v>
      </c>
      <c r="E251" s="23"/>
      <c r="F251" s="24" t="s">
        <v>970</v>
      </c>
      <c r="G251" s="24" t="s">
        <v>970</v>
      </c>
      <c r="H251" s="23"/>
      <c r="I251" s="23"/>
      <c r="J251" s="25" t="s">
        <v>970</v>
      </c>
      <c r="K251" s="24" t="s">
        <v>970</v>
      </c>
      <c r="L251" s="24" t="s">
        <v>970</v>
      </c>
    </row>
    <row r="252" spans="1:26" x14ac:dyDescent="0.2">
      <c r="A252" s="26"/>
      <c r="B252" s="26"/>
      <c r="C252" s="26"/>
      <c r="D252" s="11" t="s">
        <v>943</v>
      </c>
      <c r="E252" s="26"/>
      <c r="F252" s="26"/>
      <c r="G252" s="26"/>
      <c r="H252" s="26"/>
      <c r="I252" s="26"/>
      <c r="J252" s="26"/>
      <c r="K252" s="26"/>
      <c r="L252" s="26"/>
    </row>
    <row r="253" spans="1:26" ht="56.25" x14ac:dyDescent="0.2">
      <c r="A253" s="17">
        <v>41</v>
      </c>
      <c r="B253" s="17">
        <v>88</v>
      </c>
      <c r="C253" s="17" t="s">
        <v>399</v>
      </c>
      <c r="D253" s="17" t="s">
        <v>958</v>
      </c>
      <c r="E253" s="18">
        <v>2</v>
      </c>
      <c r="F253" s="19">
        <v>33421.115149999998</v>
      </c>
      <c r="G253" s="19">
        <v>5516.6362499999996</v>
      </c>
      <c r="H253" s="20">
        <v>685691.86</v>
      </c>
      <c r="I253" s="20">
        <v>102979.86</v>
      </c>
      <c r="J253" s="20">
        <v>146080.51999999999</v>
      </c>
      <c r="K253" s="19">
        <v>123.79922500000001</v>
      </c>
      <c r="L253" s="19">
        <v>247.59845000000001</v>
      </c>
      <c r="T253" s="10">
        <v>908006.47</v>
      </c>
      <c r="V253" s="10">
        <v>102979.86</v>
      </c>
      <c r="W253" s="10">
        <v>146080.51999999999</v>
      </c>
      <c r="X253" s="10">
        <v>32371.5</v>
      </c>
      <c r="Y253" s="10">
        <v>247.59845000000001</v>
      </c>
      <c r="Z253" s="10">
        <v>54.883749999999999</v>
      </c>
    </row>
    <row r="254" spans="1:26" x14ac:dyDescent="0.2">
      <c r="A254" s="21"/>
      <c r="B254" s="21"/>
      <c r="C254" s="21"/>
      <c r="D254" s="22" t="s">
        <v>163</v>
      </c>
      <c r="E254" s="23"/>
      <c r="F254" s="24">
        <v>1150.0989</v>
      </c>
      <c r="G254" s="24">
        <v>361.53125</v>
      </c>
      <c r="H254" s="23"/>
      <c r="I254" s="23"/>
      <c r="J254" s="25">
        <v>32371.5</v>
      </c>
      <c r="K254" s="24">
        <v>27.441875</v>
      </c>
      <c r="L254" s="24">
        <v>54.883749999999999</v>
      </c>
    </row>
    <row r="255" spans="1:26" ht="22.5" x14ac:dyDescent="0.2">
      <c r="A255" s="26"/>
      <c r="B255" s="26"/>
      <c r="C255" s="26"/>
      <c r="D255" s="11" t="s">
        <v>937</v>
      </c>
      <c r="E255" s="26"/>
      <c r="F255" s="26"/>
      <c r="G255" s="26"/>
      <c r="H255" s="26"/>
      <c r="I255" s="26"/>
      <c r="J255" s="26"/>
      <c r="K255" s="26"/>
      <c r="L255" s="26"/>
    </row>
    <row r="256" spans="1:26" ht="33.75" x14ac:dyDescent="0.2">
      <c r="A256" s="26"/>
      <c r="B256" s="26"/>
      <c r="C256" s="26"/>
      <c r="D256" s="11" t="s">
        <v>974</v>
      </c>
      <c r="E256" s="26"/>
      <c r="F256" s="26"/>
      <c r="G256" s="26"/>
      <c r="H256" s="26"/>
      <c r="I256" s="26"/>
      <c r="J256" s="26"/>
      <c r="K256" s="26"/>
      <c r="L256" s="26"/>
    </row>
    <row r="257" spans="1:26" ht="157.5" x14ac:dyDescent="0.2">
      <c r="A257" s="26"/>
      <c r="B257" s="26"/>
      <c r="C257" s="26"/>
      <c r="D257" s="11" t="s">
        <v>885</v>
      </c>
      <c r="E257" s="26"/>
      <c r="F257" s="26"/>
      <c r="G257" s="26"/>
      <c r="H257" s="26"/>
      <c r="I257" s="26"/>
      <c r="J257" s="26"/>
      <c r="K257" s="26"/>
      <c r="L257" s="26"/>
    </row>
    <row r="258" spans="1:26" x14ac:dyDescent="0.2">
      <c r="A258" s="26"/>
      <c r="B258" s="26"/>
      <c r="C258" s="26"/>
      <c r="D258" s="27" t="s">
        <v>145</v>
      </c>
      <c r="E258" s="28" t="s">
        <v>980</v>
      </c>
      <c r="F258" s="28"/>
      <c r="G258" s="28"/>
      <c r="H258" s="29">
        <v>147532.98000000001</v>
      </c>
      <c r="I258" s="26"/>
      <c r="J258" s="26"/>
      <c r="K258" s="26"/>
      <c r="L258" s="26"/>
    </row>
    <row r="259" spans="1:26" x14ac:dyDescent="0.2">
      <c r="A259" s="26"/>
      <c r="B259" s="26"/>
      <c r="C259" s="26"/>
      <c r="D259" s="27" t="s">
        <v>147</v>
      </c>
      <c r="E259" s="28" t="s">
        <v>981</v>
      </c>
      <c r="F259" s="28"/>
      <c r="G259" s="28"/>
      <c r="H259" s="29">
        <v>74781.63</v>
      </c>
      <c r="I259" s="26"/>
      <c r="J259" s="26"/>
      <c r="K259" s="26"/>
      <c r="L259" s="26"/>
    </row>
    <row r="260" spans="1:26" x14ac:dyDescent="0.2">
      <c r="A260" s="26"/>
      <c r="B260" s="26"/>
      <c r="C260" s="26"/>
      <c r="D260" s="30" t="s">
        <v>939</v>
      </c>
      <c r="E260" s="31"/>
      <c r="F260" s="31"/>
      <c r="G260" s="31"/>
      <c r="H260" s="32">
        <v>908006.47</v>
      </c>
      <c r="I260" s="26"/>
      <c r="J260" s="26"/>
      <c r="K260" s="26"/>
      <c r="L260" s="26"/>
    </row>
    <row r="261" spans="1:26" ht="78.75" x14ac:dyDescent="0.2">
      <c r="A261" s="17">
        <v>42</v>
      </c>
      <c r="B261" s="17">
        <v>89</v>
      </c>
      <c r="C261" s="17" t="s">
        <v>403</v>
      </c>
      <c r="D261" s="17" t="s">
        <v>959</v>
      </c>
      <c r="E261" s="18">
        <v>2</v>
      </c>
      <c r="F261" s="19">
        <v>13265.1396</v>
      </c>
      <c r="G261" s="19">
        <v>12721.975624999999</v>
      </c>
      <c r="H261" s="20">
        <v>385512.82</v>
      </c>
      <c r="I261" s="20">
        <v>48634.9</v>
      </c>
      <c r="J261" s="20">
        <v>336877.92</v>
      </c>
      <c r="K261" s="19">
        <v>58.467725000000002</v>
      </c>
      <c r="L261" s="19">
        <v>116.93545</v>
      </c>
      <c r="T261" s="10">
        <v>538588.70000000007</v>
      </c>
      <c r="V261" s="10">
        <v>48634.9</v>
      </c>
      <c r="W261" s="10">
        <v>336877.92</v>
      </c>
      <c r="X261" s="10">
        <v>44561.98</v>
      </c>
      <c r="Y261" s="10">
        <v>116.93545</v>
      </c>
      <c r="Z261" s="10">
        <v>77.998750000000001</v>
      </c>
    </row>
    <row r="262" spans="1:26" x14ac:dyDescent="0.2">
      <c r="A262" s="21"/>
      <c r="B262" s="21"/>
      <c r="C262" s="21"/>
      <c r="D262" s="22" t="s">
        <v>163</v>
      </c>
      <c r="E262" s="23"/>
      <c r="F262" s="24">
        <v>543.16397500000005</v>
      </c>
      <c r="G262" s="24">
        <v>497.676875</v>
      </c>
      <c r="H262" s="23"/>
      <c r="I262" s="23"/>
      <c r="J262" s="25">
        <v>44561.98</v>
      </c>
      <c r="K262" s="24">
        <v>38.999375000000001</v>
      </c>
      <c r="L262" s="24">
        <v>77.998750000000001</v>
      </c>
    </row>
    <row r="263" spans="1:26" ht="22.5" x14ac:dyDescent="0.2">
      <c r="A263" s="26"/>
      <c r="B263" s="26"/>
      <c r="C263" s="26"/>
      <c r="D263" s="11" t="s">
        <v>937</v>
      </c>
      <c r="E263" s="26"/>
      <c r="F263" s="26"/>
      <c r="G263" s="26"/>
      <c r="H263" s="26"/>
      <c r="I263" s="26"/>
      <c r="J263" s="26"/>
      <c r="K263" s="26"/>
      <c r="L263" s="26"/>
    </row>
    <row r="264" spans="1:26" ht="33.75" x14ac:dyDescent="0.2">
      <c r="A264" s="26"/>
      <c r="B264" s="26"/>
      <c r="C264" s="26"/>
      <c r="D264" s="11" t="s">
        <v>974</v>
      </c>
      <c r="E264" s="26"/>
      <c r="F264" s="26"/>
      <c r="G264" s="26"/>
      <c r="H264" s="26"/>
      <c r="I264" s="26"/>
      <c r="J264" s="26"/>
      <c r="K264" s="26"/>
      <c r="L264" s="26"/>
    </row>
    <row r="265" spans="1:26" ht="157.5" x14ac:dyDescent="0.2">
      <c r="A265" s="26"/>
      <c r="B265" s="26"/>
      <c r="C265" s="26"/>
      <c r="D265" s="11" t="s">
        <v>885</v>
      </c>
      <c r="E265" s="26"/>
      <c r="F265" s="26"/>
      <c r="G265" s="26"/>
      <c r="H265" s="26"/>
      <c r="I265" s="26"/>
      <c r="J265" s="26"/>
      <c r="K265" s="26"/>
      <c r="L265" s="26"/>
    </row>
    <row r="266" spans="1:26" x14ac:dyDescent="0.2">
      <c r="A266" s="26"/>
      <c r="B266" s="26"/>
      <c r="C266" s="26"/>
      <c r="D266" s="27" t="s">
        <v>145</v>
      </c>
      <c r="E266" s="28" t="s">
        <v>980</v>
      </c>
      <c r="F266" s="28"/>
      <c r="G266" s="28"/>
      <c r="H266" s="29">
        <v>101584.6</v>
      </c>
      <c r="I266" s="26"/>
      <c r="J266" s="26"/>
      <c r="K266" s="26"/>
      <c r="L266" s="26"/>
    </row>
    <row r="267" spans="1:26" x14ac:dyDescent="0.2">
      <c r="A267" s="26"/>
      <c r="B267" s="26"/>
      <c r="C267" s="26"/>
      <c r="D267" s="27" t="s">
        <v>147</v>
      </c>
      <c r="E267" s="28" t="s">
        <v>981</v>
      </c>
      <c r="F267" s="28"/>
      <c r="G267" s="28"/>
      <c r="H267" s="29">
        <v>51491.28</v>
      </c>
      <c r="I267" s="26"/>
      <c r="J267" s="26"/>
      <c r="K267" s="26"/>
      <c r="L267" s="26"/>
    </row>
    <row r="268" spans="1:26" x14ac:dyDescent="0.2">
      <c r="A268" s="26"/>
      <c r="B268" s="26"/>
      <c r="C268" s="26"/>
      <c r="D268" s="30" t="s">
        <v>939</v>
      </c>
      <c r="E268" s="31"/>
      <c r="F268" s="31"/>
      <c r="G268" s="31"/>
      <c r="H268" s="32">
        <v>538588.69999999995</v>
      </c>
      <c r="I268" s="26"/>
      <c r="J268" s="26"/>
      <c r="K268" s="26"/>
      <c r="L268" s="26"/>
    </row>
    <row r="269" spans="1:26" ht="45" x14ac:dyDescent="0.2">
      <c r="A269" s="17">
        <v>43</v>
      </c>
      <c r="B269" s="17">
        <v>90</v>
      </c>
      <c r="C269" s="17" t="s">
        <v>394</v>
      </c>
      <c r="D269" s="17" t="s">
        <v>1008</v>
      </c>
      <c r="E269" s="18">
        <v>2</v>
      </c>
      <c r="F269" s="19">
        <v>407404.41176500003</v>
      </c>
      <c r="G269" s="19" t="s">
        <v>970</v>
      </c>
      <c r="H269" s="20">
        <v>6648840</v>
      </c>
      <c r="I269" s="20" t="s">
        <v>970</v>
      </c>
      <c r="J269" s="20" t="s">
        <v>970</v>
      </c>
      <c r="K269" s="19" t="s">
        <v>970</v>
      </c>
      <c r="L269" s="19" t="s">
        <v>970</v>
      </c>
      <c r="T269" s="10">
        <v>6648840</v>
      </c>
      <c r="V269" s="10" t="s">
        <v>970</v>
      </c>
      <c r="W269" s="10" t="s">
        <v>970</v>
      </c>
      <c r="X269" s="10" t="s">
        <v>970</v>
      </c>
      <c r="Y269" s="10" t="s">
        <v>970</v>
      </c>
      <c r="Z269" s="10" t="s">
        <v>970</v>
      </c>
    </row>
    <row r="270" spans="1:26" x14ac:dyDescent="0.2">
      <c r="A270" s="21"/>
      <c r="B270" s="21"/>
      <c r="C270" s="21"/>
      <c r="D270" s="22" t="s">
        <v>163</v>
      </c>
      <c r="E270" s="23"/>
      <c r="F270" s="24" t="s">
        <v>970</v>
      </c>
      <c r="G270" s="24" t="s">
        <v>970</v>
      </c>
      <c r="H270" s="23"/>
      <c r="I270" s="23"/>
      <c r="J270" s="25" t="s">
        <v>970</v>
      </c>
      <c r="K270" s="24" t="s">
        <v>970</v>
      </c>
      <c r="L270" s="24" t="s">
        <v>970</v>
      </c>
    </row>
    <row r="271" spans="1:26" x14ac:dyDescent="0.2">
      <c r="A271" s="26"/>
      <c r="B271" s="26"/>
      <c r="C271" s="26"/>
      <c r="D271" s="11" t="s">
        <v>943</v>
      </c>
      <c r="E271" s="26"/>
      <c r="F271" s="26"/>
      <c r="G271" s="26"/>
      <c r="H271" s="26"/>
      <c r="I271" s="26"/>
      <c r="J271" s="26"/>
      <c r="K271" s="26"/>
      <c r="L271" s="26"/>
    </row>
    <row r="272" spans="1:26" ht="45" x14ac:dyDescent="0.2">
      <c r="A272" s="17">
        <v>44</v>
      </c>
      <c r="B272" s="17">
        <v>92</v>
      </c>
      <c r="C272" s="17" t="s">
        <v>394</v>
      </c>
      <c r="D272" s="17" t="s">
        <v>1009</v>
      </c>
      <c r="E272" s="18">
        <v>2</v>
      </c>
      <c r="F272" s="19">
        <v>65627.042484000005</v>
      </c>
      <c r="G272" s="19" t="s">
        <v>970</v>
      </c>
      <c r="H272" s="20">
        <v>1071033.3400000001</v>
      </c>
      <c r="I272" s="20" t="s">
        <v>970</v>
      </c>
      <c r="J272" s="20" t="s">
        <v>970</v>
      </c>
      <c r="K272" s="19" t="s">
        <v>970</v>
      </c>
      <c r="L272" s="19" t="s">
        <v>970</v>
      </c>
      <c r="T272" s="10">
        <v>1071033.3400000001</v>
      </c>
      <c r="V272" s="10" t="s">
        <v>970</v>
      </c>
      <c r="W272" s="10" t="s">
        <v>970</v>
      </c>
      <c r="X272" s="10" t="s">
        <v>970</v>
      </c>
      <c r="Y272" s="10" t="s">
        <v>970</v>
      </c>
      <c r="Z272" s="10" t="s">
        <v>970</v>
      </c>
    </row>
    <row r="273" spans="1:26" x14ac:dyDescent="0.2">
      <c r="A273" s="21"/>
      <c r="B273" s="21"/>
      <c r="C273" s="21"/>
      <c r="D273" s="22" t="s">
        <v>163</v>
      </c>
      <c r="E273" s="23"/>
      <c r="F273" s="24" t="s">
        <v>970</v>
      </c>
      <c r="G273" s="24" t="s">
        <v>970</v>
      </c>
      <c r="H273" s="23"/>
      <c r="I273" s="23"/>
      <c r="J273" s="25" t="s">
        <v>970</v>
      </c>
      <c r="K273" s="24" t="s">
        <v>970</v>
      </c>
      <c r="L273" s="24" t="s">
        <v>970</v>
      </c>
    </row>
    <row r="274" spans="1:26" x14ac:dyDescent="0.2">
      <c r="A274" s="26"/>
      <c r="B274" s="26"/>
      <c r="C274" s="26"/>
      <c r="D274" s="11" t="s">
        <v>943</v>
      </c>
      <c r="E274" s="26"/>
      <c r="F274" s="26"/>
      <c r="G274" s="26"/>
      <c r="H274" s="26"/>
      <c r="I274" s="26"/>
      <c r="J274" s="26"/>
      <c r="K274" s="26"/>
      <c r="L274" s="26"/>
    </row>
    <row r="275" spans="1:26" ht="67.5" x14ac:dyDescent="0.2">
      <c r="A275" s="17">
        <v>45</v>
      </c>
      <c r="B275" s="17">
        <v>93</v>
      </c>
      <c r="C275" s="17" t="s">
        <v>413</v>
      </c>
      <c r="D275" s="17" t="s">
        <v>960</v>
      </c>
      <c r="E275" s="18">
        <v>3</v>
      </c>
      <c r="F275" s="19">
        <v>30139.700400000002</v>
      </c>
      <c r="G275" s="19">
        <v>5399.5518750000001</v>
      </c>
      <c r="H275" s="20">
        <v>897714.78</v>
      </c>
      <c r="I275" s="20">
        <v>94903.26</v>
      </c>
      <c r="J275" s="20">
        <v>214470.21</v>
      </c>
      <c r="K275" s="19">
        <v>73.451650000000001</v>
      </c>
      <c r="L275" s="19">
        <v>220.35495</v>
      </c>
      <c r="T275" s="10">
        <v>1129118.31</v>
      </c>
      <c r="V275" s="10">
        <v>94903.26</v>
      </c>
      <c r="W275" s="10">
        <v>214470.21</v>
      </c>
      <c r="X275" s="10">
        <v>45981.69</v>
      </c>
      <c r="Y275" s="10">
        <v>220.35495</v>
      </c>
      <c r="Z275" s="10">
        <v>77.366249999999994</v>
      </c>
    </row>
    <row r="276" spans="1:26" x14ac:dyDescent="0.2">
      <c r="A276" s="21"/>
      <c r="B276" s="21"/>
      <c r="C276" s="21"/>
      <c r="D276" s="22" t="s">
        <v>163</v>
      </c>
      <c r="E276" s="23"/>
      <c r="F276" s="24">
        <v>706.598525</v>
      </c>
      <c r="G276" s="24">
        <v>342.35500000000002</v>
      </c>
      <c r="H276" s="23"/>
      <c r="I276" s="23"/>
      <c r="J276" s="25">
        <v>45981.69</v>
      </c>
      <c r="K276" s="24">
        <v>25.78875</v>
      </c>
      <c r="L276" s="24">
        <v>77.366249999999994</v>
      </c>
    </row>
    <row r="277" spans="1:26" ht="22.5" x14ac:dyDescent="0.2">
      <c r="A277" s="26"/>
      <c r="B277" s="26"/>
      <c r="C277" s="26"/>
      <c r="D277" s="11" t="s">
        <v>937</v>
      </c>
      <c r="E277" s="26"/>
      <c r="F277" s="26"/>
      <c r="G277" s="26"/>
      <c r="H277" s="26"/>
      <c r="I277" s="26"/>
      <c r="J277" s="26"/>
      <c r="K277" s="26"/>
      <c r="L277" s="26"/>
    </row>
    <row r="278" spans="1:26" ht="33.75" x14ac:dyDescent="0.2">
      <c r="A278" s="26"/>
      <c r="B278" s="26"/>
      <c r="C278" s="26"/>
      <c r="D278" s="11" t="s">
        <v>974</v>
      </c>
      <c r="E278" s="26"/>
      <c r="F278" s="26"/>
      <c r="G278" s="26"/>
      <c r="H278" s="26"/>
      <c r="I278" s="26"/>
      <c r="J278" s="26"/>
      <c r="K278" s="26"/>
      <c r="L278" s="26"/>
    </row>
    <row r="279" spans="1:26" ht="157.5" x14ac:dyDescent="0.2">
      <c r="A279" s="26"/>
      <c r="B279" s="26"/>
      <c r="C279" s="26"/>
      <c r="D279" s="11" t="s">
        <v>885</v>
      </c>
      <c r="E279" s="26"/>
      <c r="F279" s="26"/>
      <c r="G279" s="26"/>
      <c r="H279" s="26"/>
      <c r="I279" s="26"/>
      <c r="J279" s="26"/>
      <c r="K279" s="26"/>
      <c r="L279" s="26"/>
    </row>
    <row r="280" spans="1:26" x14ac:dyDescent="0.2">
      <c r="A280" s="26"/>
      <c r="B280" s="26"/>
      <c r="C280" s="26"/>
      <c r="D280" s="27" t="s">
        <v>145</v>
      </c>
      <c r="E280" s="28" t="s">
        <v>980</v>
      </c>
      <c r="F280" s="28"/>
      <c r="G280" s="28"/>
      <c r="H280" s="29">
        <v>153564.6</v>
      </c>
      <c r="I280" s="26"/>
      <c r="J280" s="26"/>
      <c r="K280" s="26"/>
      <c r="L280" s="26"/>
    </row>
    <row r="281" spans="1:26" x14ac:dyDescent="0.2">
      <c r="A281" s="26"/>
      <c r="B281" s="26"/>
      <c r="C281" s="26"/>
      <c r="D281" s="27" t="s">
        <v>147</v>
      </c>
      <c r="E281" s="28" t="s">
        <v>981</v>
      </c>
      <c r="F281" s="28"/>
      <c r="G281" s="28"/>
      <c r="H281" s="29">
        <v>77838.929999999993</v>
      </c>
      <c r="I281" s="26"/>
      <c r="J281" s="26"/>
      <c r="K281" s="26"/>
      <c r="L281" s="26"/>
    </row>
    <row r="282" spans="1:26" x14ac:dyDescent="0.2">
      <c r="A282" s="26"/>
      <c r="B282" s="26"/>
      <c r="C282" s="26"/>
      <c r="D282" s="30" t="s">
        <v>939</v>
      </c>
      <c r="E282" s="31"/>
      <c r="F282" s="31"/>
      <c r="G282" s="31"/>
      <c r="H282" s="32">
        <v>1129118.31</v>
      </c>
      <c r="I282" s="26"/>
      <c r="J282" s="26"/>
      <c r="K282" s="26"/>
      <c r="L282" s="26"/>
    </row>
    <row r="283" spans="1:26" ht="78.75" x14ac:dyDescent="0.2">
      <c r="A283" s="17">
        <v>46</v>
      </c>
      <c r="B283" s="17">
        <v>94</v>
      </c>
      <c r="C283" s="17" t="s">
        <v>417</v>
      </c>
      <c r="D283" s="17" t="s">
        <v>961</v>
      </c>
      <c r="E283" s="18">
        <v>3</v>
      </c>
      <c r="F283" s="19">
        <v>12784.458000000001</v>
      </c>
      <c r="G283" s="19">
        <v>12365.49</v>
      </c>
      <c r="H283" s="20">
        <v>547428.87</v>
      </c>
      <c r="I283" s="20">
        <v>56271.6</v>
      </c>
      <c r="J283" s="20">
        <v>491157.27</v>
      </c>
      <c r="K283" s="19">
        <v>45.639474999999997</v>
      </c>
      <c r="L283" s="19">
        <v>136.91842500000001</v>
      </c>
      <c r="T283" s="10">
        <v>743980.83</v>
      </c>
      <c r="V283" s="10">
        <v>56271.6</v>
      </c>
      <c r="W283" s="10">
        <v>491157.27</v>
      </c>
      <c r="X283" s="10">
        <v>63394.74</v>
      </c>
      <c r="Y283" s="10">
        <v>136.91842500000001</v>
      </c>
      <c r="Z283" s="10">
        <v>110.65875</v>
      </c>
    </row>
    <row r="284" spans="1:26" x14ac:dyDescent="0.2">
      <c r="A284" s="21"/>
      <c r="B284" s="21"/>
      <c r="C284" s="21"/>
      <c r="D284" s="22" t="s">
        <v>163</v>
      </c>
      <c r="E284" s="23"/>
      <c r="F284" s="24">
        <v>418.96800000000002</v>
      </c>
      <c r="G284" s="24">
        <v>472.00312500000001</v>
      </c>
      <c r="H284" s="23"/>
      <c r="I284" s="23"/>
      <c r="J284" s="25">
        <v>63394.74</v>
      </c>
      <c r="K284" s="24">
        <v>36.886249999999997</v>
      </c>
      <c r="L284" s="24">
        <v>110.65875</v>
      </c>
    </row>
    <row r="285" spans="1:26" ht="22.5" x14ac:dyDescent="0.2">
      <c r="A285" s="26"/>
      <c r="B285" s="26"/>
      <c r="C285" s="26"/>
      <c r="D285" s="11" t="s">
        <v>937</v>
      </c>
      <c r="E285" s="26"/>
      <c r="F285" s="26"/>
      <c r="G285" s="26"/>
      <c r="H285" s="26"/>
      <c r="I285" s="26"/>
      <c r="J285" s="26"/>
      <c r="K285" s="26"/>
      <c r="L285" s="26"/>
    </row>
    <row r="286" spans="1:26" ht="33.75" x14ac:dyDescent="0.2">
      <c r="A286" s="26"/>
      <c r="B286" s="26"/>
      <c r="C286" s="26"/>
      <c r="D286" s="11" t="s">
        <v>974</v>
      </c>
      <c r="E286" s="26"/>
      <c r="F286" s="26"/>
      <c r="G286" s="26"/>
      <c r="H286" s="26"/>
      <c r="I286" s="26"/>
      <c r="J286" s="26"/>
      <c r="K286" s="26"/>
      <c r="L286" s="26"/>
    </row>
    <row r="287" spans="1:26" ht="157.5" x14ac:dyDescent="0.2">
      <c r="A287" s="26"/>
      <c r="B287" s="26"/>
      <c r="C287" s="26"/>
      <c r="D287" s="11" t="s">
        <v>885</v>
      </c>
      <c r="E287" s="26"/>
      <c r="F287" s="26"/>
      <c r="G287" s="26"/>
      <c r="H287" s="26"/>
      <c r="I287" s="26"/>
      <c r="J287" s="26"/>
      <c r="K287" s="26"/>
      <c r="L287" s="26"/>
    </row>
    <row r="288" spans="1:26" x14ac:dyDescent="0.2">
      <c r="A288" s="26"/>
      <c r="B288" s="26"/>
      <c r="C288" s="26"/>
      <c r="D288" s="27" t="s">
        <v>145</v>
      </c>
      <c r="E288" s="28" t="s">
        <v>980</v>
      </c>
      <c r="F288" s="28"/>
      <c r="G288" s="28"/>
      <c r="H288" s="29">
        <v>130436.31</v>
      </c>
      <c r="I288" s="26"/>
      <c r="J288" s="26"/>
      <c r="K288" s="26"/>
      <c r="L288" s="26"/>
    </row>
    <row r="289" spans="1:26" x14ac:dyDescent="0.2">
      <c r="A289" s="26"/>
      <c r="B289" s="26"/>
      <c r="C289" s="26"/>
      <c r="D289" s="27" t="s">
        <v>147</v>
      </c>
      <c r="E289" s="28" t="s">
        <v>981</v>
      </c>
      <c r="F289" s="28"/>
      <c r="G289" s="28"/>
      <c r="H289" s="29">
        <v>66115.649999999994</v>
      </c>
      <c r="I289" s="26"/>
      <c r="J289" s="26"/>
      <c r="K289" s="26"/>
      <c r="L289" s="26"/>
    </row>
    <row r="290" spans="1:26" x14ac:dyDescent="0.2">
      <c r="A290" s="26"/>
      <c r="B290" s="26"/>
      <c r="C290" s="26"/>
      <c r="D290" s="30" t="s">
        <v>939</v>
      </c>
      <c r="E290" s="31"/>
      <c r="F290" s="31"/>
      <c r="G290" s="31"/>
      <c r="H290" s="32">
        <v>743980.83</v>
      </c>
      <c r="I290" s="26"/>
      <c r="J290" s="26"/>
      <c r="K290" s="26"/>
      <c r="L290" s="26"/>
    </row>
    <row r="291" spans="1:26" ht="45" x14ac:dyDescent="0.2">
      <c r="A291" s="17">
        <v>47</v>
      </c>
      <c r="B291" s="17">
        <v>95</v>
      </c>
      <c r="C291" s="17" t="s">
        <v>394</v>
      </c>
      <c r="D291" s="17" t="s">
        <v>1010</v>
      </c>
      <c r="E291" s="18">
        <v>1</v>
      </c>
      <c r="F291" s="19">
        <v>407404.41236000002</v>
      </c>
      <c r="G291" s="19" t="s">
        <v>970</v>
      </c>
      <c r="H291" s="20">
        <v>3324420</v>
      </c>
      <c r="I291" s="20" t="s">
        <v>970</v>
      </c>
      <c r="J291" s="20" t="s">
        <v>970</v>
      </c>
      <c r="K291" s="19" t="s">
        <v>970</v>
      </c>
      <c r="L291" s="19" t="s">
        <v>970</v>
      </c>
      <c r="T291" s="10">
        <v>3324420</v>
      </c>
      <c r="V291" s="10" t="s">
        <v>970</v>
      </c>
      <c r="W291" s="10" t="s">
        <v>970</v>
      </c>
      <c r="X291" s="10" t="s">
        <v>970</v>
      </c>
      <c r="Y291" s="10" t="s">
        <v>970</v>
      </c>
      <c r="Z291" s="10" t="s">
        <v>970</v>
      </c>
    </row>
    <row r="292" spans="1:26" x14ac:dyDescent="0.2">
      <c r="A292" s="21"/>
      <c r="B292" s="21"/>
      <c r="C292" s="21"/>
      <c r="D292" s="22" t="s">
        <v>163</v>
      </c>
      <c r="E292" s="23"/>
      <c r="F292" s="24" t="s">
        <v>970</v>
      </c>
      <c r="G292" s="24" t="s">
        <v>970</v>
      </c>
      <c r="H292" s="23"/>
      <c r="I292" s="23"/>
      <c r="J292" s="25" t="s">
        <v>970</v>
      </c>
      <c r="K292" s="24" t="s">
        <v>970</v>
      </c>
      <c r="L292" s="24" t="s">
        <v>970</v>
      </c>
    </row>
    <row r="293" spans="1:26" x14ac:dyDescent="0.2">
      <c r="A293" s="26"/>
      <c r="B293" s="26"/>
      <c r="C293" s="26"/>
      <c r="D293" s="11" t="s">
        <v>943</v>
      </c>
      <c r="E293" s="26"/>
      <c r="F293" s="26"/>
      <c r="G293" s="26"/>
      <c r="H293" s="26"/>
      <c r="I293" s="26"/>
      <c r="J293" s="26"/>
      <c r="K293" s="26"/>
      <c r="L293" s="26"/>
    </row>
    <row r="294" spans="1:26" ht="45" x14ac:dyDescent="0.2">
      <c r="A294" s="17">
        <v>48</v>
      </c>
      <c r="B294" s="17">
        <v>96</v>
      </c>
      <c r="C294" s="17" t="s">
        <v>394</v>
      </c>
      <c r="D294" s="17" t="s">
        <v>1011</v>
      </c>
      <c r="E294" s="18">
        <v>1</v>
      </c>
      <c r="F294" s="19">
        <v>407404.41236000002</v>
      </c>
      <c r="G294" s="19" t="s">
        <v>970</v>
      </c>
      <c r="H294" s="20">
        <v>3324420</v>
      </c>
      <c r="I294" s="20" t="s">
        <v>970</v>
      </c>
      <c r="J294" s="20" t="s">
        <v>970</v>
      </c>
      <c r="K294" s="19" t="s">
        <v>970</v>
      </c>
      <c r="L294" s="19" t="s">
        <v>970</v>
      </c>
      <c r="T294" s="10">
        <v>3324420</v>
      </c>
      <c r="V294" s="10" t="s">
        <v>970</v>
      </c>
      <c r="W294" s="10" t="s">
        <v>970</v>
      </c>
      <c r="X294" s="10" t="s">
        <v>970</v>
      </c>
      <c r="Y294" s="10" t="s">
        <v>970</v>
      </c>
      <c r="Z294" s="10" t="s">
        <v>970</v>
      </c>
    </row>
    <row r="295" spans="1:26" x14ac:dyDescent="0.2">
      <c r="A295" s="21"/>
      <c r="B295" s="21"/>
      <c r="C295" s="21"/>
      <c r="D295" s="22" t="s">
        <v>163</v>
      </c>
      <c r="E295" s="23"/>
      <c r="F295" s="24" t="s">
        <v>970</v>
      </c>
      <c r="G295" s="24" t="s">
        <v>970</v>
      </c>
      <c r="H295" s="23"/>
      <c r="I295" s="23"/>
      <c r="J295" s="25" t="s">
        <v>970</v>
      </c>
      <c r="K295" s="24" t="s">
        <v>970</v>
      </c>
      <c r="L295" s="24" t="s">
        <v>970</v>
      </c>
    </row>
    <row r="296" spans="1:26" x14ac:dyDescent="0.2">
      <c r="A296" s="26"/>
      <c r="B296" s="26"/>
      <c r="C296" s="26"/>
      <c r="D296" s="11" t="s">
        <v>943</v>
      </c>
      <c r="E296" s="26"/>
      <c r="F296" s="26"/>
      <c r="G296" s="26"/>
      <c r="H296" s="26"/>
      <c r="I296" s="26"/>
      <c r="J296" s="26"/>
      <c r="K296" s="26"/>
      <c r="L296" s="26"/>
    </row>
    <row r="297" spans="1:26" ht="45" x14ac:dyDescent="0.2">
      <c r="A297" s="17">
        <v>49</v>
      </c>
      <c r="B297" s="17">
        <v>97</v>
      </c>
      <c r="C297" s="17" t="s">
        <v>394</v>
      </c>
      <c r="D297" s="17" t="s">
        <v>1012</v>
      </c>
      <c r="E297" s="18">
        <v>3</v>
      </c>
      <c r="F297" s="19">
        <v>40492.396999999997</v>
      </c>
      <c r="G297" s="19" t="s">
        <v>970</v>
      </c>
      <c r="H297" s="20">
        <v>991253.88</v>
      </c>
      <c r="I297" s="20" t="s">
        <v>970</v>
      </c>
      <c r="J297" s="20" t="s">
        <v>970</v>
      </c>
      <c r="K297" s="19" t="s">
        <v>970</v>
      </c>
      <c r="L297" s="19" t="s">
        <v>970</v>
      </c>
      <c r="T297" s="10">
        <v>991253.88</v>
      </c>
      <c r="V297" s="10" t="s">
        <v>970</v>
      </c>
      <c r="W297" s="10" t="s">
        <v>970</v>
      </c>
      <c r="X297" s="10" t="s">
        <v>970</v>
      </c>
      <c r="Y297" s="10" t="s">
        <v>970</v>
      </c>
      <c r="Z297" s="10" t="s">
        <v>970</v>
      </c>
    </row>
    <row r="298" spans="1:26" x14ac:dyDescent="0.2">
      <c r="A298" s="21"/>
      <c r="B298" s="21"/>
      <c r="C298" s="21"/>
      <c r="D298" s="22" t="s">
        <v>163</v>
      </c>
      <c r="E298" s="23"/>
      <c r="F298" s="24" t="s">
        <v>970</v>
      </c>
      <c r="G298" s="24" t="s">
        <v>970</v>
      </c>
      <c r="H298" s="23"/>
      <c r="I298" s="23"/>
      <c r="J298" s="25" t="s">
        <v>970</v>
      </c>
      <c r="K298" s="24" t="s">
        <v>970</v>
      </c>
      <c r="L298" s="24" t="s">
        <v>970</v>
      </c>
    </row>
    <row r="299" spans="1:26" x14ac:dyDescent="0.2">
      <c r="A299" s="26"/>
      <c r="B299" s="26"/>
      <c r="C299" s="26"/>
      <c r="D299" s="11" t="s">
        <v>943</v>
      </c>
      <c r="E299" s="26"/>
      <c r="F299" s="26"/>
      <c r="G299" s="26"/>
      <c r="H299" s="26"/>
      <c r="I299" s="26"/>
      <c r="J299" s="26"/>
      <c r="K299" s="26"/>
      <c r="L299" s="26"/>
    </row>
    <row r="300" spans="1:26" ht="56.25" x14ac:dyDescent="0.2">
      <c r="A300" s="17">
        <v>50</v>
      </c>
      <c r="B300" s="17">
        <v>118</v>
      </c>
      <c r="C300" s="17" t="s">
        <v>482</v>
      </c>
      <c r="D300" s="17" t="s">
        <v>962</v>
      </c>
      <c r="E300" s="18">
        <v>0.10970000000000001</v>
      </c>
      <c r="F300" s="19">
        <v>249341.30674999999</v>
      </c>
      <c r="G300" s="19">
        <v>17566.221249999999</v>
      </c>
      <c r="H300" s="20">
        <v>239041.44</v>
      </c>
      <c r="I300" s="20">
        <v>7403.18</v>
      </c>
      <c r="J300" s="20">
        <v>25513.67</v>
      </c>
      <c r="K300" s="19">
        <v>181.39410000000001</v>
      </c>
      <c r="L300" s="19">
        <v>19.898933</v>
      </c>
      <c r="T300" s="10">
        <v>260498.93000000002</v>
      </c>
      <c r="V300" s="10">
        <v>7403.18</v>
      </c>
      <c r="W300" s="10">
        <v>25513.67</v>
      </c>
      <c r="X300" s="10">
        <v>5660.74</v>
      </c>
      <c r="Y300" s="10">
        <v>19.898933</v>
      </c>
      <c r="Z300" s="10">
        <v>8.4665769999999991</v>
      </c>
    </row>
    <row r="301" spans="1:26" x14ac:dyDescent="0.2">
      <c r="A301" s="21"/>
      <c r="B301" s="21"/>
      <c r="C301" s="21"/>
      <c r="D301" s="22" t="s">
        <v>21</v>
      </c>
      <c r="E301" s="23"/>
      <c r="F301" s="24">
        <v>1507.3855000000001</v>
      </c>
      <c r="G301" s="24">
        <v>1152.6018750000001</v>
      </c>
      <c r="H301" s="23"/>
      <c r="I301" s="23"/>
      <c r="J301" s="25">
        <v>5660.74</v>
      </c>
      <c r="K301" s="24">
        <v>77.179374999999993</v>
      </c>
      <c r="L301" s="24">
        <v>8.4665769999999991</v>
      </c>
    </row>
    <row r="302" spans="1:26" ht="22.5" x14ac:dyDescent="0.2">
      <c r="A302" s="26"/>
      <c r="B302" s="26"/>
      <c r="C302" s="26"/>
      <c r="D302" s="11" t="s">
        <v>937</v>
      </c>
      <c r="E302" s="26"/>
      <c r="F302" s="26"/>
      <c r="G302" s="26"/>
      <c r="H302" s="26"/>
      <c r="I302" s="26"/>
      <c r="J302" s="26"/>
      <c r="K302" s="26"/>
      <c r="L302" s="26"/>
    </row>
    <row r="303" spans="1:26" ht="33.75" x14ac:dyDescent="0.2">
      <c r="A303" s="26"/>
      <c r="B303" s="26"/>
      <c r="C303" s="26"/>
      <c r="D303" s="11" t="s">
        <v>974</v>
      </c>
      <c r="E303" s="26"/>
      <c r="F303" s="26"/>
      <c r="G303" s="26"/>
      <c r="H303" s="26"/>
      <c r="I303" s="26"/>
      <c r="J303" s="26"/>
      <c r="K303" s="26"/>
      <c r="L303" s="26"/>
    </row>
    <row r="304" spans="1:26" ht="157.5" x14ac:dyDescent="0.2">
      <c r="A304" s="26"/>
      <c r="B304" s="26"/>
      <c r="C304" s="26"/>
      <c r="D304" s="11" t="s">
        <v>885</v>
      </c>
      <c r="E304" s="26"/>
      <c r="F304" s="26"/>
      <c r="G304" s="26"/>
      <c r="H304" s="26"/>
      <c r="I304" s="26"/>
      <c r="J304" s="26"/>
      <c r="K304" s="26"/>
      <c r="L304" s="26"/>
    </row>
    <row r="305" spans="1:26" x14ac:dyDescent="0.2">
      <c r="A305" s="26"/>
      <c r="B305" s="26"/>
      <c r="C305" s="26"/>
      <c r="D305" s="27" t="s">
        <v>145</v>
      </c>
      <c r="E305" s="28" t="s">
        <v>980</v>
      </c>
      <c r="F305" s="28"/>
      <c r="G305" s="28"/>
      <c r="H305" s="29">
        <v>14239.67</v>
      </c>
      <c r="I305" s="26"/>
      <c r="J305" s="26"/>
      <c r="K305" s="26"/>
      <c r="L305" s="26"/>
    </row>
    <row r="306" spans="1:26" x14ac:dyDescent="0.2">
      <c r="A306" s="26"/>
      <c r="B306" s="26"/>
      <c r="C306" s="26"/>
      <c r="D306" s="27" t="s">
        <v>147</v>
      </c>
      <c r="E306" s="28" t="s">
        <v>981</v>
      </c>
      <c r="F306" s="28"/>
      <c r="G306" s="28"/>
      <c r="H306" s="29">
        <v>7217.82</v>
      </c>
      <c r="I306" s="26"/>
      <c r="J306" s="26"/>
      <c r="K306" s="26"/>
      <c r="L306" s="26"/>
    </row>
    <row r="307" spans="1:26" x14ac:dyDescent="0.2">
      <c r="A307" s="26"/>
      <c r="B307" s="26"/>
      <c r="C307" s="26"/>
      <c r="D307" s="30" t="s">
        <v>939</v>
      </c>
      <c r="E307" s="31"/>
      <c r="F307" s="31"/>
      <c r="G307" s="31"/>
      <c r="H307" s="32">
        <v>260498.93</v>
      </c>
      <c r="I307" s="26"/>
      <c r="J307" s="26"/>
      <c r="K307" s="26"/>
      <c r="L307" s="26"/>
    </row>
    <row r="308" spans="1:26" ht="56.25" x14ac:dyDescent="0.2">
      <c r="A308" s="17">
        <v>51</v>
      </c>
      <c r="B308" s="17">
        <v>119</v>
      </c>
      <c r="C308" s="17" t="s">
        <v>482</v>
      </c>
      <c r="D308" s="17" t="s">
        <v>962</v>
      </c>
      <c r="E308" s="18">
        <v>0.10970000000000001</v>
      </c>
      <c r="F308" s="19">
        <v>249341.30674999999</v>
      </c>
      <c r="G308" s="19">
        <v>17566.221249999999</v>
      </c>
      <c r="H308" s="20">
        <v>239041.44</v>
      </c>
      <c r="I308" s="20">
        <v>7403.18</v>
      </c>
      <c r="J308" s="20">
        <v>25513.67</v>
      </c>
      <c r="K308" s="19">
        <v>181.39410000000001</v>
      </c>
      <c r="L308" s="19">
        <v>19.898933</v>
      </c>
      <c r="T308" s="10">
        <v>260498.93000000002</v>
      </c>
      <c r="V308" s="10">
        <v>7403.18</v>
      </c>
      <c r="W308" s="10">
        <v>25513.67</v>
      </c>
      <c r="X308" s="10">
        <v>5660.74</v>
      </c>
      <c r="Y308" s="10">
        <v>19.898933</v>
      </c>
      <c r="Z308" s="10">
        <v>8.4665769999999991</v>
      </c>
    </row>
    <row r="309" spans="1:26" x14ac:dyDescent="0.2">
      <c r="A309" s="21"/>
      <c r="B309" s="21"/>
      <c r="C309" s="21"/>
      <c r="D309" s="22" t="s">
        <v>21</v>
      </c>
      <c r="E309" s="23"/>
      <c r="F309" s="24">
        <v>1507.3855000000001</v>
      </c>
      <c r="G309" s="24">
        <v>1152.6018750000001</v>
      </c>
      <c r="H309" s="23"/>
      <c r="I309" s="23"/>
      <c r="J309" s="25">
        <v>5660.74</v>
      </c>
      <c r="K309" s="24">
        <v>77.179374999999993</v>
      </c>
      <c r="L309" s="24">
        <v>8.4665769999999991</v>
      </c>
    </row>
    <row r="310" spans="1:26" ht="22.5" x14ac:dyDescent="0.2">
      <c r="A310" s="26"/>
      <c r="B310" s="26"/>
      <c r="C310" s="26"/>
      <c r="D310" s="11" t="s">
        <v>937</v>
      </c>
      <c r="E310" s="26"/>
      <c r="F310" s="26"/>
      <c r="G310" s="26"/>
      <c r="H310" s="26"/>
      <c r="I310" s="26"/>
      <c r="J310" s="26"/>
      <c r="K310" s="26"/>
      <c r="L310" s="26"/>
    </row>
    <row r="311" spans="1:26" ht="33.75" x14ac:dyDescent="0.2">
      <c r="A311" s="26"/>
      <c r="B311" s="26"/>
      <c r="C311" s="26"/>
      <c r="D311" s="11" t="s">
        <v>974</v>
      </c>
      <c r="E311" s="26"/>
      <c r="F311" s="26"/>
      <c r="G311" s="26"/>
      <c r="H311" s="26"/>
      <c r="I311" s="26"/>
      <c r="J311" s="26"/>
      <c r="K311" s="26"/>
      <c r="L311" s="26"/>
    </row>
    <row r="312" spans="1:26" ht="157.5" x14ac:dyDescent="0.2">
      <c r="A312" s="26"/>
      <c r="B312" s="26"/>
      <c r="C312" s="26"/>
      <c r="D312" s="11" t="s">
        <v>885</v>
      </c>
      <c r="E312" s="26"/>
      <c r="F312" s="26"/>
      <c r="G312" s="26"/>
      <c r="H312" s="26"/>
      <c r="I312" s="26"/>
      <c r="J312" s="26"/>
      <c r="K312" s="26"/>
      <c r="L312" s="26"/>
    </row>
    <row r="313" spans="1:26" x14ac:dyDescent="0.2">
      <c r="A313" s="26"/>
      <c r="B313" s="26"/>
      <c r="C313" s="26"/>
      <c r="D313" s="27" t="s">
        <v>145</v>
      </c>
      <c r="E313" s="28" t="s">
        <v>980</v>
      </c>
      <c r="F313" s="28"/>
      <c r="G313" s="28"/>
      <c r="H313" s="29">
        <v>14239.67</v>
      </c>
      <c r="I313" s="26"/>
      <c r="J313" s="26"/>
      <c r="K313" s="26"/>
      <c r="L313" s="26"/>
    </row>
    <row r="314" spans="1:26" x14ac:dyDescent="0.2">
      <c r="A314" s="26"/>
      <c r="B314" s="26"/>
      <c r="C314" s="26"/>
      <c r="D314" s="27" t="s">
        <v>147</v>
      </c>
      <c r="E314" s="28" t="s">
        <v>981</v>
      </c>
      <c r="F314" s="28"/>
      <c r="G314" s="28"/>
      <c r="H314" s="29">
        <v>7217.82</v>
      </c>
      <c r="I314" s="26"/>
      <c r="J314" s="26"/>
      <c r="K314" s="26"/>
      <c r="L314" s="26"/>
    </row>
    <row r="315" spans="1:26" x14ac:dyDescent="0.2">
      <c r="A315" s="26"/>
      <c r="B315" s="26"/>
      <c r="C315" s="26"/>
      <c r="D315" s="30" t="s">
        <v>939</v>
      </c>
      <c r="E315" s="31"/>
      <c r="F315" s="31"/>
      <c r="G315" s="31"/>
      <c r="H315" s="32">
        <v>260498.93</v>
      </c>
      <c r="I315" s="26"/>
      <c r="J315" s="26"/>
      <c r="K315" s="26"/>
      <c r="L315" s="26"/>
    </row>
    <row r="316" spans="1:26" ht="45" x14ac:dyDescent="0.2">
      <c r="A316" s="17">
        <v>52</v>
      </c>
      <c r="B316" s="17">
        <v>120</v>
      </c>
      <c r="C316" s="17" t="s">
        <v>487</v>
      </c>
      <c r="D316" s="17" t="s">
        <v>1013</v>
      </c>
      <c r="E316" s="18">
        <v>-128.34899999999999</v>
      </c>
      <c r="F316" s="19">
        <v>196.81</v>
      </c>
      <c r="G316" s="19" t="s">
        <v>970</v>
      </c>
      <c r="H316" s="20">
        <v>-206124.64</v>
      </c>
      <c r="I316" s="20" t="s">
        <v>970</v>
      </c>
      <c r="J316" s="20" t="s">
        <v>970</v>
      </c>
      <c r="K316" s="19" t="s">
        <v>970</v>
      </c>
      <c r="L316" s="19" t="s">
        <v>970</v>
      </c>
      <c r="T316" s="10">
        <v>-206124.64</v>
      </c>
      <c r="V316" s="10" t="s">
        <v>970</v>
      </c>
      <c r="W316" s="10" t="s">
        <v>970</v>
      </c>
      <c r="X316" s="10" t="s">
        <v>970</v>
      </c>
      <c r="Y316" s="10" t="s">
        <v>970</v>
      </c>
      <c r="Z316" s="10" t="s">
        <v>970</v>
      </c>
    </row>
    <row r="317" spans="1:26" x14ac:dyDescent="0.2">
      <c r="A317" s="21"/>
      <c r="B317" s="21"/>
      <c r="C317" s="21"/>
      <c r="D317" s="22" t="s">
        <v>57</v>
      </c>
      <c r="E317" s="23"/>
      <c r="F317" s="24" t="s">
        <v>970</v>
      </c>
      <c r="G317" s="24" t="s">
        <v>970</v>
      </c>
      <c r="H317" s="23"/>
      <c r="I317" s="23"/>
      <c r="J317" s="25" t="s">
        <v>970</v>
      </c>
      <c r="K317" s="24" t="s">
        <v>970</v>
      </c>
      <c r="L317" s="24" t="s">
        <v>970</v>
      </c>
    </row>
    <row r="318" spans="1:26" x14ac:dyDescent="0.2">
      <c r="A318" s="26"/>
      <c r="B318" s="26"/>
      <c r="C318" s="26"/>
      <c r="D318" s="11" t="s">
        <v>943</v>
      </c>
      <c r="E318" s="26"/>
      <c r="F318" s="26"/>
      <c r="G318" s="26"/>
      <c r="H318" s="26"/>
      <c r="I318" s="26"/>
      <c r="J318" s="26"/>
      <c r="K318" s="26"/>
      <c r="L318" s="26"/>
    </row>
    <row r="319" spans="1:26" ht="45" x14ac:dyDescent="0.2">
      <c r="A319" s="17">
        <v>53</v>
      </c>
      <c r="B319" s="17">
        <v>121</v>
      </c>
      <c r="C319" s="17" t="s">
        <v>84</v>
      </c>
      <c r="D319" s="17" t="s">
        <v>1014</v>
      </c>
      <c r="E319" s="18">
        <v>128.34899999999999</v>
      </c>
      <c r="F319" s="19">
        <v>499.07792000000001</v>
      </c>
      <c r="G319" s="19" t="s">
        <v>970</v>
      </c>
      <c r="H319" s="20">
        <v>522698.74</v>
      </c>
      <c r="I319" s="20" t="s">
        <v>970</v>
      </c>
      <c r="J319" s="20" t="s">
        <v>970</v>
      </c>
      <c r="K319" s="19" t="s">
        <v>970</v>
      </c>
      <c r="L319" s="19" t="s">
        <v>970</v>
      </c>
      <c r="T319" s="10">
        <v>522698.74</v>
      </c>
      <c r="V319" s="10" t="s">
        <v>970</v>
      </c>
      <c r="W319" s="10" t="s">
        <v>970</v>
      </c>
      <c r="X319" s="10" t="s">
        <v>970</v>
      </c>
      <c r="Y319" s="10" t="s">
        <v>970</v>
      </c>
      <c r="Z319" s="10" t="s">
        <v>970</v>
      </c>
    </row>
    <row r="320" spans="1:26" x14ac:dyDescent="0.2">
      <c r="A320" s="65"/>
      <c r="B320" s="21"/>
      <c r="C320" s="21"/>
      <c r="D320" s="22" t="s">
        <v>57</v>
      </c>
      <c r="E320" s="23"/>
      <c r="F320" s="24" t="s">
        <v>970</v>
      </c>
      <c r="G320" s="24" t="s">
        <v>970</v>
      </c>
      <c r="H320" s="23"/>
      <c r="I320" s="23"/>
      <c r="J320" s="25" t="s">
        <v>970</v>
      </c>
      <c r="K320" s="24" t="s">
        <v>970</v>
      </c>
      <c r="L320" s="24" t="s">
        <v>970</v>
      </c>
    </row>
    <row r="321" spans="1:12" x14ac:dyDescent="0.2">
      <c r="A321" s="26"/>
      <c r="B321" s="26"/>
      <c r="C321" s="26"/>
      <c r="D321" s="11" t="s">
        <v>943</v>
      </c>
      <c r="E321" s="26"/>
      <c r="F321" s="26"/>
      <c r="G321" s="26"/>
      <c r="H321" s="26"/>
      <c r="I321" s="26"/>
      <c r="J321" s="26"/>
      <c r="K321" s="26"/>
      <c r="L321" s="26"/>
    </row>
    <row r="322" spans="1:12" x14ac:dyDescent="0.2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</row>
    <row r="323" spans="1:12" x14ac:dyDescent="0.2">
      <c r="A323" s="74" t="s">
        <v>978</v>
      </c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</row>
    <row r="324" spans="1:12" x14ac:dyDescent="0.2">
      <c r="A324" s="67" t="s">
        <v>985</v>
      </c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</row>
    <row r="325" spans="1:12" x14ac:dyDescent="0.2">
      <c r="A325" s="66" t="s">
        <v>97</v>
      </c>
      <c r="B325" s="66"/>
      <c r="C325" s="66"/>
      <c r="D325" s="66"/>
      <c r="E325" s="66"/>
      <c r="F325" s="66"/>
      <c r="G325" s="66"/>
      <c r="H325" s="37">
        <v>42785829.899999999</v>
      </c>
      <c r="I325" s="33"/>
      <c r="J325" s="33"/>
      <c r="K325" s="33"/>
      <c r="L325" s="33"/>
    </row>
    <row r="326" spans="1:12" x14ac:dyDescent="0.2">
      <c r="A326" s="66" t="s">
        <v>105</v>
      </c>
      <c r="B326" s="66"/>
      <c r="C326" s="66"/>
      <c r="D326" s="66"/>
      <c r="E326" s="66"/>
      <c r="F326" s="66"/>
      <c r="G326" s="66"/>
      <c r="H326" s="37">
        <v>37430955.68</v>
      </c>
      <c r="I326" s="33"/>
      <c r="J326" s="33"/>
      <c r="K326" s="33"/>
      <c r="L326" s="33"/>
    </row>
    <row r="327" spans="1:12" x14ac:dyDescent="0.2">
      <c r="A327" s="66" t="s">
        <v>117</v>
      </c>
      <c r="B327" s="66"/>
      <c r="C327" s="66"/>
      <c r="D327" s="66"/>
      <c r="E327" s="66"/>
      <c r="F327" s="66"/>
      <c r="G327" s="66"/>
      <c r="H327" s="37">
        <v>4055941.45</v>
      </c>
      <c r="I327" s="33"/>
      <c r="J327" s="33"/>
      <c r="K327" s="33"/>
      <c r="L327" s="33"/>
    </row>
    <row r="328" spans="1:12" x14ac:dyDescent="0.2">
      <c r="A328" s="66" t="s">
        <v>121</v>
      </c>
      <c r="B328" s="66"/>
      <c r="C328" s="66"/>
      <c r="D328" s="66"/>
      <c r="E328" s="66"/>
      <c r="F328" s="66"/>
      <c r="G328" s="66"/>
      <c r="H328" s="37">
        <v>766124.76</v>
      </c>
      <c r="I328" s="33"/>
      <c r="J328" s="33"/>
      <c r="K328" s="33"/>
      <c r="L328" s="33"/>
    </row>
    <row r="329" spans="1:12" x14ac:dyDescent="0.2">
      <c r="A329" s="66" t="s">
        <v>123</v>
      </c>
      <c r="B329" s="66"/>
      <c r="C329" s="66"/>
      <c r="D329" s="66"/>
      <c r="E329" s="66"/>
      <c r="F329" s="66"/>
      <c r="G329" s="66"/>
      <c r="H329" s="37">
        <v>1298932.77</v>
      </c>
      <c r="I329" s="33"/>
      <c r="J329" s="33"/>
      <c r="K329" s="33"/>
      <c r="L329" s="33"/>
    </row>
    <row r="330" spans="1:12" x14ac:dyDescent="0.2">
      <c r="A330" s="66" t="s">
        <v>127</v>
      </c>
      <c r="B330" s="66"/>
      <c r="C330" s="66"/>
      <c r="D330" s="66"/>
      <c r="E330" s="66"/>
      <c r="F330" s="66"/>
      <c r="G330" s="66"/>
      <c r="H330" s="37">
        <v>46526918.140000001</v>
      </c>
      <c r="I330" s="33"/>
      <c r="J330" s="33"/>
      <c r="K330" s="33"/>
      <c r="L330" s="33"/>
    </row>
    <row r="331" spans="1:12" x14ac:dyDescent="0.2">
      <c r="A331" s="66" t="s">
        <v>143</v>
      </c>
      <c r="B331" s="66"/>
      <c r="C331" s="66"/>
      <c r="D331" s="66"/>
      <c r="E331" s="66"/>
      <c r="F331" s="66"/>
      <c r="G331" s="66"/>
      <c r="H331" s="37">
        <v>176267.01</v>
      </c>
      <c r="I331" s="33"/>
      <c r="J331" s="33"/>
      <c r="K331" s="33"/>
      <c r="L331" s="33"/>
    </row>
    <row r="332" spans="1:12" x14ac:dyDescent="0.2">
      <c r="A332" s="66" t="s">
        <v>145</v>
      </c>
      <c r="B332" s="66"/>
      <c r="C332" s="66"/>
      <c r="D332" s="66"/>
      <c r="E332" s="66"/>
      <c r="F332" s="66"/>
      <c r="G332" s="66"/>
      <c r="H332" s="37">
        <v>2370226.44</v>
      </c>
      <c r="I332" s="33"/>
      <c r="J332" s="33"/>
      <c r="K332" s="33"/>
      <c r="L332" s="33"/>
    </row>
    <row r="333" spans="1:12" x14ac:dyDescent="0.2">
      <c r="A333" s="66" t="s">
        <v>147</v>
      </c>
      <c r="B333" s="66"/>
      <c r="C333" s="66"/>
      <c r="D333" s="66"/>
      <c r="E333" s="66"/>
      <c r="F333" s="66"/>
      <c r="G333" s="66"/>
      <c r="H333" s="37">
        <v>1370861.8</v>
      </c>
      <c r="I333" s="33"/>
      <c r="J333" s="33"/>
      <c r="K333" s="33"/>
      <c r="L333" s="33"/>
    </row>
    <row r="334" spans="1:12" s="51" customFormat="1" x14ac:dyDescent="0.2">
      <c r="A334" s="67" t="s">
        <v>149</v>
      </c>
      <c r="B334" s="67"/>
      <c r="C334" s="67"/>
      <c r="D334" s="67"/>
      <c r="E334" s="67"/>
      <c r="F334" s="67"/>
      <c r="G334" s="67"/>
      <c r="H334" s="49">
        <v>46526918.140000001</v>
      </c>
      <c r="I334" s="50"/>
      <c r="J334" s="50"/>
      <c r="K334" s="50"/>
      <c r="L334" s="50"/>
    </row>
    <row r="335" spans="1:12" s="39" customFormat="1" x14ac:dyDescent="0.2">
      <c r="A335" s="112" t="s">
        <v>990</v>
      </c>
      <c r="B335" s="112"/>
      <c r="C335" s="112"/>
      <c r="D335" s="112"/>
      <c r="E335" s="112"/>
      <c r="F335" s="112"/>
      <c r="G335" s="112"/>
      <c r="H335" s="52">
        <f>ROUND(H334*0.082,2)</f>
        <v>3815207.29</v>
      </c>
      <c r="I335" s="53"/>
      <c r="J335" s="53"/>
      <c r="K335" s="53"/>
      <c r="L335" s="53"/>
    </row>
    <row r="336" spans="1:12" s="56" customFormat="1" x14ac:dyDescent="0.2">
      <c r="A336" s="113" t="s">
        <v>991</v>
      </c>
      <c r="B336" s="113"/>
      <c r="C336" s="113"/>
      <c r="D336" s="113"/>
      <c r="E336" s="113"/>
      <c r="F336" s="113"/>
      <c r="G336" s="113"/>
      <c r="H336" s="54">
        <f>H334+H335</f>
        <v>50342125.43</v>
      </c>
      <c r="I336" s="55"/>
      <c r="J336" s="55"/>
      <c r="K336" s="55"/>
      <c r="L336" s="55"/>
    </row>
    <row r="337" spans="1:12" s="39" customFormat="1" x14ac:dyDescent="0.2">
      <c r="A337" s="112" t="s">
        <v>992</v>
      </c>
      <c r="B337" s="112"/>
      <c r="C337" s="112"/>
      <c r="D337" s="112"/>
      <c r="E337" s="112"/>
      <c r="F337" s="112"/>
      <c r="G337" s="112"/>
      <c r="H337" s="52">
        <f>ROUND(H336*0.024,2)</f>
        <v>1208211.01</v>
      </c>
      <c r="I337" s="53"/>
      <c r="J337" s="53"/>
      <c r="K337" s="53"/>
      <c r="L337" s="53"/>
    </row>
    <row r="338" spans="1:12" s="59" customFormat="1" ht="12" x14ac:dyDescent="0.2">
      <c r="A338" s="110" t="s">
        <v>993</v>
      </c>
      <c r="B338" s="110"/>
      <c r="C338" s="110"/>
      <c r="D338" s="110"/>
      <c r="E338" s="110"/>
      <c r="F338" s="110"/>
      <c r="G338" s="110"/>
      <c r="H338" s="57">
        <f>H336+H337</f>
        <v>51550336.439999998</v>
      </c>
      <c r="I338" s="58"/>
      <c r="J338" s="58"/>
      <c r="K338" s="58"/>
      <c r="L338" s="58"/>
    </row>
    <row r="339" spans="1:12" s="59" customFormat="1" ht="12" x14ac:dyDescent="0.2">
      <c r="A339" s="110" t="s">
        <v>994</v>
      </c>
      <c r="B339" s="110"/>
      <c r="C339" s="110"/>
      <c r="D339" s="110"/>
      <c r="E339" s="110"/>
      <c r="F339" s="110"/>
      <c r="G339" s="110"/>
      <c r="H339" s="57">
        <f>ROUND(H338*1.0514,2)</f>
        <v>54200023.729999997</v>
      </c>
      <c r="I339" s="58"/>
      <c r="J339" s="58"/>
      <c r="K339" s="58"/>
      <c r="L339" s="58"/>
    </row>
    <row r="340" spans="1:12" s="59" customFormat="1" ht="12" x14ac:dyDescent="0.2">
      <c r="A340" s="60"/>
      <c r="B340" s="60"/>
      <c r="C340" s="60"/>
      <c r="D340" s="60"/>
      <c r="E340" s="60"/>
      <c r="F340" s="60"/>
      <c r="G340" s="60"/>
      <c r="H340" s="61"/>
    </row>
    <row r="341" spans="1:12" s="59" customFormat="1" ht="12" x14ac:dyDescent="0.2">
      <c r="A341" s="60"/>
      <c r="B341" s="60"/>
      <c r="C341" s="60"/>
      <c r="D341" s="60"/>
      <c r="E341" s="60"/>
      <c r="F341" s="60"/>
      <c r="G341" s="60"/>
      <c r="H341" s="61"/>
    </row>
    <row r="342" spans="1:12" s="59" customFormat="1" ht="12" x14ac:dyDescent="0.2">
      <c r="A342" s="60"/>
      <c r="B342" s="60"/>
      <c r="C342" s="60"/>
      <c r="D342" s="60"/>
      <c r="E342" s="60"/>
      <c r="F342" s="60"/>
      <c r="G342" s="60"/>
      <c r="H342" s="61"/>
    </row>
    <row r="343" spans="1:12" s="39" customFormat="1" x14ac:dyDescent="0.2"/>
    <row r="344" spans="1:12" s="39" customFormat="1" ht="24" x14ac:dyDescent="0.2">
      <c r="C344" s="62" t="s">
        <v>963</v>
      </c>
      <c r="D344" s="63" t="s">
        <v>995</v>
      </c>
      <c r="E344" s="64" t="s">
        <v>970</v>
      </c>
      <c r="F344" s="64"/>
      <c r="G344" s="59" t="s">
        <v>996</v>
      </c>
    </row>
    <row r="345" spans="1:12" s="39" customFormat="1" ht="12" x14ac:dyDescent="0.2">
      <c r="C345" s="62"/>
      <c r="G345" s="59"/>
    </row>
    <row r="346" spans="1:12" s="39" customFormat="1" ht="24" x14ac:dyDescent="0.2">
      <c r="C346" s="62" t="s">
        <v>964</v>
      </c>
      <c r="D346" s="63" t="s">
        <v>997</v>
      </c>
      <c r="E346" s="64" t="s">
        <v>970</v>
      </c>
      <c r="F346" s="64"/>
      <c r="G346" s="59" t="s">
        <v>998</v>
      </c>
    </row>
    <row r="347" spans="1:12" s="39" customFormat="1" x14ac:dyDescent="0.2"/>
  </sheetData>
  <mergeCells count="81">
    <mergeCell ref="A338:G338"/>
    <mergeCell ref="A339:G339"/>
    <mergeCell ref="I6:J6"/>
    <mergeCell ref="K6:L6"/>
    <mergeCell ref="A335:G335"/>
    <mergeCell ref="A336:G336"/>
    <mergeCell ref="A337:G337"/>
    <mergeCell ref="K7:L8"/>
    <mergeCell ref="A8:B8"/>
    <mergeCell ref="C8:I8"/>
    <mergeCell ref="C9:I9"/>
    <mergeCell ref="K9:L10"/>
    <mergeCell ref="A10:B10"/>
    <mergeCell ref="C10:I10"/>
    <mergeCell ref="H18:J18"/>
    <mergeCell ref="K18:L18"/>
    <mergeCell ref="A1:D1"/>
    <mergeCell ref="I1:L1"/>
    <mergeCell ref="I2:L2"/>
    <mergeCell ref="I3:L3"/>
    <mergeCell ref="K5:L5"/>
    <mergeCell ref="C11:I11"/>
    <mergeCell ref="K11:L12"/>
    <mergeCell ref="A12:B12"/>
    <mergeCell ref="C12:I12"/>
    <mergeCell ref="C13:I13"/>
    <mergeCell ref="K13:L14"/>
    <mergeCell ref="A14:B14"/>
    <mergeCell ref="C14:I14"/>
    <mergeCell ref="C15:I15"/>
    <mergeCell ref="K15:L16"/>
    <mergeCell ref="A16:B16"/>
    <mergeCell ref="C16:I16"/>
    <mergeCell ref="C17:I17"/>
    <mergeCell ref="F32:I32"/>
    <mergeCell ref="J32:K32"/>
    <mergeCell ref="H19:I19"/>
    <mergeCell ref="K19:L19"/>
    <mergeCell ref="K20:L20"/>
    <mergeCell ref="I21:J21"/>
    <mergeCell ref="K21:L21"/>
    <mergeCell ref="H23:H24"/>
    <mergeCell ref="I23:I24"/>
    <mergeCell ref="J23:K23"/>
    <mergeCell ref="C27:L27"/>
    <mergeCell ref="C28:L28"/>
    <mergeCell ref="C29:L29"/>
    <mergeCell ref="F31:I31"/>
    <mergeCell ref="J31:K31"/>
    <mergeCell ref="F33:I33"/>
    <mergeCell ref="J33:K33"/>
    <mergeCell ref="A35:A38"/>
    <mergeCell ref="B35:B38"/>
    <mergeCell ref="C35:C38"/>
    <mergeCell ref="D35:D38"/>
    <mergeCell ref="E35:E38"/>
    <mergeCell ref="F35:G35"/>
    <mergeCell ref="H35:J35"/>
    <mergeCell ref="K35:L35"/>
    <mergeCell ref="A324:L324"/>
    <mergeCell ref="F36:F37"/>
    <mergeCell ref="G36:G37"/>
    <mergeCell ref="H36:H38"/>
    <mergeCell ref="I36:I38"/>
    <mergeCell ref="J36:J37"/>
    <mergeCell ref="K36:L36"/>
    <mergeCell ref="K37:L37"/>
    <mergeCell ref="A41:L41"/>
    <mergeCell ref="A130:L130"/>
    <mergeCell ref="A200:L200"/>
    <mergeCell ref="A323:L323"/>
    <mergeCell ref="A331:G331"/>
    <mergeCell ref="A332:G332"/>
    <mergeCell ref="A333:G333"/>
    <mergeCell ref="A334:G334"/>
    <mergeCell ref="A325:G325"/>
    <mergeCell ref="A326:G326"/>
    <mergeCell ref="A327:G327"/>
    <mergeCell ref="A328:G328"/>
    <mergeCell ref="A329:G329"/>
    <mergeCell ref="A330:G330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551"/>
  <sheetViews>
    <sheetView workbookViewId="0">
      <selection activeCell="A547" sqref="A547:O547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57020</v>
      </c>
      <c r="M1">
        <v>10</v>
      </c>
      <c r="N1">
        <v>11</v>
      </c>
      <c r="O1">
        <v>6</v>
      </c>
      <c r="P1">
        <v>2</v>
      </c>
      <c r="Q1">
        <v>0</v>
      </c>
    </row>
    <row r="4" spans="1:133" x14ac:dyDescent="0.2">
      <c r="A4" s="1">
        <v>1</v>
      </c>
      <c r="B4" s="1">
        <v>1</v>
      </c>
      <c r="C4" s="1">
        <v>-1</v>
      </c>
      <c r="D4" s="1"/>
      <c r="E4" s="1"/>
      <c r="F4" s="1"/>
      <c r="G4" s="1" t="s">
        <v>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>
        <v>0</v>
      </c>
    </row>
    <row r="5" spans="1:133" x14ac:dyDescent="0.2">
      <c r="A5" s="1">
        <v>8</v>
      </c>
      <c r="B5" s="1">
        <v>1</v>
      </c>
      <c r="C5" s="1">
        <v>-1</v>
      </c>
      <c r="D5" s="1"/>
      <c r="E5" s="1"/>
      <c r="F5" s="1"/>
      <c r="G5" s="1" t="s">
        <v>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>
        <v>0</v>
      </c>
    </row>
    <row r="12" spans="1:133" x14ac:dyDescent="0.2">
      <c r="A12" s="1">
        <v>1</v>
      </c>
      <c r="B12" s="1">
        <v>546</v>
      </c>
      <c r="C12" s="1">
        <v>0</v>
      </c>
      <c r="D12" s="1">
        <f>ROW(A483)</f>
        <v>483</v>
      </c>
      <c r="E12" s="1">
        <v>0</v>
      </c>
      <c r="F12" s="1" t="s">
        <v>6</v>
      </c>
      <c r="G12" s="1" t="s">
        <v>7</v>
      </c>
      <c r="H12" s="1" t="s">
        <v>3</v>
      </c>
      <c r="I12" s="1">
        <v>0</v>
      </c>
      <c r="J12" s="1" t="s">
        <v>8</v>
      </c>
      <c r="K12" s="1">
        <v>0</v>
      </c>
      <c r="L12" s="1">
        <v>0</v>
      </c>
      <c r="M12" s="1">
        <v>131083</v>
      </c>
      <c r="N12" s="1"/>
      <c r="O12" s="1">
        <v>2023</v>
      </c>
      <c r="P12" s="1">
        <v>0</v>
      </c>
      <c r="Q12" s="1">
        <v>0</v>
      </c>
      <c r="R12" s="1">
        <v>0</v>
      </c>
      <c r="S12" s="1">
        <v>0</v>
      </c>
      <c r="T12" s="1">
        <v>4</v>
      </c>
      <c r="U12" s="1" t="s">
        <v>9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10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2</v>
      </c>
      <c r="BC12" s="1"/>
      <c r="BD12" s="1"/>
      <c r="BE12" s="1"/>
      <c r="BF12" s="1"/>
      <c r="BG12" s="1"/>
      <c r="BH12" s="1" t="s">
        <v>11</v>
      </c>
      <c r="BI12" s="1" t="s">
        <v>12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3</v>
      </c>
      <c r="BZ12" s="1" t="s">
        <v>13</v>
      </c>
      <c r="CA12" s="1" t="s">
        <v>3</v>
      </c>
      <c r="CB12" s="1" t="s">
        <v>3</v>
      </c>
      <c r="CC12" s="1" t="s">
        <v>3</v>
      </c>
      <c r="CD12" s="1" t="s">
        <v>3</v>
      </c>
      <c r="CE12" s="1" t="s">
        <v>3</v>
      </c>
      <c r="CF12" s="1">
        <v>0</v>
      </c>
      <c r="CG12" s="1">
        <v>0</v>
      </c>
      <c r="CH12" s="1">
        <v>524296</v>
      </c>
      <c r="CI12" s="1" t="s">
        <v>3</v>
      </c>
      <c r="CJ12" s="1" t="s">
        <v>3</v>
      </c>
      <c r="CK12" s="1">
        <v>0</v>
      </c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51457327</v>
      </c>
      <c r="B15" s="1">
        <v>1</v>
      </c>
      <c r="C15" s="1">
        <v>2023</v>
      </c>
      <c r="D15" s="1">
        <v>10</v>
      </c>
      <c r="E15" s="1"/>
      <c r="F15" s="1" t="s">
        <v>14</v>
      </c>
      <c r="G15" s="1" t="s">
        <v>14</v>
      </c>
      <c r="H15" s="1"/>
      <c r="I15" s="1"/>
      <c r="J15" s="1"/>
      <c r="K15" s="1"/>
      <c r="L15" s="1"/>
      <c r="M15" s="1">
        <v>131083</v>
      </c>
      <c r="N15" s="1"/>
      <c r="O15" s="1"/>
      <c r="P15" s="1"/>
      <c r="Q15" s="1">
        <v>0</v>
      </c>
      <c r="R15" s="1"/>
      <c r="S15" s="1"/>
      <c r="T15" s="1">
        <v>4</v>
      </c>
      <c r="U15" s="1" t="s">
        <v>3</v>
      </c>
      <c r="V15" s="1"/>
      <c r="W15" s="1"/>
      <c r="X15" s="1"/>
      <c r="Y15" s="1"/>
      <c r="Z15" s="1"/>
      <c r="AA15" s="1"/>
      <c r="AB15" s="1" t="s">
        <v>10</v>
      </c>
      <c r="AC15" s="1" t="s">
        <v>3</v>
      </c>
      <c r="AD15" s="1" t="s">
        <v>3</v>
      </c>
      <c r="AE15" s="1" t="s">
        <v>3</v>
      </c>
      <c r="AF15" s="1" t="s">
        <v>3</v>
      </c>
      <c r="AG15" s="1" t="s">
        <v>3</v>
      </c>
      <c r="AH15" s="1" t="s">
        <v>3</v>
      </c>
      <c r="AI15" s="1" t="s">
        <v>3</v>
      </c>
      <c r="AJ15" s="1" t="s">
        <v>3</v>
      </c>
      <c r="AK15" s="1" t="s">
        <v>3</v>
      </c>
      <c r="AL15" s="1" t="s">
        <v>3</v>
      </c>
      <c r="AM15" s="1" t="s">
        <v>3</v>
      </c>
      <c r="AN15" s="1" t="s">
        <v>3</v>
      </c>
      <c r="AO15" s="1" t="s">
        <v>3</v>
      </c>
      <c r="AP15" s="1" t="s">
        <v>3</v>
      </c>
      <c r="AQ15" s="1" t="s">
        <v>3</v>
      </c>
      <c r="AR15" s="1" t="s">
        <v>3</v>
      </c>
      <c r="AS15" s="1" t="s">
        <v>3</v>
      </c>
      <c r="AT15" s="1" t="s">
        <v>3</v>
      </c>
      <c r="AU15" s="1" t="s">
        <v>3</v>
      </c>
      <c r="AV15" s="1" t="s">
        <v>3</v>
      </c>
      <c r="AW15" s="1" t="s">
        <v>3</v>
      </c>
      <c r="AX15" s="1" t="s">
        <v>3</v>
      </c>
      <c r="AY15" s="1" t="s">
        <v>3</v>
      </c>
      <c r="AZ15" s="1" t="s">
        <v>3</v>
      </c>
      <c r="BA15" s="1" t="s">
        <v>3</v>
      </c>
      <c r="BB15" s="1">
        <v>2</v>
      </c>
      <c r="BC15" s="1"/>
      <c r="BD15" s="1"/>
      <c r="BE15" s="1"/>
      <c r="BF15" s="1"/>
      <c r="BG15" s="1"/>
      <c r="BH15" s="1" t="s">
        <v>11</v>
      </c>
      <c r="BI15" s="1" t="s">
        <v>11</v>
      </c>
      <c r="BJ15" s="1">
        <v>1</v>
      </c>
      <c r="BK15" s="1">
        <v>1</v>
      </c>
      <c r="BL15" s="1">
        <v>0</v>
      </c>
      <c r="BM15" s="1">
        <v>0</v>
      </c>
      <c r="BN15" s="1">
        <v>1</v>
      </c>
      <c r="BO15" s="1">
        <v>0</v>
      </c>
      <c r="BP15" s="1">
        <v>6</v>
      </c>
      <c r="BQ15" s="1">
        <v>2</v>
      </c>
      <c r="BR15" s="1">
        <v>1</v>
      </c>
      <c r="BS15" s="1">
        <v>1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 t="s">
        <v>3</v>
      </c>
      <c r="BZ15" s="1" t="s">
        <v>13</v>
      </c>
      <c r="CA15" s="1" t="s">
        <v>3</v>
      </c>
      <c r="CB15" s="1" t="s">
        <v>3</v>
      </c>
      <c r="CC15" s="1" t="s">
        <v>3</v>
      </c>
      <c r="CD15" s="1" t="s">
        <v>3</v>
      </c>
      <c r="CE15" s="1" t="s">
        <v>3</v>
      </c>
      <c r="CF15" s="1">
        <v>0</v>
      </c>
      <c r="CG15" s="1"/>
      <c r="CH15" s="1">
        <v>524296</v>
      </c>
      <c r="CI15" s="1" t="s">
        <v>3</v>
      </c>
      <c r="CJ15" s="1"/>
      <c r="CK15" s="1">
        <v>0</v>
      </c>
      <c r="CL15" s="1">
        <v>0</v>
      </c>
      <c r="CM15" s="1">
        <v>0</v>
      </c>
      <c r="CN15" s="1" t="s">
        <v>3</v>
      </c>
      <c r="CO15" s="1" t="s">
        <v>3</v>
      </c>
      <c r="CP15" s="1" t="s">
        <v>3</v>
      </c>
      <c r="CQ15" s="1" t="s">
        <v>3</v>
      </c>
      <c r="CR15" s="1" t="s">
        <v>3</v>
      </c>
      <c r="CS15" s="1">
        <v>0</v>
      </c>
      <c r="CT15" s="1" t="s">
        <v>3</v>
      </c>
      <c r="CU15" s="1">
        <v>0</v>
      </c>
      <c r="CV15" s="1">
        <v>45200</v>
      </c>
      <c r="CW15" s="1">
        <v>45230</v>
      </c>
      <c r="CX15" s="1">
        <v>0</v>
      </c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>
        <v>0</v>
      </c>
    </row>
    <row r="18" spans="1:255" x14ac:dyDescent="0.2">
      <c r="A18" s="3">
        <v>52</v>
      </c>
      <c r="B18" s="3">
        <f t="shared" ref="B18:G18" si="0">B483</f>
        <v>546</v>
      </c>
      <c r="C18" s="3">
        <f t="shared" si="0"/>
        <v>1</v>
      </c>
      <c r="D18" s="3">
        <f t="shared" si="0"/>
        <v>12</v>
      </c>
      <c r="E18" s="3">
        <f t="shared" si="0"/>
        <v>0</v>
      </c>
      <c r="F18" s="3" t="str">
        <f t="shared" si="0"/>
        <v>02-01-01</v>
      </c>
      <c r="G18" s="3" t="str">
        <f t="shared" si="0"/>
        <v>корр_02-01-01 ПЖ  эстакада утв..</v>
      </c>
      <c r="H18" s="3"/>
      <c r="I18" s="3"/>
      <c r="J18" s="3"/>
      <c r="K18" s="3"/>
      <c r="L18" s="3"/>
      <c r="M18" s="3"/>
      <c r="N18" s="3"/>
      <c r="O18" s="3">
        <f t="shared" ref="O18:AT18" si="1">O483</f>
        <v>42785829.899999999</v>
      </c>
      <c r="P18" s="3">
        <f t="shared" si="1"/>
        <v>37430955.68</v>
      </c>
      <c r="Q18" s="3">
        <f t="shared" si="1"/>
        <v>4055941.45</v>
      </c>
      <c r="R18" s="3">
        <f t="shared" si="1"/>
        <v>766124.76</v>
      </c>
      <c r="S18" s="3">
        <f t="shared" si="1"/>
        <v>1298932.77</v>
      </c>
      <c r="T18" s="3">
        <f t="shared" si="1"/>
        <v>0</v>
      </c>
      <c r="U18" s="3">
        <f t="shared" si="1"/>
        <v>3483.5771560154994</v>
      </c>
      <c r="V18" s="3">
        <f t="shared" si="1"/>
        <v>1309.4908619</v>
      </c>
      <c r="W18" s="3">
        <f t="shared" si="1"/>
        <v>0</v>
      </c>
      <c r="X18" s="3">
        <f t="shared" si="1"/>
        <v>2370226.44</v>
      </c>
      <c r="Y18" s="3">
        <f t="shared" si="1"/>
        <v>1370861.8</v>
      </c>
      <c r="Z18" s="3">
        <f t="shared" si="1"/>
        <v>0</v>
      </c>
      <c r="AA18" s="3">
        <f t="shared" si="1"/>
        <v>0</v>
      </c>
      <c r="AB18" s="3">
        <f t="shared" si="1"/>
        <v>0</v>
      </c>
      <c r="AC18" s="3">
        <f t="shared" si="1"/>
        <v>0</v>
      </c>
      <c r="AD18" s="3">
        <f t="shared" si="1"/>
        <v>0</v>
      </c>
      <c r="AE18" s="3">
        <f t="shared" si="1"/>
        <v>0</v>
      </c>
      <c r="AF18" s="3">
        <f t="shared" si="1"/>
        <v>0</v>
      </c>
      <c r="AG18" s="3">
        <f t="shared" si="1"/>
        <v>0</v>
      </c>
      <c r="AH18" s="3">
        <f t="shared" si="1"/>
        <v>0</v>
      </c>
      <c r="AI18" s="3">
        <f t="shared" si="1"/>
        <v>0</v>
      </c>
      <c r="AJ18" s="3">
        <f t="shared" si="1"/>
        <v>0</v>
      </c>
      <c r="AK18" s="3">
        <f t="shared" si="1"/>
        <v>0</v>
      </c>
      <c r="AL18" s="3">
        <f t="shared" si="1"/>
        <v>0</v>
      </c>
      <c r="AM18" s="3">
        <f t="shared" si="1"/>
        <v>0</v>
      </c>
      <c r="AN18" s="3">
        <f t="shared" si="1"/>
        <v>0</v>
      </c>
      <c r="AO18" s="3">
        <f t="shared" si="1"/>
        <v>0</v>
      </c>
      <c r="AP18" s="3">
        <f t="shared" si="1"/>
        <v>0</v>
      </c>
      <c r="AQ18" s="3">
        <f t="shared" si="1"/>
        <v>0</v>
      </c>
      <c r="AR18" s="3">
        <f t="shared" si="1"/>
        <v>46526918.140000001</v>
      </c>
      <c r="AS18" s="3">
        <f t="shared" si="1"/>
        <v>46526918.140000001</v>
      </c>
      <c r="AT18" s="3">
        <f t="shared" si="1"/>
        <v>0</v>
      </c>
      <c r="AU18" s="3">
        <f t="shared" ref="AU18:BZ18" si="2">AU483</f>
        <v>0</v>
      </c>
      <c r="AV18" s="3">
        <f t="shared" si="2"/>
        <v>37430955.68</v>
      </c>
      <c r="AW18" s="3">
        <f t="shared" si="2"/>
        <v>37430955.68</v>
      </c>
      <c r="AX18" s="3">
        <f t="shared" si="2"/>
        <v>0</v>
      </c>
      <c r="AY18" s="3">
        <f t="shared" si="2"/>
        <v>37430955.68</v>
      </c>
      <c r="AZ18" s="3">
        <f t="shared" si="2"/>
        <v>0</v>
      </c>
      <c r="BA18" s="3">
        <f t="shared" si="2"/>
        <v>0</v>
      </c>
      <c r="BB18" s="3">
        <f t="shared" si="2"/>
        <v>0</v>
      </c>
      <c r="BC18" s="3">
        <f t="shared" si="2"/>
        <v>0</v>
      </c>
      <c r="BD18" s="3">
        <f t="shared" si="2"/>
        <v>176267.01</v>
      </c>
      <c r="BE18" s="3">
        <f t="shared" si="2"/>
        <v>0</v>
      </c>
      <c r="BF18" s="3">
        <f t="shared" si="2"/>
        <v>0</v>
      </c>
      <c r="BG18" s="3">
        <f t="shared" si="2"/>
        <v>0</v>
      </c>
      <c r="BH18" s="3">
        <f t="shared" si="2"/>
        <v>0</v>
      </c>
      <c r="BI18" s="3">
        <f t="shared" si="2"/>
        <v>0</v>
      </c>
      <c r="BJ18" s="3">
        <f t="shared" si="2"/>
        <v>0</v>
      </c>
      <c r="BK18" s="3">
        <f t="shared" si="2"/>
        <v>0</v>
      </c>
      <c r="BL18" s="3">
        <f t="shared" si="2"/>
        <v>0</v>
      </c>
      <c r="BM18" s="3">
        <f t="shared" si="2"/>
        <v>0</v>
      </c>
      <c r="BN18" s="3">
        <f t="shared" si="2"/>
        <v>0</v>
      </c>
      <c r="BO18" s="3">
        <f t="shared" si="2"/>
        <v>0</v>
      </c>
      <c r="BP18" s="3">
        <f t="shared" si="2"/>
        <v>0</v>
      </c>
      <c r="BQ18" s="3">
        <f t="shared" si="2"/>
        <v>0</v>
      </c>
      <c r="BR18" s="3">
        <f t="shared" si="2"/>
        <v>0</v>
      </c>
      <c r="BS18" s="3">
        <f t="shared" si="2"/>
        <v>0</v>
      </c>
      <c r="BT18" s="3">
        <f t="shared" si="2"/>
        <v>0</v>
      </c>
      <c r="BU18" s="3">
        <f t="shared" si="2"/>
        <v>0</v>
      </c>
      <c r="BV18" s="3">
        <f t="shared" si="2"/>
        <v>0</v>
      </c>
      <c r="BW18" s="3">
        <f t="shared" si="2"/>
        <v>0</v>
      </c>
      <c r="BX18" s="3">
        <f t="shared" si="2"/>
        <v>0</v>
      </c>
      <c r="BY18" s="3">
        <f t="shared" si="2"/>
        <v>0</v>
      </c>
      <c r="BZ18" s="3">
        <f t="shared" si="2"/>
        <v>0</v>
      </c>
      <c r="CA18" s="3">
        <f t="shared" ref="CA18:DF18" si="3">CA483</f>
        <v>0</v>
      </c>
      <c r="CB18" s="3">
        <f t="shared" si="3"/>
        <v>0</v>
      </c>
      <c r="CC18" s="3">
        <f t="shared" si="3"/>
        <v>0</v>
      </c>
      <c r="CD18" s="3">
        <f t="shared" si="3"/>
        <v>0</v>
      </c>
      <c r="CE18" s="3">
        <f t="shared" si="3"/>
        <v>0</v>
      </c>
      <c r="CF18" s="3">
        <f t="shared" si="3"/>
        <v>0</v>
      </c>
      <c r="CG18" s="3">
        <f t="shared" si="3"/>
        <v>0</v>
      </c>
      <c r="CH18" s="3">
        <f t="shared" si="3"/>
        <v>0</v>
      </c>
      <c r="CI18" s="3">
        <f t="shared" si="3"/>
        <v>0</v>
      </c>
      <c r="CJ18" s="3">
        <f t="shared" si="3"/>
        <v>0</v>
      </c>
      <c r="CK18" s="3">
        <f t="shared" si="3"/>
        <v>0</v>
      </c>
      <c r="CL18" s="3">
        <f t="shared" si="3"/>
        <v>0</v>
      </c>
      <c r="CM18" s="3">
        <f t="shared" si="3"/>
        <v>0</v>
      </c>
      <c r="CN18" s="3">
        <f t="shared" si="3"/>
        <v>0</v>
      </c>
      <c r="CO18" s="3">
        <f t="shared" si="3"/>
        <v>0</v>
      </c>
      <c r="CP18" s="3">
        <f t="shared" si="3"/>
        <v>0</v>
      </c>
      <c r="CQ18" s="3">
        <f t="shared" si="3"/>
        <v>0</v>
      </c>
      <c r="CR18" s="3">
        <f t="shared" si="3"/>
        <v>0</v>
      </c>
      <c r="CS18" s="3">
        <f t="shared" si="3"/>
        <v>0</v>
      </c>
      <c r="CT18" s="3">
        <f t="shared" si="3"/>
        <v>0</v>
      </c>
      <c r="CU18" s="3">
        <f t="shared" si="3"/>
        <v>0</v>
      </c>
      <c r="CV18" s="3">
        <f t="shared" si="3"/>
        <v>0</v>
      </c>
      <c r="CW18" s="3">
        <f t="shared" si="3"/>
        <v>0</v>
      </c>
      <c r="CX18" s="3">
        <f t="shared" si="3"/>
        <v>0</v>
      </c>
      <c r="CY18" s="3">
        <f t="shared" si="3"/>
        <v>0</v>
      </c>
      <c r="CZ18" s="3">
        <f t="shared" si="3"/>
        <v>0</v>
      </c>
      <c r="DA18" s="3">
        <f t="shared" si="3"/>
        <v>0</v>
      </c>
      <c r="DB18" s="3">
        <f t="shared" si="3"/>
        <v>0</v>
      </c>
      <c r="DC18" s="3">
        <f t="shared" si="3"/>
        <v>0</v>
      </c>
      <c r="DD18" s="3">
        <f t="shared" si="3"/>
        <v>0</v>
      </c>
      <c r="DE18" s="3">
        <f t="shared" si="3"/>
        <v>0</v>
      </c>
      <c r="DF18" s="3">
        <f t="shared" si="3"/>
        <v>0</v>
      </c>
      <c r="DG18" s="4">
        <f t="shared" ref="DG18:EL18" si="4">DG483</f>
        <v>267245240.97</v>
      </c>
      <c r="DH18" s="4">
        <f t="shared" si="4"/>
        <v>261890366.75</v>
      </c>
      <c r="DI18" s="4">
        <f t="shared" si="4"/>
        <v>4055941.45</v>
      </c>
      <c r="DJ18" s="4">
        <f t="shared" si="4"/>
        <v>766124.76</v>
      </c>
      <c r="DK18" s="4">
        <f t="shared" si="4"/>
        <v>1298932.77</v>
      </c>
      <c r="DL18" s="4">
        <f t="shared" si="4"/>
        <v>0</v>
      </c>
      <c r="DM18" s="4">
        <f t="shared" si="4"/>
        <v>3483.5771560154994</v>
      </c>
      <c r="DN18" s="4">
        <f t="shared" si="4"/>
        <v>1309.4908619</v>
      </c>
      <c r="DO18" s="4">
        <f t="shared" si="4"/>
        <v>0</v>
      </c>
      <c r="DP18" s="4">
        <f t="shared" si="4"/>
        <v>2370226.44</v>
      </c>
      <c r="DQ18" s="4">
        <f t="shared" si="4"/>
        <v>1368657.78</v>
      </c>
      <c r="DR18" s="4">
        <f t="shared" si="4"/>
        <v>0</v>
      </c>
      <c r="DS18" s="4">
        <f t="shared" si="4"/>
        <v>0</v>
      </c>
      <c r="DT18" s="4">
        <f t="shared" si="4"/>
        <v>0</v>
      </c>
      <c r="DU18" s="4">
        <f t="shared" si="4"/>
        <v>0</v>
      </c>
      <c r="DV18" s="4">
        <f t="shared" si="4"/>
        <v>0</v>
      </c>
      <c r="DW18" s="4">
        <f t="shared" si="4"/>
        <v>0</v>
      </c>
      <c r="DX18" s="4">
        <f t="shared" si="4"/>
        <v>0</v>
      </c>
      <c r="DY18" s="4">
        <f t="shared" si="4"/>
        <v>0</v>
      </c>
      <c r="DZ18" s="4">
        <f t="shared" si="4"/>
        <v>0</v>
      </c>
      <c r="EA18" s="4">
        <f t="shared" si="4"/>
        <v>0</v>
      </c>
      <c r="EB18" s="4">
        <f t="shared" si="4"/>
        <v>0</v>
      </c>
      <c r="EC18" s="4">
        <f t="shared" si="4"/>
        <v>0</v>
      </c>
      <c r="ED18" s="4">
        <f t="shared" si="4"/>
        <v>0</v>
      </c>
      <c r="EE18" s="4">
        <f t="shared" si="4"/>
        <v>0</v>
      </c>
      <c r="EF18" s="4">
        <f t="shared" si="4"/>
        <v>0</v>
      </c>
      <c r="EG18" s="4">
        <f t="shared" si="4"/>
        <v>0</v>
      </c>
      <c r="EH18" s="4">
        <f t="shared" si="4"/>
        <v>0</v>
      </c>
      <c r="EI18" s="4">
        <f t="shared" si="4"/>
        <v>0</v>
      </c>
      <c r="EJ18" s="4">
        <f t="shared" si="4"/>
        <v>270984125.19</v>
      </c>
      <c r="EK18" s="4">
        <f t="shared" si="4"/>
        <v>270984125.19</v>
      </c>
      <c r="EL18" s="4">
        <f t="shared" si="4"/>
        <v>0</v>
      </c>
      <c r="EM18" s="4">
        <f t="shared" ref="EM18:FR18" si="5">EM483</f>
        <v>0</v>
      </c>
      <c r="EN18" s="4">
        <f t="shared" si="5"/>
        <v>261890366.75</v>
      </c>
      <c r="EO18" s="4">
        <f t="shared" si="5"/>
        <v>261890366.75</v>
      </c>
      <c r="EP18" s="4">
        <f t="shared" si="5"/>
        <v>0</v>
      </c>
      <c r="EQ18" s="4">
        <f t="shared" si="5"/>
        <v>261890366.75</v>
      </c>
      <c r="ER18" s="4">
        <f t="shared" si="5"/>
        <v>0</v>
      </c>
      <c r="ES18" s="4">
        <f t="shared" si="5"/>
        <v>0</v>
      </c>
      <c r="ET18" s="4">
        <f t="shared" si="5"/>
        <v>0</v>
      </c>
      <c r="EU18" s="4">
        <f t="shared" si="5"/>
        <v>0</v>
      </c>
      <c r="EV18" s="4">
        <f t="shared" si="5"/>
        <v>176267.01</v>
      </c>
      <c r="EW18" s="4">
        <f t="shared" si="5"/>
        <v>0</v>
      </c>
      <c r="EX18" s="4">
        <f t="shared" si="5"/>
        <v>0</v>
      </c>
      <c r="EY18" s="4">
        <f t="shared" si="5"/>
        <v>0</v>
      </c>
      <c r="EZ18" s="4">
        <f t="shared" si="5"/>
        <v>0</v>
      </c>
      <c r="FA18" s="4">
        <f t="shared" si="5"/>
        <v>0</v>
      </c>
      <c r="FB18" s="4">
        <f t="shared" si="5"/>
        <v>0</v>
      </c>
      <c r="FC18" s="4">
        <f t="shared" si="5"/>
        <v>0</v>
      </c>
      <c r="FD18" s="4">
        <f t="shared" si="5"/>
        <v>0</v>
      </c>
      <c r="FE18" s="4">
        <f t="shared" si="5"/>
        <v>0</v>
      </c>
      <c r="FF18" s="4">
        <f t="shared" si="5"/>
        <v>0</v>
      </c>
      <c r="FG18" s="4">
        <f t="shared" si="5"/>
        <v>0</v>
      </c>
      <c r="FH18" s="4">
        <f t="shared" si="5"/>
        <v>0</v>
      </c>
      <c r="FI18" s="4">
        <f t="shared" si="5"/>
        <v>0</v>
      </c>
      <c r="FJ18" s="4">
        <f t="shared" si="5"/>
        <v>0</v>
      </c>
      <c r="FK18" s="4">
        <f t="shared" si="5"/>
        <v>0</v>
      </c>
      <c r="FL18" s="4">
        <f t="shared" si="5"/>
        <v>0</v>
      </c>
      <c r="FM18" s="4">
        <f t="shared" si="5"/>
        <v>0</v>
      </c>
      <c r="FN18" s="4">
        <f t="shared" si="5"/>
        <v>0</v>
      </c>
      <c r="FO18" s="4">
        <f t="shared" si="5"/>
        <v>0</v>
      </c>
      <c r="FP18" s="4">
        <f t="shared" si="5"/>
        <v>0</v>
      </c>
      <c r="FQ18" s="4">
        <f t="shared" si="5"/>
        <v>0</v>
      </c>
      <c r="FR18" s="4">
        <f t="shared" si="5"/>
        <v>0</v>
      </c>
      <c r="FS18" s="4">
        <f t="shared" ref="FS18:GX18" si="6">FS483</f>
        <v>0</v>
      </c>
      <c r="FT18" s="4">
        <f t="shared" si="6"/>
        <v>0</v>
      </c>
      <c r="FU18" s="4">
        <f t="shared" si="6"/>
        <v>0</v>
      </c>
      <c r="FV18" s="4">
        <f t="shared" si="6"/>
        <v>0</v>
      </c>
      <c r="FW18" s="4">
        <f t="shared" si="6"/>
        <v>0</v>
      </c>
      <c r="FX18" s="4">
        <f t="shared" si="6"/>
        <v>0</v>
      </c>
      <c r="FY18" s="4">
        <f t="shared" si="6"/>
        <v>0</v>
      </c>
      <c r="FZ18" s="4">
        <f t="shared" si="6"/>
        <v>0</v>
      </c>
      <c r="GA18" s="4">
        <f t="shared" si="6"/>
        <v>0</v>
      </c>
      <c r="GB18" s="4">
        <f t="shared" si="6"/>
        <v>0</v>
      </c>
      <c r="GC18" s="4">
        <f t="shared" si="6"/>
        <v>0</v>
      </c>
      <c r="GD18" s="4">
        <f t="shared" si="6"/>
        <v>0</v>
      </c>
      <c r="GE18" s="4">
        <f t="shared" si="6"/>
        <v>0</v>
      </c>
      <c r="GF18" s="4">
        <f t="shared" si="6"/>
        <v>0</v>
      </c>
      <c r="GG18" s="4">
        <f t="shared" si="6"/>
        <v>0</v>
      </c>
      <c r="GH18" s="4">
        <f t="shared" si="6"/>
        <v>0</v>
      </c>
      <c r="GI18" s="4">
        <f t="shared" si="6"/>
        <v>0</v>
      </c>
      <c r="GJ18" s="4">
        <f t="shared" si="6"/>
        <v>0</v>
      </c>
      <c r="GK18" s="4">
        <f t="shared" si="6"/>
        <v>0</v>
      </c>
      <c r="GL18" s="4">
        <f t="shared" si="6"/>
        <v>0</v>
      </c>
      <c r="GM18" s="4">
        <f t="shared" si="6"/>
        <v>0</v>
      </c>
      <c r="GN18" s="4">
        <f t="shared" si="6"/>
        <v>0</v>
      </c>
      <c r="GO18" s="4">
        <f t="shared" si="6"/>
        <v>0</v>
      </c>
      <c r="GP18" s="4">
        <f t="shared" si="6"/>
        <v>0</v>
      </c>
      <c r="GQ18" s="4">
        <f t="shared" si="6"/>
        <v>0</v>
      </c>
      <c r="GR18" s="4">
        <f t="shared" si="6"/>
        <v>0</v>
      </c>
      <c r="GS18" s="4">
        <f t="shared" si="6"/>
        <v>0</v>
      </c>
      <c r="GT18" s="4">
        <f t="shared" si="6"/>
        <v>0</v>
      </c>
      <c r="GU18" s="4">
        <f t="shared" si="6"/>
        <v>0</v>
      </c>
      <c r="GV18" s="4">
        <f t="shared" si="6"/>
        <v>0</v>
      </c>
      <c r="GW18" s="4">
        <f t="shared" si="6"/>
        <v>0</v>
      </c>
      <c r="GX18" s="4">
        <f t="shared" si="6"/>
        <v>0</v>
      </c>
    </row>
    <row r="20" spans="1:255" x14ac:dyDescent="0.2">
      <c r="A20" s="1">
        <v>3</v>
      </c>
      <c r="B20" s="1">
        <v>1</v>
      </c>
      <c r="C20" s="1"/>
      <c r="D20" s="1">
        <f>ROW(A453)</f>
        <v>453</v>
      </c>
      <c r="E20" s="1"/>
      <c r="F20" s="1" t="s">
        <v>6</v>
      </c>
      <c r="G20" s="1" t="s">
        <v>7</v>
      </c>
      <c r="H20" s="1" t="s">
        <v>3</v>
      </c>
      <c r="I20" s="1">
        <v>0</v>
      </c>
      <c r="J20" s="1" t="s">
        <v>3</v>
      </c>
      <c r="K20" s="1">
        <v>0</v>
      </c>
      <c r="L20" s="1" t="s">
        <v>3</v>
      </c>
      <c r="M20" s="1" t="s">
        <v>3</v>
      </c>
      <c r="N20" s="1"/>
      <c r="O20" s="1"/>
      <c r="P20" s="1"/>
      <c r="Q20" s="1"/>
      <c r="R20" s="1"/>
      <c r="S20" s="1">
        <v>0</v>
      </c>
      <c r="T20" s="1">
        <v>0</v>
      </c>
      <c r="U20" s="1" t="s">
        <v>15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55" x14ac:dyDescent="0.2">
      <c r="A22" s="3">
        <v>52</v>
      </c>
      <c r="B22" s="3">
        <f t="shared" ref="B22:G22" si="7">B453</f>
        <v>1</v>
      </c>
      <c r="C22" s="3">
        <f t="shared" si="7"/>
        <v>3</v>
      </c>
      <c r="D22" s="3">
        <f t="shared" si="7"/>
        <v>20</v>
      </c>
      <c r="E22" s="3">
        <f t="shared" si="7"/>
        <v>0</v>
      </c>
      <c r="F22" s="3" t="str">
        <f t="shared" si="7"/>
        <v>02-01-01</v>
      </c>
      <c r="G22" s="3" t="str">
        <f t="shared" si="7"/>
        <v>корр_02-01-01 ПЖ  эстакада утв..</v>
      </c>
      <c r="H22" s="3"/>
      <c r="I22" s="3"/>
      <c r="J22" s="3"/>
      <c r="K22" s="3"/>
      <c r="L22" s="3"/>
      <c r="M22" s="3"/>
      <c r="N22" s="3"/>
      <c r="O22" s="3">
        <f t="shared" ref="O22:AT22" si="8">O453</f>
        <v>42785829.899999999</v>
      </c>
      <c r="P22" s="3">
        <f t="shared" si="8"/>
        <v>37430955.68</v>
      </c>
      <c r="Q22" s="3">
        <f t="shared" si="8"/>
        <v>4055941.45</v>
      </c>
      <c r="R22" s="3">
        <f t="shared" si="8"/>
        <v>766124.76</v>
      </c>
      <c r="S22" s="3">
        <f t="shared" si="8"/>
        <v>1298932.77</v>
      </c>
      <c r="T22" s="3">
        <f t="shared" si="8"/>
        <v>0</v>
      </c>
      <c r="U22" s="3">
        <f t="shared" si="8"/>
        <v>3483.5771560154994</v>
      </c>
      <c r="V22" s="3">
        <f t="shared" si="8"/>
        <v>1309.4908619</v>
      </c>
      <c r="W22" s="3">
        <f t="shared" si="8"/>
        <v>0</v>
      </c>
      <c r="X22" s="3">
        <f t="shared" si="8"/>
        <v>2370226.44</v>
      </c>
      <c r="Y22" s="3">
        <f t="shared" si="8"/>
        <v>1370861.8</v>
      </c>
      <c r="Z22" s="3">
        <f t="shared" si="8"/>
        <v>0</v>
      </c>
      <c r="AA22" s="3">
        <f t="shared" si="8"/>
        <v>0</v>
      </c>
      <c r="AB22" s="3">
        <f t="shared" si="8"/>
        <v>0</v>
      </c>
      <c r="AC22" s="3">
        <f t="shared" si="8"/>
        <v>0</v>
      </c>
      <c r="AD22" s="3">
        <f t="shared" si="8"/>
        <v>0</v>
      </c>
      <c r="AE22" s="3">
        <f t="shared" si="8"/>
        <v>0</v>
      </c>
      <c r="AF22" s="3">
        <f t="shared" si="8"/>
        <v>0</v>
      </c>
      <c r="AG22" s="3">
        <f t="shared" si="8"/>
        <v>0</v>
      </c>
      <c r="AH22" s="3">
        <f t="shared" si="8"/>
        <v>0</v>
      </c>
      <c r="AI22" s="3">
        <f t="shared" si="8"/>
        <v>0</v>
      </c>
      <c r="AJ22" s="3">
        <f t="shared" si="8"/>
        <v>0</v>
      </c>
      <c r="AK22" s="3">
        <f t="shared" si="8"/>
        <v>0</v>
      </c>
      <c r="AL22" s="3">
        <f t="shared" si="8"/>
        <v>0</v>
      </c>
      <c r="AM22" s="3">
        <f t="shared" si="8"/>
        <v>0</v>
      </c>
      <c r="AN22" s="3">
        <f t="shared" si="8"/>
        <v>0</v>
      </c>
      <c r="AO22" s="3">
        <f t="shared" si="8"/>
        <v>0</v>
      </c>
      <c r="AP22" s="3">
        <f t="shared" si="8"/>
        <v>0</v>
      </c>
      <c r="AQ22" s="3">
        <f t="shared" si="8"/>
        <v>0</v>
      </c>
      <c r="AR22" s="3">
        <f t="shared" si="8"/>
        <v>46526918.140000001</v>
      </c>
      <c r="AS22" s="3">
        <f t="shared" si="8"/>
        <v>46526918.140000001</v>
      </c>
      <c r="AT22" s="3">
        <f t="shared" si="8"/>
        <v>0</v>
      </c>
      <c r="AU22" s="3">
        <f t="shared" ref="AU22:BZ22" si="9">AU453</f>
        <v>0</v>
      </c>
      <c r="AV22" s="3">
        <f t="shared" si="9"/>
        <v>37430955.68</v>
      </c>
      <c r="AW22" s="3">
        <f t="shared" si="9"/>
        <v>37430955.68</v>
      </c>
      <c r="AX22" s="3">
        <f t="shared" si="9"/>
        <v>0</v>
      </c>
      <c r="AY22" s="3">
        <f t="shared" si="9"/>
        <v>37430955.68</v>
      </c>
      <c r="AZ22" s="3">
        <f t="shared" si="9"/>
        <v>0</v>
      </c>
      <c r="BA22" s="3">
        <f t="shared" si="9"/>
        <v>0</v>
      </c>
      <c r="BB22" s="3">
        <f t="shared" si="9"/>
        <v>0</v>
      </c>
      <c r="BC22" s="3">
        <f t="shared" si="9"/>
        <v>0</v>
      </c>
      <c r="BD22" s="3">
        <f t="shared" si="9"/>
        <v>176267.01</v>
      </c>
      <c r="BE22" s="3">
        <f t="shared" si="9"/>
        <v>0</v>
      </c>
      <c r="BF22" s="3">
        <f t="shared" si="9"/>
        <v>0</v>
      </c>
      <c r="BG22" s="3">
        <f t="shared" si="9"/>
        <v>0</v>
      </c>
      <c r="BH22" s="3">
        <f t="shared" si="9"/>
        <v>0</v>
      </c>
      <c r="BI22" s="3">
        <f t="shared" si="9"/>
        <v>0</v>
      </c>
      <c r="BJ22" s="3">
        <f t="shared" si="9"/>
        <v>0</v>
      </c>
      <c r="BK22" s="3">
        <f t="shared" si="9"/>
        <v>0</v>
      </c>
      <c r="BL22" s="3">
        <f t="shared" si="9"/>
        <v>0</v>
      </c>
      <c r="BM22" s="3">
        <f t="shared" si="9"/>
        <v>0</v>
      </c>
      <c r="BN22" s="3">
        <f t="shared" si="9"/>
        <v>0</v>
      </c>
      <c r="BO22" s="3">
        <f t="shared" si="9"/>
        <v>0</v>
      </c>
      <c r="BP22" s="3">
        <f t="shared" si="9"/>
        <v>0</v>
      </c>
      <c r="BQ22" s="3">
        <f t="shared" si="9"/>
        <v>0</v>
      </c>
      <c r="BR22" s="3">
        <f t="shared" si="9"/>
        <v>0</v>
      </c>
      <c r="BS22" s="3">
        <f t="shared" si="9"/>
        <v>0</v>
      </c>
      <c r="BT22" s="3">
        <f t="shared" si="9"/>
        <v>0</v>
      </c>
      <c r="BU22" s="3">
        <f t="shared" si="9"/>
        <v>0</v>
      </c>
      <c r="BV22" s="3">
        <f t="shared" si="9"/>
        <v>0</v>
      </c>
      <c r="BW22" s="3">
        <f t="shared" si="9"/>
        <v>0</v>
      </c>
      <c r="BX22" s="3">
        <f t="shared" si="9"/>
        <v>0</v>
      </c>
      <c r="BY22" s="3">
        <f t="shared" si="9"/>
        <v>0</v>
      </c>
      <c r="BZ22" s="3">
        <f t="shared" si="9"/>
        <v>0</v>
      </c>
      <c r="CA22" s="3">
        <f t="shared" ref="CA22:DF22" si="10">CA453</f>
        <v>0</v>
      </c>
      <c r="CB22" s="3">
        <f t="shared" si="10"/>
        <v>0</v>
      </c>
      <c r="CC22" s="3">
        <f t="shared" si="10"/>
        <v>0</v>
      </c>
      <c r="CD22" s="3">
        <f t="shared" si="10"/>
        <v>0</v>
      </c>
      <c r="CE22" s="3">
        <f t="shared" si="10"/>
        <v>0</v>
      </c>
      <c r="CF22" s="3">
        <f t="shared" si="10"/>
        <v>0</v>
      </c>
      <c r="CG22" s="3">
        <f t="shared" si="10"/>
        <v>0</v>
      </c>
      <c r="CH22" s="3">
        <f t="shared" si="10"/>
        <v>0</v>
      </c>
      <c r="CI22" s="3">
        <f t="shared" si="10"/>
        <v>0</v>
      </c>
      <c r="CJ22" s="3">
        <f t="shared" si="10"/>
        <v>0</v>
      </c>
      <c r="CK22" s="3">
        <f t="shared" si="10"/>
        <v>0</v>
      </c>
      <c r="CL22" s="3">
        <f t="shared" si="10"/>
        <v>0</v>
      </c>
      <c r="CM22" s="3">
        <f t="shared" si="10"/>
        <v>0</v>
      </c>
      <c r="CN22" s="3">
        <f t="shared" si="10"/>
        <v>0</v>
      </c>
      <c r="CO22" s="3">
        <f t="shared" si="10"/>
        <v>0</v>
      </c>
      <c r="CP22" s="3">
        <f t="shared" si="10"/>
        <v>0</v>
      </c>
      <c r="CQ22" s="3">
        <f t="shared" si="10"/>
        <v>0</v>
      </c>
      <c r="CR22" s="3">
        <f t="shared" si="10"/>
        <v>0</v>
      </c>
      <c r="CS22" s="3">
        <f t="shared" si="10"/>
        <v>0</v>
      </c>
      <c r="CT22" s="3">
        <f t="shared" si="10"/>
        <v>0</v>
      </c>
      <c r="CU22" s="3">
        <f t="shared" si="10"/>
        <v>0</v>
      </c>
      <c r="CV22" s="3">
        <f t="shared" si="10"/>
        <v>0</v>
      </c>
      <c r="CW22" s="3">
        <f t="shared" si="10"/>
        <v>0</v>
      </c>
      <c r="CX22" s="3">
        <f t="shared" si="10"/>
        <v>0</v>
      </c>
      <c r="CY22" s="3">
        <f t="shared" si="10"/>
        <v>0</v>
      </c>
      <c r="CZ22" s="3">
        <f t="shared" si="10"/>
        <v>0</v>
      </c>
      <c r="DA22" s="3">
        <f t="shared" si="10"/>
        <v>0</v>
      </c>
      <c r="DB22" s="3">
        <f t="shared" si="10"/>
        <v>0</v>
      </c>
      <c r="DC22" s="3">
        <f t="shared" si="10"/>
        <v>0</v>
      </c>
      <c r="DD22" s="3">
        <f t="shared" si="10"/>
        <v>0</v>
      </c>
      <c r="DE22" s="3">
        <f t="shared" si="10"/>
        <v>0</v>
      </c>
      <c r="DF22" s="3">
        <f t="shared" si="10"/>
        <v>0</v>
      </c>
      <c r="DG22" s="4">
        <f t="shared" ref="DG22:EL22" si="11">DG453</f>
        <v>267245240.97</v>
      </c>
      <c r="DH22" s="4">
        <f t="shared" si="11"/>
        <v>261890366.75</v>
      </c>
      <c r="DI22" s="4">
        <f t="shared" si="11"/>
        <v>4055941.45</v>
      </c>
      <c r="DJ22" s="4">
        <f t="shared" si="11"/>
        <v>766124.76</v>
      </c>
      <c r="DK22" s="4">
        <f t="shared" si="11"/>
        <v>1298932.77</v>
      </c>
      <c r="DL22" s="4">
        <f t="shared" si="11"/>
        <v>0</v>
      </c>
      <c r="DM22" s="4">
        <f t="shared" si="11"/>
        <v>3483.5771560154994</v>
      </c>
      <c r="DN22" s="4">
        <f t="shared" si="11"/>
        <v>1309.4908619</v>
      </c>
      <c r="DO22" s="4">
        <f t="shared" si="11"/>
        <v>0</v>
      </c>
      <c r="DP22" s="4">
        <f t="shared" si="11"/>
        <v>2370226.44</v>
      </c>
      <c r="DQ22" s="4">
        <f t="shared" si="11"/>
        <v>1368657.78</v>
      </c>
      <c r="DR22" s="4">
        <f t="shared" si="11"/>
        <v>0</v>
      </c>
      <c r="DS22" s="4">
        <f t="shared" si="11"/>
        <v>0</v>
      </c>
      <c r="DT22" s="4">
        <f t="shared" si="11"/>
        <v>0</v>
      </c>
      <c r="DU22" s="4">
        <f t="shared" si="11"/>
        <v>0</v>
      </c>
      <c r="DV22" s="4">
        <f t="shared" si="11"/>
        <v>0</v>
      </c>
      <c r="DW22" s="4">
        <f t="shared" si="11"/>
        <v>0</v>
      </c>
      <c r="DX22" s="4">
        <f t="shared" si="11"/>
        <v>0</v>
      </c>
      <c r="DY22" s="4">
        <f t="shared" si="11"/>
        <v>0</v>
      </c>
      <c r="DZ22" s="4">
        <f t="shared" si="11"/>
        <v>0</v>
      </c>
      <c r="EA22" s="4">
        <f t="shared" si="11"/>
        <v>0</v>
      </c>
      <c r="EB22" s="4">
        <f t="shared" si="11"/>
        <v>0</v>
      </c>
      <c r="EC22" s="4">
        <f t="shared" si="11"/>
        <v>0</v>
      </c>
      <c r="ED22" s="4">
        <f t="shared" si="11"/>
        <v>0</v>
      </c>
      <c r="EE22" s="4">
        <f t="shared" si="11"/>
        <v>0</v>
      </c>
      <c r="EF22" s="4">
        <f t="shared" si="11"/>
        <v>0</v>
      </c>
      <c r="EG22" s="4">
        <f t="shared" si="11"/>
        <v>0</v>
      </c>
      <c r="EH22" s="4">
        <f t="shared" si="11"/>
        <v>0</v>
      </c>
      <c r="EI22" s="4">
        <f t="shared" si="11"/>
        <v>0</v>
      </c>
      <c r="EJ22" s="4">
        <f t="shared" si="11"/>
        <v>270984125.19</v>
      </c>
      <c r="EK22" s="4">
        <f t="shared" si="11"/>
        <v>270984125.19</v>
      </c>
      <c r="EL22" s="4">
        <f t="shared" si="11"/>
        <v>0</v>
      </c>
      <c r="EM22" s="4">
        <f t="shared" ref="EM22:FR22" si="12">EM453</f>
        <v>0</v>
      </c>
      <c r="EN22" s="4">
        <f t="shared" si="12"/>
        <v>261890366.75</v>
      </c>
      <c r="EO22" s="4">
        <f t="shared" si="12"/>
        <v>261890366.75</v>
      </c>
      <c r="EP22" s="4">
        <f t="shared" si="12"/>
        <v>0</v>
      </c>
      <c r="EQ22" s="4">
        <f t="shared" si="12"/>
        <v>261890366.75</v>
      </c>
      <c r="ER22" s="4">
        <f t="shared" si="12"/>
        <v>0</v>
      </c>
      <c r="ES22" s="4">
        <f t="shared" si="12"/>
        <v>0</v>
      </c>
      <c r="ET22" s="4">
        <f t="shared" si="12"/>
        <v>0</v>
      </c>
      <c r="EU22" s="4">
        <f t="shared" si="12"/>
        <v>0</v>
      </c>
      <c r="EV22" s="4">
        <f t="shared" si="12"/>
        <v>176267.01</v>
      </c>
      <c r="EW22" s="4">
        <f t="shared" si="12"/>
        <v>0</v>
      </c>
      <c r="EX22" s="4">
        <f t="shared" si="12"/>
        <v>0</v>
      </c>
      <c r="EY22" s="4">
        <f t="shared" si="12"/>
        <v>0</v>
      </c>
      <c r="EZ22" s="4">
        <f t="shared" si="12"/>
        <v>0</v>
      </c>
      <c r="FA22" s="4">
        <f t="shared" si="12"/>
        <v>0</v>
      </c>
      <c r="FB22" s="4">
        <f t="shared" si="12"/>
        <v>0</v>
      </c>
      <c r="FC22" s="4">
        <f t="shared" si="12"/>
        <v>0</v>
      </c>
      <c r="FD22" s="4">
        <f t="shared" si="12"/>
        <v>0</v>
      </c>
      <c r="FE22" s="4">
        <f t="shared" si="12"/>
        <v>0</v>
      </c>
      <c r="FF22" s="4">
        <f t="shared" si="12"/>
        <v>0</v>
      </c>
      <c r="FG22" s="4">
        <f t="shared" si="12"/>
        <v>0</v>
      </c>
      <c r="FH22" s="4">
        <f t="shared" si="12"/>
        <v>0</v>
      </c>
      <c r="FI22" s="4">
        <f t="shared" si="12"/>
        <v>0</v>
      </c>
      <c r="FJ22" s="4">
        <f t="shared" si="12"/>
        <v>0</v>
      </c>
      <c r="FK22" s="4">
        <f t="shared" si="12"/>
        <v>0</v>
      </c>
      <c r="FL22" s="4">
        <f t="shared" si="12"/>
        <v>0</v>
      </c>
      <c r="FM22" s="4">
        <f t="shared" si="12"/>
        <v>0</v>
      </c>
      <c r="FN22" s="4">
        <f t="shared" si="12"/>
        <v>0</v>
      </c>
      <c r="FO22" s="4">
        <f t="shared" si="12"/>
        <v>0</v>
      </c>
      <c r="FP22" s="4">
        <f t="shared" si="12"/>
        <v>0</v>
      </c>
      <c r="FQ22" s="4">
        <f t="shared" si="12"/>
        <v>0</v>
      </c>
      <c r="FR22" s="4">
        <f t="shared" si="12"/>
        <v>0</v>
      </c>
      <c r="FS22" s="4">
        <f t="shared" ref="FS22:GX22" si="13">FS453</f>
        <v>0</v>
      </c>
      <c r="FT22" s="4">
        <f t="shared" si="13"/>
        <v>0</v>
      </c>
      <c r="FU22" s="4">
        <f t="shared" si="13"/>
        <v>0</v>
      </c>
      <c r="FV22" s="4">
        <f t="shared" si="13"/>
        <v>0</v>
      </c>
      <c r="FW22" s="4">
        <f t="shared" si="13"/>
        <v>0</v>
      </c>
      <c r="FX22" s="4">
        <f t="shared" si="13"/>
        <v>0</v>
      </c>
      <c r="FY22" s="4">
        <f t="shared" si="13"/>
        <v>0</v>
      </c>
      <c r="FZ22" s="4">
        <f t="shared" si="13"/>
        <v>0</v>
      </c>
      <c r="GA22" s="4">
        <f t="shared" si="13"/>
        <v>0</v>
      </c>
      <c r="GB22" s="4">
        <f t="shared" si="13"/>
        <v>0</v>
      </c>
      <c r="GC22" s="4">
        <f t="shared" si="13"/>
        <v>0</v>
      </c>
      <c r="GD22" s="4">
        <f t="shared" si="13"/>
        <v>0</v>
      </c>
      <c r="GE22" s="4">
        <f t="shared" si="13"/>
        <v>0</v>
      </c>
      <c r="GF22" s="4">
        <f t="shared" si="13"/>
        <v>0</v>
      </c>
      <c r="GG22" s="4">
        <f t="shared" si="13"/>
        <v>0</v>
      </c>
      <c r="GH22" s="4">
        <f t="shared" si="13"/>
        <v>0</v>
      </c>
      <c r="GI22" s="4">
        <f t="shared" si="13"/>
        <v>0</v>
      </c>
      <c r="GJ22" s="4">
        <f t="shared" si="13"/>
        <v>0</v>
      </c>
      <c r="GK22" s="4">
        <f t="shared" si="13"/>
        <v>0</v>
      </c>
      <c r="GL22" s="4">
        <f t="shared" si="13"/>
        <v>0</v>
      </c>
      <c r="GM22" s="4">
        <f t="shared" si="13"/>
        <v>0</v>
      </c>
      <c r="GN22" s="4">
        <f t="shared" si="13"/>
        <v>0</v>
      </c>
      <c r="GO22" s="4">
        <f t="shared" si="13"/>
        <v>0</v>
      </c>
      <c r="GP22" s="4">
        <f t="shared" si="13"/>
        <v>0</v>
      </c>
      <c r="GQ22" s="4">
        <f t="shared" si="13"/>
        <v>0</v>
      </c>
      <c r="GR22" s="4">
        <f t="shared" si="13"/>
        <v>0</v>
      </c>
      <c r="GS22" s="4">
        <f t="shared" si="13"/>
        <v>0</v>
      </c>
      <c r="GT22" s="4">
        <f t="shared" si="13"/>
        <v>0</v>
      </c>
      <c r="GU22" s="4">
        <f t="shared" si="13"/>
        <v>0</v>
      </c>
      <c r="GV22" s="4">
        <f t="shared" si="13"/>
        <v>0</v>
      </c>
      <c r="GW22" s="4">
        <f t="shared" si="13"/>
        <v>0</v>
      </c>
      <c r="GX22" s="4">
        <f t="shared" si="13"/>
        <v>0</v>
      </c>
    </row>
    <row r="24" spans="1:255" x14ac:dyDescent="0.2">
      <c r="A24" s="1">
        <v>4</v>
      </c>
      <c r="B24" s="1">
        <v>1</v>
      </c>
      <c r="C24" s="1"/>
      <c r="D24" s="1">
        <f>ROW(A55)</f>
        <v>55</v>
      </c>
      <c r="E24" s="1"/>
      <c r="F24" s="1" t="s">
        <v>16</v>
      </c>
      <c r="G24" s="1" t="s">
        <v>17</v>
      </c>
      <c r="H24" s="1" t="s">
        <v>3</v>
      </c>
      <c r="I24" s="1">
        <v>0</v>
      </c>
      <c r="J24" s="1"/>
      <c r="K24" s="1">
        <v>-1</v>
      </c>
      <c r="L24" s="1"/>
      <c r="M24" s="1" t="s">
        <v>3</v>
      </c>
      <c r="N24" s="1"/>
      <c r="O24" s="1"/>
      <c r="P24" s="1"/>
      <c r="Q24" s="1"/>
      <c r="R24" s="1"/>
      <c r="S24" s="1">
        <v>0</v>
      </c>
      <c r="T24" s="1">
        <v>0</v>
      </c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55" x14ac:dyDescent="0.2">
      <c r="A26" s="3">
        <v>52</v>
      </c>
      <c r="B26" s="3">
        <f t="shared" ref="B26:G26" si="14">B55</f>
        <v>1</v>
      </c>
      <c r="C26" s="3">
        <f t="shared" si="14"/>
        <v>4</v>
      </c>
      <c r="D26" s="3">
        <f t="shared" si="14"/>
        <v>24</v>
      </c>
      <c r="E26" s="3">
        <f t="shared" si="14"/>
        <v>0</v>
      </c>
      <c r="F26" s="3" t="str">
        <f t="shared" si="14"/>
        <v>9</v>
      </c>
      <c r="G26" s="3" t="str">
        <f t="shared" si="14"/>
        <v>Сооружение земляного полотна</v>
      </c>
      <c r="H26" s="3"/>
      <c r="I26" s="3"/>
      <c r="J26" s="3"/>
      <c r="K26" s="3"/>
      <c r="L26" s="3"/>
      <c r="M26" s="3"/>
      <c r="N26" s="3"/>
      <c r="O26" s="3">
        <f t="shared" ref="O26:AT26" si="15">O55</f>
        <v>14510560.27</v>
      </c>
      <c r="P26" s="3">
        <f t="shared" si="15"/>
        <v>11611774.300000001</v>
      </c>
      <c r="Q26" s="3">
        <f t="shared" si="15"/>
        <v>2354217.98</v>
      </c>
      <c r="R26" s="3">
        <f t="shared" si="15"/>
        <v>510018.33</v>
      </c>
      <c r="S26" s="3">
        <f t="shared" si="15"/>
        <v>544567.99</v>
      </c>
      <c r="T26" s="3">
        <f t="shared" si="15"/>
        <v>0</v>
      </c>
      <c r="U26" s="3">
        <f t="shared" si="15"/>
        <v>1528.5497634754997</v>
      </c>
      <c r="V26" s="3">
        <f t="shared" si="15"/>
        <v>869.067504525</v>
      </c>
      <c r="W26" s="3">
        <f t="shared" si="15"/>
        <v>0</v>
      </c>
      <c r="X26" s="3">
        <f t="shared" si="15"/>
        <v>1265755.32</v>
      </c>
      <c r="Y26" s="3">
        <f t="shared" si="15"/>
        <v>811874.05</v>
      </c>
      <c r="Z26" s="3">
        <f t="shared" si="15"/>
        <v>0</v>
      </c>
      <c r="AA26" s="3">
        <f t="shared" si="15"/>
        <v>0</v>
      </c>
      <c r="AB26" s="3">
        <f t="shared" si="15"/>
        <v>14510560.27</v>
      </c>
      <c r="AC26" s="3">
        <f t="shared" si="15"/>
        <v>11611774.300000001</v>
      </c>
      <c r="AD26" s="3">
        <f t="shared" si="15"/>
        <v>2354217.98</v>
      </c>
      <c r="AE26" s="3">
        <f t="shared" si="15"/>
        <v>510018.33</v>
      </c>
      <c r="AF26" s="3">
        <f t="shared" si="15"/>
        <v>544567.99</v>
      </c>
      <c r="AG26" s="3">
        <f t="shared" si="15"/>
        <v>0</v>
      </c>
      <c r="AH26" s="3">
        <f t="shared" si="15"/>
        <v>1528.5497634754997</v>
      </c>
      <c r="AI26" s="3">
        <f t="shared" si="15"/>
        <v>869.067504525</v>
      </c>
      <c r="AJ26" s="3">
        <f t="shared" si="15"/>
        <v>0</v>
      </c>
      <c r="AK26" s="3">
        <f t="shared" si="15"/>
        <v>1265755.32</v>
      </c>
      <c r="AL26" s="3">
        <f t="shared" si="15"/>
        <v>811874.05</v>
      </c>
      <c r="AM26" s="3">
        <f t="shared" si="15"/>
        <v>0</v>
      </c>
      <c r="AN26" s="3">
        <f t="shared" si="15"/>
        <v>0</v>
      </c>
      <c r="AO26" s="3">
        <f t="shared" si="15"/>
        <v>0</v>
      </c>
      <c r="AP26" s="3">
        <f t="shared" si="15"/>
        <v>0</v>
      </c>
      <c r="AQ26" s="3">
        <f t="shared" si="15"/>
        <v>0</v>
      </c>
      <c r="AR26" s="3">
        <f t="shared" si="15"/>
        <v>16588189.640000001</v>
      </c>
      <c r="AS26" s="3">
        <f t="shared" si="15"/>
        <v>16588189.640000001</v>
      </c>
      <c r="AT26" s="3">
        <f t="shared" si="15"/>
        <v>0</v>
      </c>
      <c r="AU26" s="3">
        <f t="shared" ref="AU26:BZ26" si="16">AU55</f>
        <v>0</v>
      </c>
      <c r="AV26" s="3">
        <f t="shared" si="16"/>
        <v>11611774.300000001</v>
      </c>
      <c r="AW26" s="3">
        <f t="shared" si="16"/>
        <v>11611774.300000001</v>
      </c>
      <c r="AX26" s="3">
        <f t="shared" si="16"/>
        <v>0</v>
      </c>
      <c r="AY26" s="3">
        <f t="shared" si="16"/>
        <v>11611774.300000001</v>
      </c>
      <c r="AZ26" s="3">
        <f t="shared" si="16"/>
        <v>0</v>
      </c>
      <c r="BA26" s="3">
        <f t="shared" si="16"/>
        <v>0</v>
      </c>
      <c r="BB26" s="3">
        <f t="shared" si="16"/>
        <v>0</v>
      </c>
      <c r="BC26" s="3">
        <f t="shared" si="16"/>
        <v>0</v>
      </c>
      <c r="BD26" s="3">
        <f t="shared" si="16"/>
        <v>2487.61</v>
      </c>
      <c r="BE26" s="3">
        <f t="shared" si="16"/>
        <v>0</v>
      </c>
      <c r="BF26" s="3">
        <f t="shared" si="16"/>
        <v>0</v>
      </c>
      <c r="BG26" s="3">
        <f t="shared" si="16"/>
        <v>0</v>
      </c>
      <c r="BH26" s="3">
        <f t="shared" si="16"/>
        <v>0</v>
      </c>
      <c r="BI26" s="3">
        <f t="shared" si="16"/>
        <v>0</v>
      </c>
      <c r="BJ26" s="3">
        <f t="shared" si="16"/>
        <v>0</v>
      </c>
      <c r="BK26" s="3">
        <f t="shared" si="16"/>
        <v>0</v>
      </c>
      <c r="BL26" s="3">
        <f t="shared" si="16"/>
        <v>0</v>
      </c>
      <c r="BM26" s="3">
        <f t="shared" si="16"/>
        <v>0</v>
      </c>
      <c r="BN26" s="3">
        <f t="shared" si="16"/>
        <v>0</v>
      </c>
      <c r="BO26" s="3">
        <f t="shared" si="16"/>
        <v>0</v>
      </c>
      <c r="BP26" s="3">
        <f t="shared" si="16"/>
        <v>0</v>
      </c>
      <c r="BQ26" s="3">
        <f t="shared" si="16"/>
        <v>0</v>
      </c>
      <c r="BR26" s="3">
        <f t="shared" si="16"/>
        <v>0</v>
      </c>
      <c r="BS26" s="3">
        <f t="shared" si="16"/>
        <v>0</v>
      </c>
      <c r="BT26" s="3">
        <f t="shared" si="16"/>
        <v>0</v>
      </c>
      <c r="BU26" s="3">
        <f t="shared" si="16"/>
        <v>0</v>
      </c>
      <c r="BV26" s="3">
        <f t="shared" si="16"/>
        <v>0</v>
      </c>
      <c r="BW26" s="3">
        <f t="shared" si="16"/>
        <v>0</v>
      </c>
      <c r="BX26" s="3">
        <f t="shared" si="16"/>
        <v>0</v>
      </c>
      <c r="BY26" s="3">
        <f t="shared" si="16"/>
        <v>0</v>
      </c>
      <c r="BZ26" s="3">
        <f t="shared" si="16"/>
        <v>0</v>
      </c>
      <c r="CA26" s="3">
        <f t="shared" ref="CA26:DF26" si="17">CA55</f>
        <v>16588189.640000001</v>
      </c>
      <c r="CB26" s="3">
        <f t="shared" si="17"/>
        <v>16588189.640000001</v>
      </c>
      <c r="CC26" s="3">
        <f t="shared" si="17"/>
        <v>0</v>
      </c>
      <c r="CD26" s="3">
        <f t="shared" si="17"/>
        <v>0</v>
      </c>
      <c r="CE26" s="3">
        <f t="shared" si="17"/>
        <v>11611774.300000001</v>
      </c>
      <c r="CF26" s="3">
        <f t="shared" si="17"/>
        <v>11611774.300000001</v>
      </c>
      <c r="CG26" s="3">
        <f t="shared" si="17"/>
        <v>0</v>
      </c>
      <c r="CH26" s="3">
        <f t="shared" si="17"/>
        <v>11611774.300000001</v>
      </c>
      <c r="CI26" s="3">
        <f t="shared" si="17"/>
        <v>0</v>
      </c>
      <c r="CJ26" s="3">
        <f t="shared" si="17"/>
        <v>0</v>
      </c>
      <c r="CK26" s="3">
        <f t="shared" si="17"/>
        <v>0</v>
      </c>
      <c r="CL26" s="3">
        <f t="shared" si="17"/>
        <v>0</v>
      </c>
      <c r="CM26" s="3">
        <f t="shared" si="17"/>
        <v>2487.61</v>
      </c>
      <c r="CN26" s="3">
        <f t="shared" si="17"/>
        <v>0</v>
      </c>
      <c r="CO26" s="3">
        <f t="shared" si="17"/>
        <v>0</v>
      </c>
      <c r="CP26" s="3">
        <f t="shared" si="17"/>
        <v>0</v>
      </c>
      <c r="CQ26" s="3">
        <f t="shared" si="17"/>
        <v>0</v>
      </c>
      <c r="CR26" s="3">
        <f t="shared" si="17"/>
        <v>0</v>
      </c>
      <c r="CS26" s="3">
        <f t="shared" si="17"/>
        <v>0</v>
      </c>
      <c r="CT26" s="3">
        <f t="shared" si="17"/>
        <v>0</v>
      </c>
      <c r="CU26" s="3">
        <f t="shared" si="17"/>
        <v>0</v>
      </c>
      <c r="CV26" s="3">
        <f t="shared" si="17"/>
        <v>0</v>
      </c>
      <c r="CW26" s="3">
        <f t="shared" si="17"/>
        <v>0</v>
      </c>
      <c r="CX26" s="3">
        <f t="shared" si="17"/>
        <v>0</v>
      </c>
      <c r="CY26" s="3">
        <f t="shared" si="17"/>
        <v>0</v>
      </c>
      <c r="CZ26" s="3">
        <f t="shared" si="17"/>
        <v>0</v>
      </c>
      <c r="DA26" s="3">
        <f t="shared" si="17"/>
        <v>0</v>
      </c>
      <c r="DB26" s="3">
        <f t="shared" si="17"/>
        <v>0</v>
      </c>
      <c r="DC26" s="3">
        <f t="shared" si="17"/>
        <v>0</v>
      </c>
      <c r="DD26" s="3">
        <f t="shared" si="17"/>
        <v>0</v>
      </c>
      <c r="DE26" s="3">
        <f t="shared" si="17"/>
        <v>0</v>
      </c>
      <c r="DF26" s="3">
        <f t="shared" si="17"/>
        <v>0</v>
      </c>
      <c r="DG26" s="4">
        <f t="shared" ref="DG26:EL26" si="18">DG55</f>
        <v>116574638.14</v>
      </c>
      <c r="DH26" s="4">
        <f t="shared" si="18"/>
        <v>113675852.17</v>
      </c>
      <c r="DI26" s="4">
        <f t="shared" si="18"/>
        <v>2354217.98</v>
      </c>
      <c r="DJ26" s="4">
        <f t="shared" si="18"/>
        <v>510018.33</v>
      </c>
      <c r="DK26" s="4">
        <f t="shared" si="18"/>
        <v>544567.99</v>
      </c>
      <c r="DL26" s="4">
        <f t="shared" si="18"/>
        <v>0</v>
      </c>
      <c r="DM26" s="4">
        <f t="shared" si="18"/>
        <v>1528.5497634754997</v>
      </c>
      <c r="DN26" s="4">
        <f t="shared" si="18"/>
        <v>869.067504525</v>
      </c>
      <c r="DO26" s="4">
        <f t="shared" si="18"/>
        <v>0</v>
      </c>
      <c r="DP26" s="4">
        <f t="shared" si="18"/>
        <v>1265755.32</v>
      </c>
      <c r="DQ26" s="4">
        <f t="shared" si="18"/>
        <v>812154.89</v>
      </c>
      <c r="DR26" s="4">
        <f t="shared" si="18"/>
        <v>0</v>
      </c>
      <c r="DS26" s="4">
        <f t="shared" si="18"/>
        <v>0</v>
      </c>
      <c r="DT26" s="4">
        <f t="shared" si="18"/>
        <v>116574638.14</v>
      </c>
      <c r="DU26" s="4">
        <f t="shared" si="18"/>
        <v>113675852.17</v>
      </c>
      <c r="DV26" s="4">
        <f t="shared" si="18"/>
        <v>2354217.98</v>
      </c>
      <c r="DW26" s="4">
        <f t="shared" si="18"/>
        <v>510018.33</v>
      </c>
      <c r="DX26" s="4">
        <f t="shared" si="18"/>
        <v>544567.99</v>
      </c>
      <c r="DY26" s="4">
        <f t="shared" si="18"/>
        <v>0</v>
      </c>
      <c r="DZ26" s="4">
        <f t="shared" si="18"/>
        <v>1528.5497634754997</v>
      </c>
      <c r="EA26" s="4">
        <f t="shared" si="18"/>
        <v>869.067504525</v>
      </c>
      <c r="EB26" s="4">
        <f t="shared" si="18"/>
        <v>0</v>
      </c>
      <c r="EC26" s="4">
        <f t="shared" si="18"/>
        <v>1265755.32</v>
      </c>
      <c r="ED26" s="4">
        <f t="shared" si="18"/>
        <v>812154.89</v>
      </c>
      <c r="EE26" s="4">
        <f t="shared" si="18"/>
        <v>0</v>
      </c>
      <c r="EF26" s="4">
        <f t="shared" si="18"/>
        <v>0</v>
      </c>
      <c r="EG26" s="4">
        <f t="shared" si="18"/>
        <v>0</v>
      </c>
      <c r="EH26" s="4">
        <f t="shared" si="18"/>
        <v>0</v>
      </c>
      <c r="EI26" s="4">
        <f t="shared" si="18"/>
        <v>0</v>
      </c>
      <c r="EJ26" s="4">
        <f t="shared" si="18"/>
        <v>118652548.34999999</v>
      </c>
      <c r="EK26" s="4">
        <f t="shared" si="18"/>
        <v>118652548.34999999</v>
      </c>
      <c r="EL26" s="4">
        <f t="shared" si="18"/>
        <v>0</v>
      </c>
      <c r="EM26" s="4">
        <f t="shared" ref="EM26:FR26" si="19">EM55</f>
        <v>0</v>
      </c>
      <c r="EN26" s="4">
        <f t="shared" si="19"/>
        <v>113675852.17</v>
      </c>
      <c r="EO26" s="4">
        <f t="shared" si="19"/>
        <v>113675852.17</v>
      </c>
      <c r="EP26" s="4">
        <f t="shared" si="19"/>
        <v>0</v>
      </c>
      <c r="EQ26" s="4">
        <f t="shared" si="19"/>
        <v>113675852.17</v>
      </c>
      <c r="ER26" s="4">
        <f t="shared" si="19"/>
        <v>0</v>
      </c>
      <c r="ES26" s="4">
        <f t="shared" si="19"/>
        <v>0</v>
      </c>
      <c r="ET26" s="4">
        <f t="shared" si="19"/>
        <v>0</v>
      </c>
      <c r="EU26" s="4">
        <f t="shared" si="19"/>
        <v>0</v>
      </c>
      <c r="EV26" s="4">
        <f t="shared" si="19"/>
        <v>2487.61</v>
      </c>
      <c r="EW26" s="4">
        <f t="shared" si="19"/>
        <v>0</v>
      </c>
      <c r="EX26" s="4">
        <f t="shared" si="19"/>
        <v>0</v>
      </c>
      <c r="EY26" s="4">
        <f t="shared" si="19"/>
        <v>0</v>
      </c>
      <c r="EZ26" s="4">
        <f t="shared" si="19"/>
        <v>0</v>
      </c>
      <c r="FA26" s="4">
        <f t="shared" si="19"/>
        <v>0</v>
      </c>
      <c r="FB26" s="4">
        <f t="shared" si="19"/>
        <v>0</v>
      </c>
      <c r="FC26" s="4">
        <f t="shared" si="19"/>
        <v>0</v>
      </c>
      <c r="FD26" s="4">
        <f t="shared" si="19"/>
        <v>0</v>
      </c>
      <c r="FE26" s="4">
        <f t="shared" si="19"/>
        <v>0</v>
      </c>
      <c r="FF26" s="4">
        <f t="shared" si="19"/>
        <v>0</v>
      </c>
      <c r="FG26" s="4">
        <f t="shared" si="19"/>
        <v>0</v>
      </c>
      <c r="FH26" s="4">
        <f t="shared" si="19"/>
        <v>0</v>
      </c>
      <c r="FI26" s="4">
        <f t="shared" si="19"/>
        <v>0</v>
      </c>
      <c r="FJ26" s="4">
        <f t="shared" si="19"/>
        <v>0</v>
      </c>
      <c r="FK26" s="4">
        <f t="shared" si="19"/>
        <v>0</v>
      </c>
      <c r="FL26" s="4">
        <f t="shared" si="19"/>
        <v>0</v>
      </c>
      <c r="FM26" s="4">
        <f t="shared" si="19"/>
        <v>0</v>
      </c>
      <c r="FN26" s="4">
        <f t="shared" si="19"/>
        <v>0</v>
      </c>
      <c r="FO26" s="4">
        <f t="shared" si="19"/>
        <v>0</v>
      </c>
      <c r="FP26" s="4">
        <f t="shared" si="19"/>
        <v>0</v>
      </c>
      <c r="FQ26" s="4">
        <f t="shared" si="19"/>
        <v>0</v>
      </c>
      <c r="FR26" s="4">
        <f t="shared" si="19"/>
        <v>0</v>
      </c>
      <c r="FS26" s="4">
        <f t="shared" ref="FS26:GX26" si="20">FS55</f>
        <v>118652548.34999999</v>
      </c>
      <c r="FT26" s="4">
        <f t="shared" si="20"/>
        <v>118652548.34999999</v>
      </c>
      <c r="FU26" s="4">
        <f t="shared" si="20"/>
        <v>0</v>
      </c>
      <c r="FV26" s="4">
        <f t="shared" si="20"/>
        <v>0</v>
      </c>
      <c r="FW26" s="4">
        <f t="shared" si="20"/>
        <v>113675852.17</v>
      </c>
      <c r="FX26" s="4">
        <f t="shared" si="20"/>
        <v>113675852.17</v>
      </c>
      <c r="FY26" s="4">
        <f t="shared" si="20"/>
        <v>0</v>
      </c>
      <c r="FZ26" s="4">
        <f t="shared" si="20"/>
        <v>113675852.17</v>
      </c>
      <c r="GA26" s="4">
        <f t="shared" si="20"/>
        <v>0</v>
      </c>
      <c r="GB26" s="4">
        <f t="shared" si="20"/>
        <v>0</v>
      </c>
      <c r="GC26" s="4">
        <f t="shared" si="20"/>
        <v>0</v>
      </c>
      <c r="GD26" s="4">
        <f t="shared" si="20"/>
        <v>0</v>
      </c>
      <c r="GE26" s="4">
        <f t="shared" si="20"/>
        <v>2487.61</v>
      </c>
      <c r="GF26" s="4">
        <f t="shared" si="20"/>
        <v>0</v>
      </c>
      <c r="GG26" s="4">
        <f t="shared" si="20"/>
        <v>0</v>
      </c>
      <c r="GH26" s="4">
        <f t="shared" si="20"/>
        <v>0</v>
      </c>
      <c r="GI26" s="4">
        <f t="shared" si="20"/>
        <v>0</v>
      </c>
      <c r="GJ26" s="4">
        <f t="shared" si="20"/>
        <v>0</v>
      </c>
      <c r="GK26" s="4">
        <f t="shared" si="20"/>
        <v>0</v>
      </c>
      <c r="GL26" s="4">
        <f t="shared" si="20"/>
        <v>0</v>
      </c>
      <c r="GM26" s="4">
        <f t="shared" si="20"/>
        <v>0</v>
      </c>
      <c r="GN26" s="4">
        <f t="shared" si="20"/>
        <v>0</v>
      </c>
      <c r="GO26" s="4">
        <f t="shared" si="20"/>
        <v>0</v>
      </c>
      <c r="GP26" s="4">
        <f t="shared" si="20"/>
        <v>0</v>
      </c>
      <c r="GQ26" s="4">
        <f t="shared" si="20"/>
        <v>0</v>
      </c>
      <c r="GR26" s="4">
        <f t="shared" si="20"/>
        <v>0</v>
      </c>
      <c r="GS26" s="4">
        <f t="shared" si="20"/>
        <v>0</v>
      </c>
      <c r="GT26" s="4">
        <f t="shared" si="20"/>
        <v>0</v>
      </c>
      <c r="GU26" s="4">
        <f t="shared" si="20"/>
        <v>0</v>
      </c>
      <c r="GV26" s="4">
        <f t="shared" si="20"/>
        <v>0</v>
      </c>
      <c r="GW26" s="4">
        <f t="shared" si="20"/>
        <v>0</v>
      </c>
      <c r="GX26" s="4">
        <f t="shared" si="20"/>
        <v>0</v>
      </c>
    </row>
    <row r="28" spans="1:255" x14ac:dyDescent="0.2">
      <c r="A28" s="2">
        <v>17</v>
      </c>
      <c r="B28" s="2">
        <v>1</v>
      </c>
      <c r="C28" s="2">
        <f>ROW(SmtRes!A5)</f>
        <v>5</v>
      </c>
      <c r="D28" s="2">
        <f>ROW(EtalonRes!A5)</f>
        <v>5</v>
      </c>
      <c r="E28" s="2" t="s">
        <v>18</v>
      </c>
      <c r="F28" s="2" t="s">
        <v>19</v>
      </c>
      <c r="G28" s="2" t="s">
        <v>20</v>
      </c>
      <c r="H28" s="2" t="s">
        <v>21</v>
      </c>
      <c r="I28" s="2">
        <v>4.4526000000000003</v>
      </c>
      <c r="J28" s="2">
        <v>0</v>
      </c>
      <c r="K28" s="2">
        <v>4.4526000000000003</v>
      </c>
      <c r="L28" s="2">
        <v>7.4210000000000003</v>
      </c>
      <c r="M28" s="2">
        <v>0</v>
      </c>
      <c r="N28" s="2">
        <f t="shared" ref="N28:N53" si="21">ROUND(L28-M28,4)</f>
        <v>7.4210000000000003</v>
      </c>
      <c r="O28" s="2">
        <f t="shared" ref="O28:O53" si="22">ROUND(CP28,2)</f>
        <v>323099.89</v>
      </c>
      <c r="P28" s="2">
        <f t="shared" ref="P28:P53" si="23">ROUND(CQ28*I28,2)</f>
        <v>118.08</v>
      </c>
      <c r="Q28" s="2">
        <f t="shared" ref="Q28:Q53" si="24">ROUND(CR28*I28,2)</f>
        <v>296825.40999999997</v>
      </c>
      <c r="R28" s="2">
        <f t="shared" ref="R28:R53" si="25">ROUND(CS28*I28,2)</f>
        <v>142979.71</v>
      </c>
      <c r="S28" s="2">
        <f t="shared" ref="S28:S53" si="26">ROUND(CT28*I28,2)</f>
        <v>26156.400000000001</v>
      </c>
      <c r="T28" s="2">
        <f t="shared" ref="T28:T53" si="27">ROUND(CU28*I28,2)</f>
        <v>0</v>
      </c>
      <c r="U28" s="2">
        <f t="shared" ref="U28:U53" si="28">CV28*I28</f>
        <v>74.902527719999981</v>
      </c>
      <c r="V28" s="2">
        <f t="shared" ref="V28:V53" si="29">CW28*I28</f>
        <v>236.56663800000004</v>
      </c>
      <c r="W28" s="2">
        <f t="shared" ref="W28:W53" si="30">ROUND(CX28*I28,2)</f>
        <v>0</v>
      </c>
      <c r="X28" s="2">
        <f t="shared" ref="X28:X53" si="31">ROUND(CY28,2)</f>
        <v>155605.22</v>
      </c>
      <c r="Y28" s="2">
        <f t="shared" ref="Y28:Y53" si="32">ROUND(CZ28,2)</f>
        <v>66132.22</v>
      </c>
      <c r="Z28" s="2"/>
      <c r="AA28" s="2">
        <v>51442965</v>
      </c>
      <c r="AB28" s="2">
        <f t="shared" ref="AB28:AB53" si="33">ROUND((AC28+AD28+AF28),6)</f>
        <v>5169.46216</v>
      </c>
      <c r="AC28" s="2">
        <f t="shared" ref="AC28:AC47" si="34">ROUND((ES28),6)</f>
        <v>3.25</v>
      </c>
      <c r="AD28" s="2">
        <f>ROUND(((((ET28*1.2*1.25*1.15))-((EU28*1.2*1.25*1.15)))+AE28),6)</f>
        <v>5034.9989999999998</v>
      </c>
      <c r="AE28" s="2">
        <f>ROUND(((EU28*1.2*1.25*1.15)),6)</f>
        <v>717.255</v>
      </c>
      <c r="AF28" s="2">
        <f>ROUND(((EV28*1.2*1.15*1.15)),6)</f>
        <v>131.21315999999999</v>
      </c>
      <c r="AG28" s="2">
        <f t="shared" ref="AG28:AG53" si="35">ROUND((AP28),6)</f>
        <v>0</v>
      </c>
      <c r="AH28" s="2">
        <f>((EW28*1.2*1.15*1.15))</f>
        <v>16.822199999999995</v>
      </c>
      <c r="AI28" s="2">
        <f>((EX28*1.2*1.25*1.15))</f>
        <v>53.13</v>
      </c>
      <c r="AJ28" s="2">
        <f t="shared" ref="AJ28:AJ53" si="36">(AS28)</f>
        <v>0</v>
      </c>
      <c r="AK28" s="2">
        <v>0</v>
      </c>
      <c r="AL28" s="2">
        <v>3.25</v>
      </c>
      <c r="AM28" s="2">
        <v>2918.84</v>
      </c>
      <c r="AN28" s="2">
        <v>415.8</v>
      </c>
      <c r="AO28" s="2">
        <v>82.68</v>
      </c>
      <c r="AP28" s="2">
        <v>0</v>
      </c>
      <c r="AQ28" s="2">
        <v>10.6</v>
      </c>
      <c r="AR28" s="2">
        <v>30.8</v>
      </c>
      <c r="AS28" s="2">
        <v>0</v>
      </c>
      <c r="AT28" s="2">
        <v>92</v>
      </c>
      <c r="AU28" s="2">
        <v>39.1</v>
      </c>
      <c r="AV28" s="2">
        <v>1</v>
      </c>
      <c r="AW28" s="2">
        <v>1</v>
      </c>
      <c r="AX28" s="2"/>
      <c r="AY28" s="2"/>
      <c r="AZ28" s="2">
        <v>1</v>
      </c>
      <c r="BA28" s="2">
        <v>44.77</v>
      </c>
      <c r="BB28" s="2">
        <v>13.24</v>
      </c>
      <c r="BC28" s="2">
        <v>8.16</v>
      </c>
      <c r="BD28" s="2" t="s">
        <v>3</v>
      </c>
      <c r="BE28" s="2" t="s">
        <v>3</v>
      </c>
      <c r="BF28" s="2" t="s">
        <v>3</v>
      </c>
      <c r="BG28" s="2" t="s">
        <v>3</v>
      </c>
      <c r="BH28" s="2">
        <v>0</v>
      </c>
      <c r="BI28" s="2">
        <v>1</v>
      </c>
      <c r="BJ28" s="2" t="s">
        <v>22</v>
      </c>
      <c r="BK28" s="2"/>
      <c r="BL28" s="2"/>
      <c r="BM28" s="2">
        <v>1001</v>
      </c>
      <c r="BN28" s="2">
        <v>0</v>
      </c>
      <c r="BO28" s="2" t="s">
        <v>23</v>
      </c>
      <c r="BP28" s="2">
        <v>1</v>
      </c>
      <c r="BQ28" s="2">
        <v>2</v>
      </c>
      <c r="BR28" s="2">
        <v>0</v>
      </c>
      <c r="BS28" s="2">
        <v>44.77</v>
      </c>
      <c r="BT28" s="2">
        <v>1</v>
      </c>
      <c r="BU28" s="2">
        <v>1</v>
      </c>
      <c r="BV28" s="2">
        <v>1</v>
      </c>
      <c r="BW28" s="2">
        <v>1</v>
      </c>
      <c r="BX28" s="2">
        <v>1</v>
      </c>
      <c r="BY28" s="2" t="s">
        <v>3</v>
      </c>
      <c r="BZ28" s="2">
        <v>92</v>
      </c>
      <c r="CA28" s="2">
        <v>46</v>
      </c>
      <c r="CB28" s="2" t="s">
        <v>3</v>
      </c>
      <c r="CC28" s="2"/>
      <c r="CD28" s="2"/>
      <c r="CE28" s="2">
        <v>0</v>
      </c>
      <c r="CF28" s="2">
        <v>0</v>
      </c>
      <c r="CG28" s="2">
        <v>0</v>
      </c>
      <c r="CH28" s="2">
        <v>1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 t="s">
        <v>883</v>
      </c>
      <c r="CO28" s="2">
        <v>0</v>
      </c>
      <c r="CP28" s="2">
        <f t="shared" ref="CP28:CP53" si="37">(P28+Q28+S28)</f>
        <v>323099.89</v>
      </c>
      <c r="CQ28" s="2">
        <f t="shared" ref="CQ28:CQ53" si="38">ROUND(AC28*BC28,2)</f>
        <v>26.52</v>
      </c>
      <c r="CR28" s="2">
        <f t="shared" ref="CR28:CR53" si="39">ROUND(AD28*BB28,2)</f>
        <v>66663.39</v>
      </c>
      <c r="CS28" s="2">
        <f t="shared" ref="CS28:CS53" si="40">ROUND(AE28*BS28,2)</f>
        <v>32111.51</v>
      </c>
      <c r="CT28" s="2">
        <f t="shared" ref="CT28:CT53" si="41">ROUND(AF28*BA28,2)</f>
        <v>5874.41</v>
      </c>
      <c r="CU28" s="2">
        <f t="shared" ref="CU28:CU53" si="42">AG28</f>
        <v>0</v>
      </c>
      <c r="CV28" s="2">
        <f t="shared" ref="CV28:CV53" si="43">AH28</f>
        <v>16.822199999999995</v>
      </c>
      <c r="CW28" s="2">
        <f t="shared" ref="CW28:CW53" si="44">AI28</f>
        <v>53.13</v>
      </c>
      <c r="CX28" s="2">
        <f t="shared" ref="CX28:CX53" si="45">AJ28</f>
        <v>0</v>
      </c>
      <c r="CY28" s="2">
        <f t="shared" ref="CY28:CY53" si="46">(((S28+R28)*AT28)/100)</f>
        <v>155605.2212</v>
      </c>
      <c r="CZ28" s="2">
        <f t="shared" ref="CZ28:CZ53" si="47">(((S28+R28)*AU28)/100)</f>
        <v>66132.219010000001</v>
      </c>
      <c r="DA28" s="2"/>
      <c r="DB28" s="2"/>
      <c r="DC28" s="2" t="s">
        <v>3</v>
      </c>
      <c r="DD28" s="2" t="s">
        <v>3</v>
      </c>
      <c r="DE28" s="2" t="s">
        <v>24</v>
      </c>
      <c r="DF28" s="2" t="s">
        <v>24</v>
      </c>
      <c r="DG28" s="2" t="s">
        <v>25</v>
      </c>
      <c r="DH28" s="2" t="s">
        <v>3</v>
      </c>
      <c r="DI28" s="2" t="s">
        <v>25</v>
      </c>
      <c r="DJ28" s="2" t="s">
        <v>24</v>
      </c>
      <c r="DK28" s="2" t="s">
        <v>3</v>
      </c>
      <c r="DL28" s="2" t="s">
        <v>3</v>
      </c>
      <c r="DM28" s="2" t="s">
        <v>26</v>
      </c>
      <c r="DN28" s="2">
        <v>0</v>
      </c>
      <c r="DO28" s="2">
        <v>0</v>
      </c>
      <c r="DP28" s="2">
        <v>1</v>
      </c>
      <c r="DQ28" s="2">
        <v>1</v>
      </c>
      <c r="DR28" s="2"/>
      <c r="DS28" s="2"/>
      <c r="DT28" s="2"/>
      <c r="DU28" s="2">
        <v>1007</v>
      </c>
      <c r="DV28" s="2" t="s">
        <v>21</v>
      </c>
      <c r="DW28" s="2" t="s">
        <v>21</v>
      </c>
      <c r="DX28" s="2">
        <v>1000</v>
      </c>
      <c r="DY28" s="2"/>
      <c r="DZ28" s="2" t="s">
        <v>3</v>
      </c>
      <c r="EA28" s="2" t="s">
        <v>3</v>
      </c>
      <c r="EB28" s="2" t="s">
        <v>3</v>
      </c>
      <c r="EC28" s="2" t="s">
        <v>3</v>
      </c>
      <c r="ED28" s="2"/>
      <c r="EE28" s="2">
        <v>51407626</v>
      </c>
      <c r="EF28" s="2">
        <v>2</v>
      </c>
      <c r="EG28" s="2" t="s">
        <v>27</v>
      </c>
      <c r="EH28" s="2">
        <v>0</v>
      </c>
      <c r="EI28" s="2" t="s">
        <v>3</v>
      </c>
      <c r="EJ28" s="2">
        <v>1</v>
      </c>
      <c r="EK28" s="2">
        <v>1001</v>
      </c>
      <c r="EL28" s="2" t="s">
        <v>28</v>
      </c>
      <c r="EM28" s="2" t="s">
        <v>29</v>
      </c>
      <c r="EN28" s="2"/>
      <c r="EO28" s="2" t="s">
        <v>30</v>
      </c>
      <c r="EP28" s="2"/>
      <c r="EQ28" s="2">
        <v>0</v>
      </c>
      <c r="ER28" s="2">
        <v>0</v>
      </c>
      <c r="ES28" s="2">
        <v>3.25</v>
      </c>
      <c r="ET28" s="2">
        <v>2918.84</v>
      </c>
      <c r="EU28" s="2">
        <v>415.8</v>
      </c>
      <c r="EV28" s="2">
        <v>82.68</v>
      </c>
      <c r="EW28" s="2">
        <v>10.6</v>
      </c>
      <c r="EX28" s="2">
        <v>30.8</v>
      </c>
      <c r="EY28" s="2">
        <v>0</v>
      </c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>
        <v>0</v>
      </c>
      <c r="FR28" s="2">
        <f t="shared" ref="FR28:FR53" si="48">ROUND(IF(AND(BH28=3,BI28=3),P28,0),2)</f>
        <v>0</v>
      </c>
      <c r="FS28" s="2">
        <v>0</v>
      </c>
      <c r="FT28" s="2"/>
      <c r="FU28" s="2"/>
      <c r="FV28" s="2"/>
      <c r="FW28" s="2"/>
      <c r="FX28" s="2">
        <v>92</v>
      </c>
      <c r="FY28" s="2">
        <v>39.1</v>
      </c>
      <c r="FZ28" s="2"/>
      <c r="GA28" s="2" t="s">
        <v>3</v>
      </c>
      <c r="GB28" s="2"/>
      <c r="GC28" s="2"/>
      <c r="GD28" s="2">
        <v>1</v>
      </c>
      <c r="GE28" s="2"/>
      <c r="GF28" s="2">
        <v>784576294</v>
      </c>
      <c r="GG28" s="2">
        <v>2</v>
      </c>
      <c r="GH28" s="2">
        <v>0</v>
      </c>
      <c r="GI28" s="2">
        <v>-2</v>
      </c>
      <c r="GJ28" s="2">
        <v>0</v>
      </c>
      <c r="GK28" s="2">
        <v>0</v>
      </c>
      <c r="GL28" s="2">
        <f t="shared" ref="GL28:GL53" si="49">ROUND(IF(AND(BH28=3,BI28=3,FS28&lt;&gt;0),P28,0),2)</f>
        <v>0</v>
      </c>
      <c r="GM28" s="2">
        <f t="shared" ref="GM28:GM53" si="50">ROUND(O28+X28+Y28,2)+GX28</f>
        <v>544837.32999999996</v>
      </c>
      <c r="GN28" s="2">
        <f t="shared" ref="GN28:GN53" si="51">IF(OR(BI28=0,BI28=1),ROUND(O28+X28+Y28,2),0)</f>
        <v>544837.32999999996</v>
      </c>
      <c r="GO28" s="2">
        <f t="shared" ref="GO28:GO53" si="52">IF(BI28=2,ROUND(O28+X28+Y28,2),0)</f>
        <v>0</v>
      </c>
      <c r="GP28" s="2">
        <f t="shared" ref="GP28:GP53" si="53">IF(BI28=4,ROUND(O28+X28+Y28,2)+GX28,0)</f>
        <v>0</v>
      </c>
      <c r="GQ28" s="2"/>
      <c r="GR28" s="2">
        <v>0</v>
      </c>
      <c r="GS28" s="2">
        <v>3</v>
      </c>
      <c r="GT28" s="2">
        <v>0</v>
      </c>
      <c r="GU28" s="2" t="s">
        <v>3</v>
      </c>
      <c r="GV28" s="2">
        <f t="shared" ref="GV28:GV53" si="54">ROUND((GT28),6)</f>
        <v>0</v>
      </c>
      <c r="GW28" s="2">
        <v>8.16</v>
      </c>
      <c r="GX28" s="2">
        <f t="shared" ref="GX28:GX53" si="55">ROUND(HC28*I28,2)</f>
        <v>0</v>
      </c>
      <c r="GY28" s="2"/>
      <c r="GZ28" s="2"/>
      <c r="HA28" s="2">
        <v>0</v>
      </c>
      <c r="HB28" s="2">
        <v>0</v>
      </c>
      <c r="HC28" s="2">
        <f t="shared" ref="HC28:HC53" si="56">GV28*GW28</f>
        <v>0</v>
      </c>
      <c r="HD28" s="2"/>
      <c r="HE28" s="2" t="s">
        <v>3</v>
      </c>
      <c r="HF28" s="2" t="s">
        <v>3</v>
      </c>
      <c r="HG28" s="2"/>
      <c r="HH28" s="2"/>
      <c r="HI28" s="2"/>
      <c r="HJ28" s="2"/>
      <c r="HK28" s="2"/>
      <c r="HL28" s="2"/>
      <c r="HM28" s="2" t="s">
        <v>3</v>
      </c>
      <c r="HN28" s="2" t="s">
        <v>3</v>
      </c>
      <c r="HO28" s="2" t="s">
        <v>3</v>
      </c>
      <c r="HP28" s="2" t="s">
        <v>3</v>
      </c>
      <c r="HQ28" s="2" t="s">
        <v>3</v>
      </c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>
        <v>0</v>
      </c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pans="1:255" x14ac:dyDescent="0.2">
      <c r="A29">
        <v>17</v>
      </c>
      <c r="B29">
        <v>1</v>
      </c>
      <c r="C29">
        <f>ROW(SmtRes!A10)</f>
        <v>10</v>
      </c>
      <c r="D29">
        <f>ROW(EtalonRes!A10)</f>
        <v>10</v>
      </c>
      <c r="E29" t="s">
        <v>18</v>
      </c>
      <c r="F29" t="s">
        <v>19</v>
      </c>
      <c r="G29" t="s">
        <v>20</v>
      </c>
      <c r="H29" t="s">
        <v>21</v>
      </c>
      <c r="I29">
        <v>4.4526000000000003</v>
      </c>
      <c r="J29">
        <v>0</v>
      </c>
      <c r="K29">
        <v>4.4526000000000003</v>
      </c>
      <c r="L29">
        <v>7.4210000000000003</v>
      </c>
      <c r="M29">
        <v>0</v>
      </c>
      <c r="N29">
        <f t="shared" si="21"/>
        <v>7.4210000000000003</v>
      </c>
      <c r="O29">
        <f t="shared" si="22"/>
        <v>323099.89</v>
      </c>
      <c r="P29">
        <f t="shared" si="23"/>
        <v>118.08</v>
      </c>
      <c r="Q29">
        <f t="shared" si="24"/>
        <v>296825.40999999997</v>
      </c>
      <c r="R29">
        <f t="shared" si="25"/>
        <v>142979.71</v>
      </c>
      <c r="S29">
        <f t="shared" si="26"/>
        <v>26156.400000000001</v>
      </c>
      <c r="T29">
        <f t="shared" si="27"/>
        <v>0</v>
      </c>
      <c r="U29">
        <f t="shared" si="28"/>
        <v>74.902527719999981</v>
      </c>
      <c r="V29">
        <f t="shared" si="29"/>
        <v>236.56663800000004</v>
      </c>
      <c r="W29">
        <f t="shared" si="30"/>
        <v>0</v>
      </c>
      <c r="X29">
        <f t="shared" si="31"/>
        <v>155605.22</v>
      </c>
      <c r="Y29">
        <f t="shared" si="32"/>
        <v>65963.08</v>
      </c>
      <c r="AA29">
        <v>51441990</v>
      </c>
      <c r="AB29">
        <f t="shared" si="33"/>
        <v>5169.46216</v>
      </c>
      <c r="AC29">
        <f t="shared" si="34"/>
        <v>3.25</v>
      </c>
      <c r="AD29">
        <f>ROUND(((((ET29*1.2*1.25*1.15))-((EU29*1.2*1.25*1.15)))+AE29),6)</f>
        <v>5034.9989999999998</v>
      </c>
      <c r="AE29">
        <f>ROUND(((EU29*1.2*1.25*1.15)),6)</f>
        <v>717.255</v>
      </c>
      <c r="AF29">
        <f>ROUND(((EV29*1.2*1.15*1.15)),6)</f>
        <v>131.21315999999999</v>
      </c>
      <c r="AG29">
        <f t="shared" si="35"/>
        <v>0</v>
      </c>
      <c r="AH29">
        <f>((EW29*1.2*1.15*1.15))</f>
        <v>16.822199999999995</v>
      </c>
      <c r="AI29">
        <f>((EX29*1.2*1.25*1.15))</f>
        <v>53.13</v>
      </c>
      <c r="AJ29">
        <f t="shared" si="36"/>
        <v>0</v>
      </c>
      <c r="AK29">
        <v>0</v>
      </c>
      <c r="AL29">
        <v>3.25</v>
      </c>
      <c r="AM29">
        <v>2918.84</v>
      </c>
      <c r="AN29">
        <v>415.8</v>
      </c>
      <c r="AO29">
        <v>82.68</v>
      </c>
      <c r="AP29">
        <v>0</v>
      </c>
      <c r="AQ29">
        <v>10.6</v>
      </c>
      <c r="AR29">
        <v>30.8</v>
      </c>
      <c r="AS29">
        <v>0</v>
      </c>
      <c r="AT29">
        <v>92</v>
      </c>
      <c r="AU29">
        <v>39</v>
      </c>
      <c r="AV29">
        <v>1</v>
      </c>
      <c r="AW29">
        <v>1</v>
      </c>
      <c r="AZ29">
        <v>1</v>
      </c>
      <c r="BA29">
        <v>44.77</v>
      </c>
      <c r="BB29">
        <v>13.24</v>
      </c>
      <c r="BC29">
        <v>8.16</v>
      </c>
      <c r="BD29" t="s">
        <v>3</v>
      </c>
      <c r="BE29" t="s">
        <v>3</v>
      </c>
      <c r="BF29" t="s">
        <v>3</v>
      </c>
      <c r="BG29" t="s">
        <v>3</v>
      </c>
      <c r="BH29">
        <v>0</v>
      </c>
      <c r="BI29">
        <v>1</v>
      </c>
      <c r="BJ29" t="s">
        <v>22</v>
      </c>
      <c r="BM29">
        <v>1001</v>
      </c>
      <c r="BN29">
        <v>0</v>
      </c>
      <c r="BO29" t="s">
        <v>23</v>
      </c>
      <c r="BP29">
        <v>1</v>
      </c>
      <c r="BQ29">
        <v>2</v>
      </c>
      <c r="BR29">
        <v>0</v>
      </c>
      <c r="BS29">
        <v>44.77</v>
      </c>
      <c r="BT29">
        <v>1</v>
      </c>
      <c r="BU29">
        <v>1</v>
      </c>
      <c r="BV29">
        <v>1</v>
      </c>
      <c r="BW29">
        <v>1</v>
      </c>
      <c r="BX29">
        <v>1</v>
      </c>
      <c r="BY29" t="s">
        <v>3</v>
      </c>
      <c r="BZ29">
        <v>92</v>
      </c>
      <c r="CA29">
        <v>46</v>
      </c>
      <c r="CB29" t="s">
        <v>3</v>
      </c>
      <c r="CE29">
        <v>0</v>
      </c>
      <c r="CF29">
        <v>0</v>
      </c>
      <c r="CG29">
        <v>0</v>
      </c>
      <c r="CH29">
        <v>1</v>
      </c>
      <c r="CI29">
        <v>0</v>
      </c>
      <c r="CJ29">
        <v>0</v>
      </c>
      <c r="CK29">
        <v>0</v>
      </c>
      <c r="CL29">
        <v>0</v>
      </c>
      <c r="CM29">
        <v>0</v>
      </c>
      <c r="CN29" t="s">
        <v>883</v>
      </c>
      <c r="CO29">
        <v>0</v>
      </c>
      <c r="CP29">
        <f t="shared" si="37"/>
        <v>323099.89</v>
      </c>
      <c r="CQ29">
        <f t="shared" si="38"/>
        <v>26.52</v>
      </c>
      <c r="CR29">
        <f t="shared" si="39"/>
        <v>66663.39</v>
      </c>
      <c r="CS29">
        <f t="shared" si="40"/>
        <v>32111.51</v>
      </c>
      <c r="CT29">
        <f t="shared" si="41"/>
        <v>5874.41</v>
      </c>
      <c r="CU29">
        <f t="shared" si="42"/>
        <v>0</v>
      </c>
      <c r="CV29">
        <f t="shared" si="43"/>
        <v>16.822199999999995</v>
      </c>
      <c r="CW29">
        <f t="shared" si="44"/>
        <v>53.13</v>
      </c>
      <c r="CX29">
        <f t="shared" si="45"/>
        <v>0</v>
      </c>
      <c r="CY29">
        <f t="shared" si="46"/>
        <v>155605.2212</v>
      </c>
      <c r="CZ29">
        <f t="shared" si="47"/>
        <v>65963.082899999994</v>
      </c>
      <c r="DC29" t="s">
        <v>3</v>
      </c>
      <c r="DD29" t="s">
        <v>3</v>
      </c>
      <c r="DE29" t="s">
        <v>24</v>
      </c>
      <c r="DF29" t="s">
        <v>24</v>
      </c>
      <c r="DG29" t="s">
        <v>25</v>
      </c>
      <c r="DH29" t="s">
        <v>3</v>
      </c>
      <c r="DI29" t="s">
        <v>25</v>
      </c>
      <c r="DJ29" t="s">
        <v>24</v>
      </c>
      <c r="DK29" t="s">
        <v>3</v>
      </c>
      <c r="DL29" t="s">
        <v>3</v>
      </c>
      <c r="DM29" t="s">
        <v>26</v>
      </c>
      <c r="DN29">
        <v>0</v>
      </c>
      <c r="DO29">
        <v>0</v>
      </c>
      <c r="DP29">
        <v>1</v>
      </c>
      <c r="DQ29">
        <v>1</v>
      </c>
      <c r="DU29">
        <v>1007</v>
      </c>
      <c r="DV29" t="s">
        <v>21</v>
      </c>
      <c r="DW29" t="s">
        <v>21</v>
      </c>
      <c r="DX29">
        <v>1000</v>
      </c>
      <c r="DZ29" t="s">
        <v>3</v>
      </c>
      <c r="EA29" t="s">
        <v>3</v>
      </c>
      <c r="EB29" t="s">
        <v>3</v>
      </c>
      <c r="EC29" t="s">
        <v>3</v>
      </c>
      <c r="EE29">
        <v>51407626</v>
      </c>
      <c r="EF29">
        <v>2</v>
      </c>
      <c r="EG29" t="s">
        <v>27</v>
      </c>
      <c r="EH29">
        <v>0</v>
      </c>
      <c r="EI29" t="s">
        <v>3</v>
      </c>
      <c r="EJ29">
        <v>1</v>
      </c>
      <c r="EK29">
        <v>1001</v>
      </c>
      <c r="EL29" t="s">
        <v>28</v>
      </c>
      <c r="EM29" t="s">
        <v>29</v>
      </c>
      <c r="EO29" t="s">
        <v>30</v>
      </c>
      <c r="EQ29">
        <v>0</v>
      </c>
      <c r="ER29">
        <v>0</v>
      </c>
      <c r="ES29">
        <v>3.25</v>
      </c>
      <c r="ET29">
        <v>2918.84</v>
      </c>
      <c r="EU29">
        <v>415.8</v>
      </c>
      <c r="EV29">
        <v>82.68</v>
      </c>
      <c r="EW29">
        <v>10.6</v>
      </c>
      <c r="EX29">
        <v>30.8</v>
      </c>
      <c r="EY29">
        <v>0</v>
      </c>
      <c r="FQ29">
        <v>0</v>
      </c>
      <c r="FR29">
        <f t="shared" si="48"/>
        <v>0</v>
      </c>
      <c r="FS29">
        <v>0</v>
      </c>
      <c r="FX29">
        <v>92</v>
      </c>
      <c r="FY29">
        <v>39.1</v>
      </c>
      <c r="GA29" t="s">
        <v>3</v>
      </c>
      <c r="GD29">
        <v>1</v>
      </c>
      <c r="GF29">
        <v>784576294</v>
      </c>
      <c r="GG29">
        <v>2</v>
      </c>
      <c r="GH29">
        <v>0</v>
      </c>
      <c r="GI29">
        <v>-2</v>
      </c>
      <c r="GJ29">
        <v>0</v>
      </c>
      <c r="GK29">
        <v>0</v>
      </c>
      <c r="GL29">
        <f t="shared" si="49"/>
        <v>0</v>
      </c>
      <c r="GM29">
        <f t="shared" si="50"/>
        <v>544668.18999999994</v>
      </c>
      <c r="GN29">
        <f t="shared" si="51"/>
        <v>544668.18999999994</v>
      </c>
      <c r="GO29">
        <f t="shared" si="52"/>
        <v>0</v>
      </c>
      <c r="GP29">
        <f t="shared" si="53"/>
        <v>0</v>
      </c>
      <c r="GR29">
        <v>0</v>
      </c>
      <c r="GS29">
        <v>3</v>
      </c>
      <c r="GT29">
        <v>0</v>
      </c>
      <c r="GU29" t="s">
        <v>3</v>
      </c>
      <c r="GV29">
        <f t="shared" si="54"/>
        <v>0</v>
      </c>
      <c r="GW29">
        <v>8.16</v>
      </c>
      <c r="GX29">
        <f t="shared" si="55"/>
        <v>0</v>
      </c>
      <c r="HA29">
        <v>0</v>
      </c>
      <c r="HB29">
        <v>0</v>
      </c>
      <c r="HC29">
        <f t="shared" si="56"/>
        <v>0</v>
      </c>
      <c r="HE29" t="s">
        <v>3</v>
      </c>
      <c r="HF29" t="s">
        <v>3</v>
      </c>
      <c r="HM29" t="s">
        <v>3</v>
      </c>
      <c r="HN29" t="s">
        <v>3</v>
      </c>
      <c r="HO29" t="s">
        <v>3</v>
      </c>
      <c r="HP29" t="s">
        <v>3</v>
      </c>
      <c r="HQ29" t="s">
        <v>3</v>
      </c>
      <c r="IK29">
        <v>0</v>
      </c>
    </row>
    <row r="30" spans="1:255" x14ac:dyDescent="0.2">
      <c r="A30" s="2">
        <v>17</v>
      </c>
      <c r="B30" s="2">
        <v>1</v>
      </c>
      <c r="C30" s="2">
        <f>ROW(SmtRes!A11)</f>
        <v>11</v>
      </c>
      <c r="D30" s="2">
        <f>ROW(EtalonRes!A11)</f>
        <v>11</v>
      </c>
      <c r="E30" s="2" t="s">
        <v>31</v>
      </c>
      <c r="F30" s="2" t="s">
        <v>32</v>
      </c>
      <c r="G30" s="2" t="s">
        <v>33</v>
      </c>
      <c r="H30" s="2" t="s">
        <v>34</v>
      </c>
      <c r="I30" s="2">
        <v>3.2063999999999999</v>
      </c>
      <c r="J30" s="2">
        <v>0</v>
      </c>
      <c r="K30" s="2">
        <v>3.2063999999999999</v>
      </c>
      <c r="L30" s="2">
        <v>5.3440000000000003</v>
      </c>
      <c r="M30" s="2">
        <v>0</v>
      </c>
      <c r="N30" s="2">
        <f t="shared" si="21"/>
        <v>5.3440000000000003</v>
      </c>
      <c r="O30" s="2">
        <f t="shared" si="22"/>
        <v>209680.64000000001</v>
      </c>
      <c r="P30" s="2">
        <f t="shared" si="23"/>
        <v>0</v>
      </c>
      <c r="Q30" s="2">
        <f t="shared" si="24"/>
        <v>0</v>
      </c>
      <c r="R30" s="2">
        <f t="shared" si="25"/>
        <v>0</v>
      </c>
      <c r="S30" s="2">
        <f t="shared" si="26"/>
        <v>209680.64000000001</v>
      </c>
      <c r="T30" s="2">
        <f t="shared" si="27"/>
        <v>0</v>
      </c>
      <c r="U30" s="2">
        <f t="shared" si="28"/>
        <v>600.44970239999986</v>
      </c>
      <c r="V30" s="2">
        <f t="shared" si="29"/>
        <v>0</v>
      </c>
      <c r="W30" s="2">
        <f t="shared" si="30"/>
        <v>0</v>
      </c>
      <c r="X30" s="2">
        <f t="shared" si="31"/>
        <v>186615.77</v>
      </c>
      <c r="Y30" s="2">
        <f t="shared" si="32"/>
        <v>71291.42</v>
      </c>
      <c r="Z30" s="2"/>
      <c r="AA30" s="2">
        <v>51442965</v>
      </c>
      <c r="AB30" s="2">
        <f t="shared" si="33"/>
        <v>1460.6748</v>
      </c>
      <c r="AC30" s="2">
        <f t="shared" si="34"/>
        <v>0</v>
      </c>
      <c r="AD30" s="2">
        <f>ROUND(((((ET30*1.25*1.15))-((EU30*1.25*1.15)))+AE30),6)</f>
        <v>0</v>
      </c>
      <c r="AE30" s="2">
        <f>ROUND(((EU30*1.25*1.15)),6)</f>
        <v>0</v>
      </c>
      <c r="AF30" s="2">
        <f>ROUND(((EV30*1.2*1.15*1.15)),6)</f>
        <v>1460.6748</v>
      </c>
      <c r="AG30" s="2">
        <f t="shared" si="35"/>
        <v>0</v>
      </c>
      <c r="AH30" s="2">
        <f>((EW30*1.2*1.15*1.15))</f>
        <v>187.26599999999996</v>
      </c>
      <c r="AI30" s="2">
        <f>((EX30*1.25*1.15))</f>
        <v>0</v>
      </c>
      <c r="AJ30" s="2">
        <f t="shared" si="36"/>
        <v>0</v>
      </c>
      <c r="AK30" s="2">
        <v>0</v>
      </c>
      <c r="AL30" s="2">
        <v>0</v>
      </c>
      <c r="AM30" s="2">
        <v>0</v>
      </c>
      <c r="AN30" s="2">
        <v>0</v>
      </c>
      <c r="AO30" s="2">
        <v>920.4</v>
      </c>
      <c r="AP30" s="2">
        <v>0</v>
      </c>
      <c r="AQ30" s="2">
        <v>118</v>
      </c>
      <c r="AR30" s="2">
        <v>0</v>
      </c>
      <c r="AS30" s="2">
        <v>0</v>
      </c>
      <c r="AT30" s="2">
        <v>89</v>
      </c>
      <c r="AU30" s="2">
        <v>34</v>
      </c>
      <c r="AV30" s="2">
        <v>1</v>
      </c>
      <c r="AW30" s="2">
        <v>1</v>
      </c>
      <c r="AX30" s="2"/>
      <c r="AY30" s="2"/>
      <c r="AZ30" s="2">
        <v>1</v>
      </c>
      <c r="BA30" s="2">
        <v>44.77</v>
      </c>
      <c r="BB30" s="2">
        <v>13.24</v>
      </c>
      <c r="BC30" s="2">
        <v>8.16</v>
      </c>
      <c r="BD30" s="2" t="s">
        <v>3</v>
      </c>
      <c r="BE30" s="2" t="s">
        <v>3</v>
      </c>
      <c r="BF30" s="2" t="s">
        <v>3</v>
      </c>
      <c r="BG30" s="2" t="s">
        <v>3</v>
      </c>
      <c r="BH30" s="2">
        <v>0</v>
      </c>
      <c r="BI30" s="2">
        <v>1</v>
      </c>
      <c r="BJ30" s="2" t="s">
        <v>35</v>
      </c>
      <c r="BK30" s="2"/>
      <c r="BL30" s="2"/>
      <c r="BM30" s="2">
        <v>1003</v>
      </c>
      <c r="BN30" s="2">
        <v>0</v>
      </c>
      <c r="BO30" s="2" t="s">
        <v>23</v>
      </c>
      <c r="BP30" s="2">
        <v>1</v>
      </c>
      <c r="BQ30" s="2">
        <v>2</v>
      </c>
      <c r="BR30" s="2">
        <v>0</v>
      </c>
      <c r="BS30" s="2">
        <v>44.77</v>
      </c>
      <c r="BT30" s="2">
        <v>1</v>
      </c>
      <c r="BU30" s="2">
        <v>1</v>
      </c>
      <c r="BV30" s="2">
        <v>1</v>
      </c>
      <c r="BW30" s="2">
        <v>1</v>
      </c>
      <c r="BX30" s="2">
        <v>1</v>
      </c>
      <c r="BY30" s="2" t="s">
        <v>3</v>
      </c>
      <c r="BZ30" s="2">
        <v>89</v>
      </c>
      <c r="CA30" s="2">
        <v>40</v>
      </c>
      <c r="CB30" s="2" t="s">
        <v>3</v>
      </c>
      <c r="CC30" s="2"/>
      <c r="CD30" s="2"/>
      <c r="CE30" s="2">
        <v>0</v>
      </c>
      <c r="CF30" s="2">
        <v>0</v>
      </c>
      <c r="CG30" s="2">
        <v>0</v>
      </c>
      <c r="CH30" s="2">
        <v>2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 t="s">
        <v>884</v>
      </c>
      <c r="CO30" s="2">
        <v>0</v>
      </c>
      <c r="CP30" s="2">
        <f t="shared" si="37"/>
        <v>209680.64000000001</v>
      </c>
      <c r="CQ30" s="2">
        <f t="shared" si="38"/>
        <v>0</v>
      </c>
      <c r="CR30" s="2">
        <f t="shared" si="39"/>
        <v>0</v>
      </c>
      <c r="CS30" s="2">
        <f t="shared" si="40"/>
        <v>0</v>
      </c>
      <c r="CT30" s="2">
        <f t="shared" si="41"/>
        <v>65394.41</v>
      </c>
      <c r="CU30" s="2">
        <f t="shared" si="42"/>
        <v>0</v>
      </c>
      <c r="CV30" s="2">
        <f t="shared" si="43"/>
        <v>187.26599999999996</v>
      </c>
      <c r="CW30" s="2">
        <f t="shared" si="44"/>
        <v>0</v>
      </c>
      <c r="CX30" s="2">
        <f t="shared" si="45"/>
        <v>0</v>
      </c>
      <c r="CY30" s="2">
        <f t="shared" si="46"/>
        <v>186615.7696</v>
      </c>
      <c r="CZ30" s="2">
        <f t="shared" si="47"/>
        <v>71291.417600000001</v>
      </c>
      <c r="DA30" s="2"/>
      <c r="DB30" s="2"/>
      <c r="DC30" s="2" t="s">
        <v>3</v>
      </c>
      <c r="DD30" s="2" t="s">
        <v>3</v>
      </c>
      <c r="DE30" s="2" t="s">
        <v>36</v>
      </c>
      <c r="DF30" s="2" t="s">
        <v>36</v>
      </c>
      <c r="DG30" s="2" t="s">
        <v>25</v>
      </c>
      <c r="DH30" s="2" t="s">
        <v>3</v>
      </c>
      <c r="DI30" s="2" t="s">
        <v>25</v>
      </c>
      <c r="DJ30" s="2" t="s">
        <v>36</v>
      </c>
      <c r="DK30" s="2" t="s">
        <v>3</v>
      </c>
      <c r="DL30" s="2" t="s">
        <v>3</v>
      </c>
      <c r="DM30" s="2" t="s">
        <v>26</v>
      </c>
      <c r="DN30" s="2">
        <v>0</v>
      </c>
      <c r="DO30" s="2">
        <v>0</v>
      </c>
      <c r="DP30" s="2">
        <v>1</v>
      </c>
      <c r="DQ30" s="2">
        <v>1</v>
      </c>
      <c r="DR30" s="2"/>
      <c r="DS30" s="2"/>
      <c r="DT30" s="2"/>
      <c r="DU30" s="2">
        <v>1007</v>
      </c>
      <c r="DV30" s="2" t="s">
        <v>34</v>
      </c>
      <c r="DW30" s="2" t="s">
        <v>34</v>
      </c>
      <c r="DX30" s="2">
        <v>100</v>
      </c>
      <c r="DY30" s="2"/>
      <c r="DZ30" s="2" t="s">
        <v>3</v>
      </c>
      <c r="EA30" s="2" t="s">
        <v>3</v>
      </c>
      <c r="EB30" s="2" t="s">
        <v>3</v>
      </c>
      <c r="EC30" s="2" t="s">
        <v>3</v>
      </c>
      <c r="ED30" s="2"/>
      <c r="EE30" s="2">
        <v>51407629</v>
      </c>
      <c r="EF30" s="2">
        <v>2</v>
      </c>
      <c r="EG30" s="2" t="s">
        <v>27</v>
      </c>
      <c r="EH30" s="2">
        <v>0</v>
      </c>
      <c r="EI30" s="2" t="s">
        <v>3</v>
      </c>
      <c r="EJ30" s="2">
        <v>1</v>
      </c>
      <c r="EK30" s="2">
        <v>1003</v>
      </c>
      <c r="EL30" s="2" t="s">
        <v>37</v>
      </c>
      <c r="EM30" s="2" t="s">
        <v>29</v>
      </c>
      <c r="EN30" s="2"/>
      <c r="EO30" s="2" t="s">
        <v>38</v>
      </c>
      <c r="EP30" s="2"/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920.4</v>
      </c>
      <c r="EW30" s="2">
        <v>118</v>
      </c>
      <c r="EX30" s="2">
        <v>0</v>
      </c>
      <c r="EY30" s="2">
        <v>0</v>
      </c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>
        <v>0</v>
      </c>
      <c r="FR30" s="2">
        <f t="shared" si="48"/>
        <v>0</v>
      </c>
      <c r="FS30" s="2">
        <v>0</v>
      </c>
      <c r="FT30" s="2"/>
      <c r="FU30" s="2"/>
      <c r="FV30" s="2"/>
      <c r="FW30" s="2"/>
      <c r="FX30" s="2">
        <v>89</v>
      </c>
      <c r="FY30" s="2">
        <v>34</v>
      </c>
      <c r="FZ30" s="2"/>
      <c r="GA30" s="2" t="s">
        <v>3</v>
      </c>
      <c r="GB30" s="2"/>
      <c r="GC30" s="2"/>
      <c r="GD30" s="2">
        <v>1</v>
      </c>
      <c r="GE30" s="2"/>
      <c r="GF30" s="2">
        <v>-111388387</v>
      </c>
      <c r="GG30" s="2">
        <v>2</v>
      </c>
      <c r="GH30" s="2">
        <v>0</v>
      </c>
      <c r="GI30" s="2">
        <v>-2</v>
      </c>
      <c r="GJ30" s="2">
        <v>0</v>
      </c>
      <c r="GK30" s="2">
        <v>0</v>
      </c>
      <c r="GL30" s="2">
        <f t="shared" si="49"/>
        <v>0</v>
      </c>
      <c r="GM30" s="2">
        <f t="shared" si="50"/>
        <v>467587.83</v>
      </c>
      <c r="GN30" s="2">
        <f t="shared" si="51"/>
        <v>467587.83</v>
      </c>
      <c r="GO30" s="2">
        <f t="shared" si="52"/>
        <v>0</v>
      </c>
      <c r="GP30" s="2">
        <f t="shared" si="53"/>
        <v>0</v>
      </c>
      <c r="GQ30" s="2"/>
      <c r="GR30" s="2">
        <v>0</v>
      </c>
      <c r="GS30" s="2">
        <v>3</v>
      </c>
      <c r="GT30" s="2">
        <v>0</v>
      </c>
      <c r="GU30" s="2" t="s">
        <v>3</v>
      </c>
      <c r="GV30" s="2">
        <f t="shared" si="54"/>
        <v>0</v>
      </c>
      <c r="GW30" s="2">
        <v>8.16</v>
      </c>
      <c r="GX30" s="2">
        <f t="shared" si="55"/>
        <v>0</v>
      </c>
      <c r="GY30" s="2"/>
      <c r="GZ30" s="2"/>
      <c r="HA30" s="2">
        <v>0</v>
      </c>
      <c r="HB30" s="2">
        <v>0</v>
      </c>
      <c r="HC30" s="2">
        <f t="shared" si="56"/>
        <v>0</v>
      </c>
      <c r="HD30" s="2"/>
      <c r="HE30" s="2" t="s">
        <v>3</v>
      </c>
      <c r="HF30" s="2" t="s">
        <v>3</v>
      </c>
      <c r="HG30" s="2"/>
      <c r="HH30" s="2"/>
      <c r="HI30" s="2"/>
      <c r="HJ30" s="2"/>
      <c r="HK30" s="2"/>
      <c r="HL30" s="2"/>
      <c r="HM30" s="2" t="s">
        <v>3</v>
      </c>
      <c r="HN30" s="2" t="s">
        <v>3</v>
      </c>
      <c r="HO30" s="2" t="s">
        <v>3</v>
      </c>
      <c r="HP30" s="2" t="s">
        <v>3</v>
      </c>
      <c r="HQ30" s="2" t="s">
        <v>3</v>
      </c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>
        <v>0</v>
      </c>
      <c r="IL30" s="2"/>
      <c r="IM30" s="2"/>
      <c r="IN30" s="2"/>
      <c r="IO30" s="2"/>
      <c r="IP30" s="2"/>
      <c r="IQ30" s="2"/>
      <c r="IR30" s="2"/>
      <c r="IS30" s="2"/>
      <c r="IT30" s="2"/>
      <c r="IU30" s="2"/>
    </row>
    <row r="31" spans="1:255" x14ac:dyDescent="0.2">
      <c r="A31">
        <v>17</v>
      </c>
      <c r="B31">
        <v>1</v>
      </c>
      <c r="C31">
        <f>ROW(SmtRes!A12)</f>
        <v>12</v>
      </c>
      <c r="D31">
        <f>ROW(EtalonRes!A12)</f>
        <v>12</v>
      </c>
      <c r="E31" t="s">
        <v>31</v>
      </c>
      <c r="F31" t="s">
        <v>32</v>
      </c>
      <c r="G31" t="s">
        <v>33</v>
      </c>
      <c r="H31" t="s">
        <v>34</v>
      </c>
      <c r="I31">
        <v>3.2063999999999999</v>
      </c>
      <c r="J31">
        <v>0</v>
      </c>
      <c r="K31">
        <v>3.2063999999999999</v>
      </c>
      <c r="L31">
        <v>5.3440000000000003</v>
      </c>
      <c r="M31">
        <v>0</v>
      </c>
      <c r="N31">
        <f t="shared" si="21"/>
        <v>5.3440000000000003</v>
      </c>
      <c r="O31">
        <f t="shared" si="22"/>
        <v>209680.64000000001</v>
      </c>
      <c r="P31">
        <f t="shared" si="23"/>
        <v>0</v>
      </c>
      <c r="Q31">
        <f t="shared" si="24"/>
        <v>0</v>
      </c>
      <c r="R31">
        <f t="shared" si="25"/>
        <v>0</v>
      </c>
      <c r="S31">
        <f t="shared" si="26"/>
        <v>209680.64000000001</v>
      </c>
      <c r="T31">
        <f t="shared" si="27"/>
        <v>0</v>
      </c>
      <c r="U31">
        <f t="shared" si="28"/>
        <v>600.44970239999986</v>
      </c>
      <c r="V31">
        <f t="shared" si="29"/>
        <v>0</v>
      </c>
      <c r="W31">
        <f t="shared" si="30"/>
        <v>0</v>
      </c>
      <c r="X31">
        <f t="shared" si="31"/>
        <v>186615.77</v>
      </c>
      <c r="Y31">
        <f t="shared" si="32"/>
        <v>71291.42</v>
      </c>
      <c r="AA31">
        <v>51441990</v>
      </c>
      <c r="AB31">
        <f t="shared" si="33"/>
        <v>1460.6748</v>
      </c>
      <c r="AC31">
        <f t="shared" si="34"/>
        <v>0</v>
      </c>
      <c r="AD31">
        <f>ROUND(((((ET31*1.25*1.15))-((EU31*1.25*1.15)))+AE31),6)</f>
        <v>0</v>
      </c>
      <c r="AE31">
        <f>ROUND(((EU31*1.25*1.15)),6)</f>
        <v>0</v>
      </c>
      <c r="AF31">
        <f>ROUND(((EV31*1.2*1.15*1.15)),6)</f>
        <v>1460.6748</v>
      </c>
      <c r="AG31">
        <f t="shared" si="35"/>
        <v>0</v>
      </c>
      <c r="AH31">
        <f>((EW31*1.2*1.15*1.15))</f>
        <v>187.26599999999996</v>
      </c>
      <c r="AI31">
        <f>((EX31*1.25*1.15))</f>
        <v>0</v>
      </c>
      <c r="AJ31">
        <f t="shared" si="36"/>
        <v>0</v>
      </c>
      <c r="AK31">
        <v>0</v>
      </c>
      <c r="AL31">
        <v>0</v>
      </c>
      <c r="AM31">
        <v>0</v>
      </c>
      <c r="AN31">
        <v>0</v>
      </c>
      <c r="AO31">
        <v>920.4</v>
      </c>
      <c r="AP31">
        <v>0</v>
      </c>
      <c r="AQ31">
        <v>118</v>
      </c>
      <c r="AR31">
        <v>0</v>
      </c>
      <c r="AS31">
        <v>0</v>
      </c>
      <c r="AT31">
        <v>89</v>
      </c>
      <c r="AU31">
        <v>34</v>
      </c>
      <c r="AV31">
        <v>1</v>
      </c>
      <c r="AW31">
        <v>1</v>
      </c>
      <c r="AZ31">
        <v>1</v>
      </c>
      <c r="BA31">
        <v>44.77</v>
      </c>
      <c r="BB31">
        <v>13.24</v>
      </c>
      <c r="BC31">
        <v>8.16</v>
      </c>
      <c r="BD31" t="s">
        <v>3</v>
      </c>
      <c r="BE31" t="s">
        <v>3</v>
      </c>
      <c r="BF31" t="s">
        <v>3</v>
      </c>
      <c r="BG31" t="s">
        <v>3</v>
      </c>
      <c r="BH31">
        <v>0</v>
      </c>
      <c r="BI31">
        <v>1</v>
      </c>
      <c r="BJ31" t="s">
        <v>35</v>
      </c>
      <c r="BM31">
        <v>1003</v>
      </c>
      <c r="BN31">
        <v>0</v>
      </c>
      <c r="BO31" t="s">
        <v>23</v>
      </c>
      <c r="BP31">
        <v>1</v>
      </c>
      <c r="BQ31">
        <v>2</v>
      </c>
      <c r="BR31">
        <v>0</v>
      </c>
      <c r="BS31">
        <v>44.77</v>
      </c>
      <c r="BT31">
        <v>1</v>
      </c>
      <c r="BU31">
        <v>1</v>
      </c>
      <c r="BV31">
        <v>1</v>
      </c>
      <c r="BW31">
        <v>1</v>
      </c>
      <c r="BX31">
        <v>1</v>
      </c>
      <c r="BY31" t="s">
        <v>3</v>
      </c>
      <c r="BZ31">
        <v>89</v>
      </c>
      <c r="CA31">
        <v>40</v>
      </c>
      <c r="CB31" t="s">
        <v>3</v>
      </c>
      <c r="CE31">
        <v>0</v>
      </c>
      <c r="CF31">
        <v>0</v>
      </c>
      <c r="CG31">
        <v>0</v>
      </c>
      <c r="CH31">
        <v>2</v>
      </c>
      <c r="CI31">
        <v>0</v>
      </c>
      <c r="CJ31">
        <v>0</v>
      </c>
      <c r="CK31">
        <v>0</v>
      </c>
      <c r="CL31">
        <v>0</v>
      </c>
      <c r="CM31">
        <v>0</v>
      </c>
      <c r="CN31" t="s">
        <v>884</v>
      </c>
      <c r="CO31">
        <v>0</v>
      </c>
      <c r="CP31">
        <f t="shared" si="37"/>
        <v>209680.64000000001</v>
      </c>
      <c r="CQ31">
        <f t="shared" si="38"/>
        <v>0</v>
      </c>
      <c r="CR31">
        <f t="shared" si="39"/>
        <v>0</v>
      </c>
      <c r="CS31">
        <f t="shared" si="40"/>
        <v>0</v>
      </c>
      <c r="CT31">
        <f t="shared" si="41"/>
        <v>65394.41</v>
      </c>
      <c r="CU31">
        <f t="shared" si="42"/>
        <v>0</v>
      </c>
      <c r="CV31">
        <f t="shared" si="43"/>
        <v>187.26599999999996</v>
      </c>
      <c r="CW31">
        <f t="shared" si="44"/>
        <v>0</v>
      </c>
      <c r="CX31">
        <f t="shared" si="45"/>
        <v>0</v>
      </c>
      <c r="CY31">
        <f t="shared" si="46"/>
        <v>186615.7696</v>
      </c>
      <c r="CZ31">
        <f t="shared" si="47"/>
        <v>71291.417600000001</v>
      </c>
      <c r="DC31" t="s">
        <v>3</v>
      </c>
      <c r="DD31" t="s">
        <v>3</v>
      </c>
      <c r="DE31" t="s">
        <v>36</v>
      </c>
      <c r="DF31" t="s">
        <v>36</v>
      </c>
      <c r="DG31" t="s">
        <v>25</v>
      </c>
      <c r="DH31" t="s">
        <v>3</v>
      </c>
      <c r="DI31" t="s">
        <v>25</v>
      </c>
      <c r="DJ31" t="s">
        <v>36</v>
      </c>
      <c r="DK31" t="s">
        <v>3</v>
      </c>
      <c r="DL31" t="s">
        <v>3</v>
      </c>
      <c r="DM31" t="s">
        <v>26</v>
      </c>
      <c r="DN31">
        <v>0</v>
      </c>
      <c r="DO31">
        <v>0</v>
      </c>
      <c r="DP31">
        <v>1</v>
      </c>
      <c r="DQ31">
        <v>1</v>
      </c>
      <c r="DU31">
        <v>1007</v>
      </c>
      <c r="DV31" t="s">
        <v>34</v>
      </c>
      <c r="DW31" t="s">
        <v>34</v>
      </c>
      <c r="DX31">
        <v>100</v>
      </c>
      <c r="DZ31" t="s">
        <v>3</v>
      </c>
      <c r="EA31" t="s">
        <v>3</v>
      </c>
      <c r="EB31" t="s">
        <v>3</v>
      </c>
      <c r="EC31" t="s">
        <v>3</v>
      </c>
      <c r="EE31">
        <v>51407629</v>
      </c>
      <c r="EF31">
        <v>2</v>
      </c>
      <c r="EG31" t="s">
        <v>27</v>
      </c>
      <c r="EH31">
        <v>0</v>
      </c>
      <c r="EI31" t="s">
        <v>3</v>
      </c>
      <c r="EJ31">
        <v>1</v>
      </c>
      <c r="EK31">
        <v>1003</v>
      </c>
      <c r="EL31" t="s">
        <v>37</v>
      </c>
      <c r="EM31" t="s">
        <v>29</v>
      </c>
      <c r="EO31" t="s">
        <v>38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920.4</v>
      </c>
      <c r="EW31">
        <v>118</v>
      </c>
      <c r="EX31">
        <v>0</v>
      </c>
      <c r="EY31">
        <v>0</v>
      </c>
      <c r="FQ31">
        <v>0</v>
      </c>
      <c r="FR31">
        <f t="shared" si="48"/>
        <v>0</v>
      </c>
      <c r="FS31">
        <v>0</v>
      </c>
      <c r="FX31">
        <v>89</v>
      </c>
      <c r="FY31">
        <v>34</v>
      </c>
      <c r="GA31" t="s">
        <v>3</v>
      </c>
      <c r="GD31">
        <v>1</v>
      </c>
      <c r="GF31">
        <v>-111388387</v>
      </c>
      <c r="GG31">
        <v>2</v>
      </c>
      <c r="GH31">
        <v>0</v>
      </c>
      <c r="GI31">
        <v>-2</v>
      </c>
      <c r="GJ31">
        <v>0</v>
      </c>
      <c r="GK31">
        <v>0</v>
      </c>
      <c r="GL31">
        <f t="shared" si="49"/>
        <v>0</v>
      </c>
      <c r="GM31">
        <f t="shared" si="50"/>
        <v>467587.83</v>
      </c>
      <c r="GN31">
        <f t="shared" si="51"/>
        <v>467587.83</v>
      </c>
      <c r="GO31">
        <f t="shared" si="52"/>
        <v>0</v>
      </c>
      <c r="GP31">
        <f t="shared" si="53"/>
        <v>0</v>
      </c>
      <c r="GR31">
        <v>0</v>
      </c>
      <c r="GS31">
        <v>3</v>
      </c>
      <c r="GT31">
        <v>0</v>
      </c>
      <c r="GU31" t="s">
        <v>3</v>
      </c>
      <c r="GV31">
        <f t="shared" si="54"/>
        <v>0</v>
      </c>
      <c r="GW31">
        <v>8.16</v>
      </c>
      <c r="GX31">
        <f t="shared" si="55"/>
        <v>0</v>
      </c>
      <c r="HA31">
        <v>0</v>
      </c>
      <c r="HB31">
        <v>0</v>
      </c>
      <c r="HC31">
        <f t="shared" si="56"/>
        <v>0</v>
      </c>
      <c r="HE31" t="s">
        <v>3</v>
      </c>
      <c r="HF31" t="s">
        <v>3</v>
      </c>
      <c r="HM31" t="s">
        <v>3</v>
      </c>
      <c r="HN31" t="s">
        <v>3</v>
      </c>
      <c r="HO31" t="s">
        <v>3</v>
      </c>
      <c r="HP31" t="s">
        <v>3</v>
      </c>
      <c r="HQ31" t="s">
        <v>3</v>
      </c>
      <c r="IK31">
        <v>0</v>
      </c>
    </row>
    <row r="32" spans="1:255" x14ac:dyDescent="0.2">
      <c r="A32" s="2">
        <v>17</v>
      </c>
      <c r="B32" s="2">
        <v>1</v>
      </c>
      <c r="C32" s="2">
        <f>ROW(SmtRes!A13)</f>
        <v>13</v>
      </c>
      <c r="D32" s="2">
        <f>ROW(EtalonRes!A13)</f>
        <v>13</v>
      </c>
      <c r="E32" s="2" t="s">
        <v>39</v>
      </c>
      <c r="F32" s="2" t="s">
        <v>40</v>
      </c>
      <c r="G32" s="2" t="s">
        <v>41</v>
      </c>
      <c r="H32" s="2" t="s">
        <v>34</v>
      </c>
      <c r="I32" s="2">
        <v>1.0688</v>
      </c>
      <c r="J32" s="2">
        <v>0</v>
      </c>
      <c r="K32" s="2">
        <v>1.0688</v>
      </c>
      <c r="L32" s="2">
        <v>5.3440000000000003</v>
      </c>
      <c r="M32" s="2">
        <v>0</v>
      </c>
      <c r="N32" s="2">
        <f t="shared" si="21"/>
        <v>5.3440000000000003</v>
      </c>
      <c r="O32" s="2">
        <f t="shared" si="22"/>
        <v>25420.32</v>
      </c>
      <c r="P32" s="2">
        <f t="shared" si="23"/>
        <v>0</v>
      </c>
      <c r="Q32" s="2">
        <f t="shared" si="24"/>
        <v>0</v>
      </c>
      <c r="R32" s="2">
        <f t="shared" si="25"/>
        <v>0</v>
      </c>
      <c r="S32" s="2">
        <f t="shared" si="26"/>
        <v>25420.32</v>
      </c>
      <c r="T32" s="2">
        <f t="shared" si="27"/>
        <v>0</v>
      </c>
      <c r="U32" s="2">
        <f t="shared" si="28"/>
        <v>75.706417279999997</v>
      </c>
      <c r="V32" s="2">
        <f t="shared" si="29"/>
        <v>0</v>
      </c>
      <c r="W32" s="2">
        <f t="shared" si="30"/>
        <v>0</v>
      </c>
      <c r="X32" s="2">
        <f t="shared" si="31"/>
        <v>22624.080000000002</v>
      </c>
      <c r="Y32" s="2">
        <f t="shared" si="32"/>
        <v>8642.91</v>
      </c>
      <c r="Z32" s="2"/>
      <c r="AA32" s="2">
        <v>51442965</v>
      </c>
      <c r="AB32" s="2">
        <f t="shared" si="33"/>
        <v>531.24824999999998</v>
      </c>
      <c r="AC32" s="2">
        <f t="shared" si="34"/>
        <v>0</v>
      </c>
      <c r="AD32" s="2">
        <f>ROUND(((((ET32*1.25*1.15))-((EU32*1.25*1.15)))+AE32),6)</f>
        <v>0</v>
      </c>
      <c r="AE32" s="2">
        <f>ROUND(((EU32*1.25*1.15)),6)</f>
        <v>0</v>
      </c>
      <c r="AF32" s="2">
        <f>ROUND(((EV32*1.15*1.15)),6)</f>
        <v>531.24824999999998</v>
      </c>
      <c r="AG32" s="2">
        <f t="shared" si="35"/>
        <v>0</v>
      </c>
      <c r="AH32" s="2">
        <f>((EW32*1.15*1.15))</f>
        <v>70.833100000000002</v>
      </c>
      <c r="AI32" s="2">
        <f>((EX32*1.25*1.15))</f>
        <v>0</v>
      </c>
      <c r="AJ32" s="2">
        <f t="shared" si="36"/>
        <v>0</v>
      </c>
      <c r="AK32" s="2">
        <v>0</v>
      </c>
      <c r="AL32" s="2">
        <v>0</v>
      </c>
      <c r="AM32" s="2">
        <v>0</v>
      </c>
      <c r="AN32" s="2">
        <v>0</v>
      </c>
      <c r="AO32" s="2">
        <v>401.7</v>
      </c>
      <c r="AP32" s="2">
        <v>0</v>
      </c>
      <c r="AQ32" s="2">
        <v>53.56</v>
      </c>
      <c r="AR32" s="2">
        <v>0</v>
      </c>
      <c r="AS32" s="2">
        <v>0</v>
      </c>
      <c r="AT32" s="2">
        <v>89</v>
      </c>
      <c r="AU32" s="2">
        <v>34</v>
      </c>
      <c r="AV32" s="2">
        <v>1</v>
      </c>
      <c r="AW32" s="2">
        <v>1</v>
      </c>
      <c r="AX32" s="2"/>
      <c r="AY32" s="2"/>
      <c r="AZ32" s="2">
        <v>1</v>
      </c>
      <c r="BA32" s="2">
        <v>44.77</v>
      </c>
      <c r="BB32" s="2">
        <v>13.24</v>
      </c>
      <c r="BC32" s="2">
        <v>8.16</v>
      </c>
      <c r="BD32" s="2" t="s">
        <v>3</v>
      </c>
      <c r="BE32" s="2" t="s">
        <v>3</v>
      </c>
      <c r="BF32" s="2" t="s">
        <v>3</v>
      </c>
      <c r="BG32" s="2" t="s">
        <v>3</v>
      </c>
      <c r="BH32" s="2">
        <v>0</v>
      </c>
      <c r="BI32" s="2">
        <v>1</v>
      </c>
      <c r="BJ32" s="2" t="s">
        <v>42</v>
      </c>
      <c r="BK32" s="2"/>
      <c r="BL32" s="2"/>
      <c r="BM32" s="2">
        <v>1003</v>
      </c>
      <c r="BN32" s="2">
        <v>0</v>
      </c>
      <c r="BO32" s="2" t="s">
        <v>23</v>
      </c>
      <c r="BP32" s="2">
        <v>1</v>
      </c>
      <c r="BQ32" s="2">
        <v>2</v>
      </c>
      <c r="BR32" s="2">
        <v>0</v>
      </c>
      <c r="BS32" s="2">
        <v>44.77</v>
      </c>
      <c r="BT32" s="2">
        <v>1</v>
      </c>
      <c r="BU32" s="2">
        <v>1</v>
      </c>
      <c r="BV32" s="2">
        <v>1</v>
      </c>
      <c r="BW32" s="2">
        <v>1</v>
      </c>
      <c r="BX32" s="2">
        <v>1</v>
      </c>
      <c r="BY32" s="2" t="s">
        <v>3</v>
      </c>
      <c r="BZ32" s="2">
        <v>89</v>
      </c>
      <c r="CA32" s="2">
        <v>40</v>
      </c>
      <c r="CB32" s="2" t="s">
        <v>3</v>
      </c>
      <c r="CC32" s="2"/>
      <c r="CD32" s="2"/>
      <c r="CE32" s="2">
        <v>0</v>
      </c>
      <c r="CF32" s="2">
        <v>0</v>
      </c>
      <c r="CG32" s="2">
        <v>0</v>
      </c>
      <c r="CH32" s="2">
        <v>3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 t="s">
        <v>885</v>
      </c>
      <c r="CO32" s="2">
        <v>0</v>
      </c>
      <c r="CP32" s="2">
        <f t="shared" si="37"/>
        <v>25420.32</v>
      </c>
      <c r="CQ32" s="2">
        <f t="shared" si="38"/>
        <v>0</v>
      </c>
      <c r="CR32" s="2">
        <f t="shared" si="39"/>
        <v>0</v>
      </c>
      <c r="CS32" s="2">
        <f t="shared" si="40"/>
        <v>0</v>
      </c>
      <c r="CT32" s="2">
        <f t="shared" si="41"/>
        <v>23783.98</v>
      </c>
      <c r="CU32" s="2">
        <f t="shared" si="42"/>
        <v>0</v>
      </c>
      <c r="CV32" s="2">
        <f t="shared" si="43"/>
        <v>70.833100000000002</v>
      </c>
      <c r="CW32" s="2">
        <f t="shared" si="44"/>
        <v>0</v>
      </c>
      <c r="CX32" s="2">
        <f t="shared" si="45"/>
        <v>0</v>
      </c>
      <c r="CY32" s="2">
        <f t="shared" si="46"/>
        <v>22624.084800000001</v>
      </c>
      <c r="CZ32" s="2">
        <f t="shared" si="47"/>
        <v>8642.9087999999992</v>
      </c>
      <c r="DA32" s="2"/>
      <c r="DB32" s="2"/>
      <c r="DC32" s="2" t="s">
        <v>3</v>
      </c>
      <c r="DD32" s="2" t="s">
        <v>3</v>
      </c>
      <c r="DE32" s="2" t="s">
        <v>36</v>
      </c>
      <c r="DF32" s="2" t="s">
        <v>36</v>
      </c>
      <c r="DG32" s="2" t="s">
        <v>43</v>
      </c>
      <c r="DH32" s="2" t="s">
        <v>3</v>
      </c>
      <c r="DI32" s="2" t="s">
        <v>43</v>
      </c>
      <c r="DJ32" s="2" t="s">
        <v>36</v>
      </c>
      <c r="DK32" s="2" t="s">
        <v>3</v>
      </c>
      <c r="DL32" s="2" t="s">
        <v>3</v>
      </c>
      <c r="DM32" s="2" t="s">
        <v>26</v>
      </c>
      <c r="DN32" s="2">
        <v>0</v>
      </c>
      <c r="DO32" s="2">
        <v>0</v>
      </c>
      <c r="DP32" s="2">
        <v>1</v>
      </c>
      <c r="DQ32" s="2">
        <v>1</v>
      </c>
      <c r="DR32" s="2"/>
      <c r="DS32" s="2"/>
      <c r="DT32" s="2"/>
      <c r="DU32" s="2">
        <v>1007</v>
      </c>
      <c r="DV32" s="2" t="s">
        <v>34</v>
      </c>
      <c r="DW32" s="2" t="s">
        <v>34</v>
      </c>
      <c r="DX32" s="2">
        <v>100</v>
      </c>
      <c r="DY32" s="2"/>
      <c r="DZ32" s="2" t="s">
        <v>3</v>
      </c>
      <c r="EA32" s="2" t="s">
        <v>3</v>
      </c>
      <c r="EB32" s="2" t="s">
        <v>3</v>
      </c>
      <c r="EC32" s="2" t="s">
        <v>3</v>
      </c>
      <c r="ED32" s="2"/>
      <c r="EE32" s="2">
        <v>51407629</v>
      </c>
      <c r="EF32" s="2">
        <v>2</v>
      </c>
      <c r="EG32" s="2" t="s">
        <v>27</v>
      </c>
      <c r="EH32" s="2">
        <v>0</v>
      </c>
      <c r="EI32" s="2" t="s">
        <v>3</v>
      </c>
      <c r="EJ32" s="2">
        <v>1</v>
      </c>
      <c r="EK32" s="2">
        <v>1003</v>
      </c>
      <c r="EL32" s="2" t="s">
        <v>37</v>
      </c>
      <c r="EM32" s="2" t="s">
        <v>29</v>
      </c>
      <c r="EN32" s="2"/>
      <c r="EO32" s="2" t="s">
        <v>44</v>
      </c>
      <c r="EP32" s="2"/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401.7</v>
      </c>
      <c r="EW32" s="2">
        <v>53.56</v>
      </c>
      <c r="EX32" s="2">
        <v>0</v>
      </c>
      <c r="EY32" s="2">
        <v>0</v>
      </c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>
        <v>0</v>
      </c>
      <c r="FR32" s="2">
        <f t="shared" si="48"/>
        <v>0</v>
      </c>
      <c r="FS32" s="2">
        <v>0</v>
      </c>
      <c r="FT32" s="2"/>
      <c r="FU32" s="2"/>
      <c r="FV32" s="2"/>
      <c r="FW32" s="2"/>
      <c r="FX32" s="2">
        <v>89</v>
      </c>
      <c r="FY32" s="2">
        <v>34</v>
      </c>
      <c r="FZ32" s="2"/>
      <c r="GA32" s="2" t="s">
        <v>3</v>
      </c>
      <c r="GB32" s="2"/>
      <c r="GC32" s="2"/>
      <c r="GD32" s="2">
        <v>1</v>
      </c>
      <c r="GE32" s="2"/>
      <c r="GF32" s="2">
        <v>1211028590</v>
      </c>
      <c r="GG32" s="2">
        <v>2</v>
      </c>
      <c r="GH32" s="2">
        <v>0</v>
      </c>
      <c r="GI32" s="2">
        <v>-2</v>
      </c>
      <c r="GJ32" s="2">
        <v>0</v>
      </c>
      <c r="GK32" s="2">
        <v>0</v>
      </c>
      <c r="GL32" s="2">
        <f t="shared" si="49"/>
        <v>0</v>
      </c>
      <c r="GM32" s="2">
        <f t="shared" si="50"/>
        <v>56687.31</v>
      </c>
      <c r="GN32" s="2">
        <f t="shared" si="51"/>
        <v>56687.31</v>
      </c>
      <c r="GO32" s="2">
        <f t="shared" si="52"/>
        <v>0</v>
      </c>
      <c r="GP32" s="2">
        <f t="shared" si="53"/>
        <v>0</v>
      </c>
      <c r="GQ32" s="2"/>
      <c r="GR32" s="2">
        <v>0</v>
      </c>
      <c r="GS32" s="2">
        <v>3</v>
      </c>
      <c r="GT32" s="2">
        <v>0</v>
      </c>
      <c r="GU32" s="2" t="s">
        <v>3</v>
      </c>
      <c r="GV32" s="2">
        <f t="shared" si="54"/>
        <v>0</v>
      </c>
      <c r="GW32" s="2">
        <v>8.16</v>
      </c>
      <c r="GX32" s="2">
        <f t="shared" si="55"/>
        <v>0</v>
      </c>
      <c r="GY32" s="2"/>
      <c r="GZ32" s="2"/>
      <c r="HA32" s="2">
        <v>0</v>
      </c>
      <c r="HB32" s="2">
        <v>0</v>
      </c>
      <c r="HC32" s="2">
        <f t="shared" si="56"/>
        <v>0</v>
      </c>
      <c r="HD32" s="2"/>
      <c r="HE32" s="2" t="s">
        <v>3</v>
      </c>
      <c r="HF32" s="2" t="s">
        <v>3</v>
      </c>
      <c r="HG32" s="2"/>
      <c r="HH32" s="2"/>
      <c r="HI32" s="2"/>
      <c r="HJ32" s="2"/>
      <c r="HK32" s="2"/>
      <c r="HL32" s="2"/>
      <c r="HM32" s="2" t="s">
        <v>3</v>
      </c>
      <c r="HN32" s="2" t="s">
        <v>3</v>
      </c>
      <c r="HO32" s="2" t="s">
        <v>3</v>
      </c>
      <c r="HP32" s="2" t="s">
        <v>3</v>
      </c>
      <c r="HQ32" s="2" t="s">
        <v>3</v>
      </c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>
        <v>0</v>
      </c>
      <c r="IL32" s="2"/>
      <c r="IM32" s="2"/>
      <c r="IN32" s="2"/>
      <c r="IO32" s="2"/>
      <c r="IP32" s="2"/>
      <c r="IQ32" s="2"/>
      <c r="IR32" s="2"/>
      <c r="IS32" s="2"/>
      <c r="IT32" s="2"/>
      <c r="IU32" s="2"/>
    </row>
    <row r="33" spans="1:255" x14ac:dyDescent="0.2">
      <c r="A33">
        <v>17</v>
      </c>
      <c r="B33">
        <v>1</v>
      </c>
      <c r="C33">
        <f>ROW(SmtRes!A14)</f>
        <v>14</v>
      </c>
      <c r="D33">
        <f>ROW(EtalonRes!A14)</f>
        <v>14</v>
      </c>
      <c r="E33" t="s">
        <v>39</v>
      </c>
      <c r="F33" t="s">
        <v>40</v>
      </c>
      <c r="G33" t="s">
        <v>41</v>
      </c>
      <c r="H33" t="s">
        <v>34</v>
      </c>
      <c r="I33">
        <v>1.0688</v>
      </c>
      <c r="J33">
        <v>0</v>
      </c>
      <c r="K33">
        <v>1.0688</v>
      </c>
      <c r="L33">
        <v>5.3440000000000003</v>
      </c>
      <c r="M33">
        <v>0</v>
      </c>
      <c r="N33">
        <f t="shared" si="21"/>
        <v>5.3440000000000003</v>
      </c>
      <c r="O33">
        <f t="shared" si="22"/>
        <v>25420.32</v>
      </c>
      <c r="P33">
        <f t="shared" si="23"/>
        <v>0</v>
      </c>
      <c r="Q33">
        <f t="shared" si="24"/>
        <v>0</v>
      </c>
      <c r="R33">
        <f t="shared" si="25"/>
        <v>0</v>
      </c>
      <c r="S33">
        <f t="shared" si="26"/>
        <v>25420.32</v>
      </c>
      <c r="T33">
        <f t="shared" si="27"/>
        <v>0</v>
      </c>
      <c r="U33">
        <f t="shared" si="28"/>
        <v>75.706417279999997</v>
      </c>
      <c r="V33">
        <f t="shared" si="29"/>
        <v>0</v>
      </c>
      <c r="W33">
        <f t="shared" si="30"/>
        <v>0</v>
      </c>
      <c r="X33">
        <f t="shared" si="31"/>
        <v>22624.080000000002</v>
      </c>
      <c r="Y33">
        <f t="shared" si="32"/>
        <v>8642.91</v>
      </c>
      <c r="AA33">
        <v>51441990</v>
      </c>
      <c r="AB33">
        <f t="shared" si="33"/>
        <v>531.24824999999998</v>
      </c>
      <c r="AC33">
        <f t="shared" si="34"/>
        <v>0</v>
      </c>
      <c r="AD33">
        <f>ROUND(((((ET33*1.25*1.15))-((EU33*1.25*1.15)))+AE33),6)</f>
        <v>0</v>
      </c>
      <c r="AE33">
        <f>ROUND(((EU33*1.25*1.15)),6)</f>
        <v>0</v>
      </c>
      <c r="AF33">
        <f>ROUND(((EV33*1.15*1.15)),6)</f>
        <v>531.24824999999998</v>
      </c>
      <c r="AG33">
        <f t="shared" si="35"/>
        <v>0</v>
      </c>
      <c r="AH33">
        <f>((EW33*1.15*1.15))</f>
        <v>70.833100000000002</v>
      </c>
      <c r="AI33">
        <f>((EX33*1.25*1.15))</f>
        <v>0</v>
      </c>
      <c r="AJ33">
        <f t="shared" si="36"/>
        <v>0</v>
      </c>
      <c r="AK33">
        <v>0</v>
      </c>
      <c r="AL33">
        <v>0</v>
      </c>
      <c r="AM33">
        <v>0</v>
      </c>
      <c r="AN33">
        <v>0</v>
      </c>
      <c r="AO33">
        <v>401.7</v>
      </c>
      <c r="AP33">
        <v>0</v>
      </c>
      <c r="AQ33">
        <v>53.56</v>
      </c>
      <c r="AR33">
        <v>0</v>
      </c>
      <c r="AS33">
        <v>0</v>
      </c>
      <c r="AT33">
        <v>89</v>
      </c>
      <c r="AU33">
        <v>34</v>
      </c>
      <c r="AV33">
        <v>1</v>
      </c>
      <c r="AW33">
        <v>1</v>
      </c>
      <c r="AZ33">
        <v>1</v>
      </c>
      <c r="BA33">
        <v>44.77</v>
      </c>
      <c r="BB33">
        <v>13.24</v>
      </c>
      <c r="BC33">
        <v>8.16</v>
      </c>
      <c r="BD33" t="s">
        <v>3</v>
      </c>
      <c r="BE33" t="s">
        <v>3</v>
      </c>
      <c r="BF33" t="s">
        <v>3</v>
      </c>
      <c r="BG33" t="s">
        <v>3</v>
      </c>
      <c r="BH33">
        <v>0</v>
      </c>
      <c r="BI33">
        <v>1</v>
      </c>
      <c r="BJ33" t="s">
        <v>42</v>
      </c>
      <c r="BM33">
        <v>1003</v>
      </c>
      <c r="BN33">
        <v>0</v>
      </c>
      <c r="BO33" t="s">
        <v>23</v>
      </c>
      <c r="BP33">
        <v>1</v>
      </c>
      <c r="BQ33">
        <v>2</v>
      </c>
      <c r="BR33">
        <v>0</v>
      </c>
      <c r="BS33">
        <v>44.77</v>
      </c>
      <c r="BT33">
        <v>1</v>
      </c>
      <c r="BU33">
        <v>1</v>
      </c>
      <c r="BV33">
        <v>1</v>
      </c>
      <c r="BW33">
        <v>1</v>
      </c>
      <c r="BX33">
        <v>1</v>
      </c>
      <c r="BY33" t="s">
        <v>3</v>
      </c>
      <c r="BZ33">
        <v>89</v>
      </c>
      <c r="CA33">
        <v>40</v>
      </c>
      <c r="CB33" t="s">
        <v>3</v>
      </c>
      <c r="CE33">
        <v>0</v>
      </c>
      <c r="CF33">
        <v>0</v>
      </c>
      <c r="CG33">
        <v>0</v>
      </c>
      <c r="CH33">
        <v>3</v>
      </c>
      <c r="CI33">
        <v>0</v>
      </c>
      <c r="CJ33">
        <v>0</v>
      </c>
      <c r="CK33">
        <v>0</v>
      </c>
      <c r="CL33">
        <v>0</v>
      </c>
      <c r="CM33">
        <v>0</v>
      </c>
      <c r="CN33" t="s">
        <v>885</v>
      </c>
      <c r="CO33">
        <v>0</v>
      </c>
      <c r="CP33">
        <f t="shared" si="37"/>
        <v>25420.32</v>
      </c>
      <c r="CQ33">
        <f t="shared" si="38"/>
        <v>0</v>
      </c>
      <c r="CR33">
        <f t="shared" si="39"/>
        <v>0</v>
      </c>
      <c r="CS33">
        <f t="shared" si="40"/>
        <v>0</v>
      </c>
      <c r="CT33">
        <f t="shared" si="41"/>
        <v>23783.98</v>
      </c>
      <c r="CU33">
        <f t="shared" si="42"/>
        <v>0</v>
      </c>
      <c r="CV33">
        <f t="shared" si="43"/>
        <v>70.833100000000002</v>
      </c>
      <c r="CW33">
        <f t="shared" si="44"/>
        <v>0</v>
      </c>
      <c r="CX33">
        <f t="shared" si="45"/>
        <v>0</v>
      </c>
      <c r="CY33">
        <f t="shared" si="46"/>
        <v>22624.084800000001</v>
      </c>
      <c r="CZ33">
        <f t="shared" si="47"/>
        <v>8642.9087999999992</v>
      </c>
      <c r="DC33" t="s">
        <v>3</v>
      </c>
      <c r="DD33" t="s">
        <v>3</v>
      </c>
      <c r="DE33" t="s">
        <v>36</v>
      </c>
      <c r="DF33" t="s">
        <v>36</v>
      </c>
      <c r="DG33" t="s">
        <v>43</v>
      </c>
      <c r="DH33" t="s">
        <v>3</v>
      </c>
      <c r="DI33" t="s">
        <v>43</v>
      </c>
      <c r="DJ33" t="s">
        <v>36</v>
      </c>
      <c r="DK33" t="s">
        <v>3</v>
      </c>
      <c r="DL33" t="s">
        <v>3</v>
      </c>
      <c r="DM33" t="s">
        <v>26</v>
      </c>
      <c r="DN33">
        <v>0</v>
      </c>
      <c r="DO33">
        <v>0</v>
      </c>
      <c r="DP33">
        <v>1</v>
      </c>
      <c r="DQ33">
        <v>1</v>
      </c>
      <c r="DU33">
        <v>1007</v>
      </c>
      <c r="DV33" t="s">
        <v>34</v>
      </c>
      <c r="DW33" t="s">
        <v>34</v>
      </c>
      <c r="DX33">
        <v>100</v>
      </c>
      <c r="DZ33" t="s">
        <v>3</v>
      </c>
      <c r="EA33" t="s">
        <v>3</v>
      </c>
      <c r="EB33" t="s">
        <v>3</v>
      </c>
      <c r="EC33" t="s">
        <v>3</v>
      </c>
      <c r="EE33">
        <v>51407629</v>
      </c>
      <c r="EF33">
        <v>2</v>
      </c>
      <c r="EG33" t="s">
        <v>27</v>
      </c>
      <c r="EH33">
        <v>0</v>
      </c>
      <c r="EI33" t="s">
        <v>3</v>
      </c>
      <c r="EJ33">
        <v>1</v>
      </c>
      <c r="EK33">
        <v>1003</v>
      </c>
      <c r="EL33" t="s">
        <v>37</v>
      </c>
      <c r="EM33" t="s">
        <v>29</v>
      </c>
      <c r="EO33" t="s">
        <v>44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401.7</v>
      </c>
      <c r="EW33">
        <v>53.56</v>
      </c>
      <c r="EX33">
        <v>0</v>
      </c>
      <c r="EY33">
        <v>0</v>
      </c>
      <c r="FQ33">
        <v>0</v>
      </c>
      <c r="FR33">
        <f t="shared" si="48"/>
        <v>0</v>
      </c>
      <c r="FS33">
        <v>0</v>
      </c>
      <c r="FX33">
        <v>89</v>
      </c>
      <c r="FY33">
        <v>34</v>
      </c>
      <c r="GA33" t="s">
        <v>3</v>
      </c>
      <c r="GD33">
        <v>1</v>
      </c>
      <c r="GF33">
        <v>1211028590</v>
      </c>
      <c r="GG33">
        <v>2</v>
      </c>
      <c r="GH33">
        <v>0</v>
      </c>
      <c r="GI33">
        <v>-2</v>
      </c>
      <c r="GJ33">
        <v>0</v>
      </c>
      <c r="GK33">
        <v>0</v>
      </c>
      <c r="GL33">
        <f t="shared" si="49"/>
        <v>0</v>
      </c>
      <c r="GM33">
        <f t="shared" si="50"/>
        <v>56687.31</v>
      </c>
      <c r="GN33">
        <f t="shared" si="51"/>
        <v>56687.31</v>
      </c>
      <c r="GO33">
        <f t="shared" si="52"/>
        <v>0</v>
      </c>
      <c r="GP33">
        <f t="shared" si="53"/>
        <v>0</v>
      </c>
      <c r="GR33">
        <v>0</v>
      </c>
      <c r="GS33">
        <v>3</v>
      </c>
      <c r="GT33">
        <v>0</v>
      </c>
      <c r="GU33" t="s">
        <v>3</v>
      </c>
      <c r="GV33">
        <f t="shared" si="54"/>
        <v>0</v>
      </c>
      <c r="GW33">
        <v>8.16</v>
      </c>
      <c r="GX33">
        <f t="shared" si="55"/>
        <v>0</v>
      </c>
      <c r="HA33">
        <v>0</v>
      </c>
      <c r="HB33">
        <v>0</v>
      </c>
      <c r="HC33">
        <f t="shared" si="56"/>
        <v>0</v>
      </c>
      <c r="HE33" t="s">
        <v>3</v>
      </c>
      <c r="HF33" t="s">
        <v>3</v>
      </c>
      <c r="HM33" t="s">
        <v>3</v>
      </c>
      <c r="HN33" t="s">
        <v>3</v>
      </c>
      <c r="HO33" t="s">
        <v>3</v>
      </c>
      <c r="HP33" t="s">
        <v>3</v>
      </c>
      <c r="HQ33" t="s">
        <v>3</v>
      </c>
      <c r="IK33">
        <v>0</v>
      </c>
    </row>
    <row r="34" spans="1:255" x14ac:dyDescent="0.2">
      <c r="A34" s="2">
        <v>17</v>
      </c>
      <c r="B34" s="2">
        <v>1</v>
      </c>
      <c r="C34" s="2"/>
      <c r="D34" s="2"/>
      <c r="E34" s="2" t="s">
        <v>45</v>
      </c>
      <c r="F34" s="2" t="s">
        <v>46</v>
      </c>
      <c r="G34" s="2" t="s">
        <v>47</v>
      </c>
      <c r="H34" s="2" t="s">
        <v>48</v>
      </c>
      <c r="I34" s="2">
        <v>62.770800000000001</v>
      </c>
      <c r="J34" s="2">
        <v>0</v>
      </c>
      <c r="K34" s="2">
        <v>62.770800000000001</v>
      </c>
      <c r="L34" s="2">
        <v>313.85399999999998</v>
      </c>
      <c r="M34" s="2">
        <v>0</v>
      </c>
      <c r="N34" s="2">
        <f t="shared" si="21"/>
        <v>313.85399999999998</v>
      </c>
      <c r="O34" s="2">
        <f t="shared" si="22"/>
        <v>2487.61</v>
      </c>
      <c r="P34" s="2">
        <f t="shared" si="23"/>
        <v>0</v>
      </c>
      <c r="Q34" s="2">
        <f t="shared" si="24"/>
        <v>2487.61</v>
      </c>
      <c r="R34" s="2">
        <f t="shared" si="25"/>
        <v>0</v>
      </c>
      <c r="S34" s="2">
        <f t="shared" si="26"/>
        <v>0</v>
      </c>
      <c r="T34" s="2">
        <f t="shared" si="27"/>
        <v>0</v>
      </c>
      <c r="U34" s="2">
        <f t="shared" si="28"/>
        <v>0</v>
      </c>
      <c r="V34" s="2">
        <f t="shared" si="29"/>
        <v>0</v>
      </c>
      <c r="W34" s="2">
        <f t="shared" si="30"/>
        <v>0</v>
      </c>
      <c r="X34" s="2">
        <f t="shared" si="31"/>
        <v>0</v>
      </c>
      <c r="Y34" s="2">
        <f t="shared" si="32"/>
        <v>0</v>
      </c>
      <c r="Z34" s="2"/>
      <c r="AA34" s="2">
        <v>51442965</v>
      </c>
      <c r="AB34" s="2">
        <f t="shared" si="33"/>
        <v>2.91</v>
      </c>
      <c r="AC34" s="2">
        <f t="shared" si="34"/>
        <v>0</v>
      </c>
      <c r="AD34" s="2">
        <f>ROUND((((ET34)-(EU34))+AE34),6)</f>
        <v>2.91</v>
      </c>
      <c r="AE34" s="2">
        <f>ROUND((EU34),6)</f>
        <v>0</v>
      </c>
      <c r="AF34" s="2">
        <f>ROUND((EV34),6)</f>
        <v>0</v>
      </c>
      <c r="AG34" s="2">
        <f t="shared" si="35"/>
        <v>0</v>
      </c>
      <c r="AH34" s="2">
        <f>(EW34)</f>
        <v>0</v>
      </c>
      <c r="AI34" s="2">
        <f>(EX34)</f>
        <v>0</v>
      </c>
      <c r="AJ34" s="2">
        <f t="shared" si="36"/>
        <v>0</v>
      </c>
      <c r="AK34" s="2">
        <v>0</v>
      </c>
      <c r="AL34" s="2">
        <v>0</v>
      </c>
      <c r="AM34" s="2">
        <v>2.91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1</v>
      </c>
      <c r="AW34" s="2">
        <v>1</v>
      </c>
      <c r="AX34" s="2"/>
      <c r="AY34" s="2"/>
      <c r="AZ34" s="2">
        <v>1</v>
      </c>
      <c r="BA34" s="2">
        <v>1</v>
      </c>
      <c r="BB34" s="2">
        <v>13.62</v>
      </c>
      <c r="BC34" s="2">
        <v>13.62</v>
      </c>
      <c r="BD34" s="2" t="s">
        <v>3</v>
      </c>
      <c r="BE34" s="2" t="s">
        <v>3</v>
      </c>
      <c r="BF34" s="2" t="s">
        <v>3</v>
      </c>
      <c r="BG34" s="2" t="s">
        <v>3</v>
      </c>
      <c r="BH34" s="2">
        <v>0</v>
      </c>
      <c r="BI34" s="2">
        <v>1</v>
      </c>
      <c r="BJ34" s="2" t="s">
        <v>49</v>
      </c>
      <c r="BK34" s="2"/>
      <c r="BL34" s="2"/>
      <c r="BM34" s="2">
        <v>1203</v>
      </c>
      <c r="BN34" s="2">
        <v>0</v>
      </c>
      <c r="BO34" s="2" t="s">
        <v>50</v>
      </c>
      <c r="BP34" s="2">
        <v>1</v>
      </c>
      <c r="BQ34" s="2">
        <v>10</v>
      </c>
      <c r="BR34" s="2">
        <v>0</v>
      </c>
      <c r="BS34" s="2">
        <v>1</v>
      </c>
      <c r="BT34" s="2">
        <v>1</v>
      </c>
      <c r="BU34" s="2">
        <v>1</v>
      </c>
      <c r="BV34" s="2">
        <v>1</v>
      </c>
      <c r="BW34" s="2">
        <v>1</v>
      </c>
      <c r="BX34" s="2">
        <v>1</v>
      </c>
      <c r="BY34" s="2" t="s">
        <v>3</v>
      </c>
      <c r="BZ34" s="2">
        <v>0</v>
      </c>
      <c r="CA34" s="2">
        <v>0</v>
      </c>
      <c r="CB34" s="2" t="s">
        <v>3</v>
      </c>
      <c r="CC34" s="2"/>
      <c r="CD34" s="2"/>
      <c r="CE34" s="2">
        <v>0</v>
      </c>
      <c r="CF34" s="2">
        <v>0</v>
      </c>
      <c r="CG34" s="2">
        <v>0</v>
      </c>
      <c r="CH34" s="2">
        <v>4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 t="s">
        <v>3</v>
      </c>
      <c r="CO34" s="2">
        <v>0</v>
      </c>
      <c r="CP34" s="2">
        <f t="shared" si="37"/>
        <v>2487.61</v>
      </c>
      <c r="CQ34" s="2">
        <f t="shared" si="38"/>
        <v>0</v>
      </c>
      <c r="CR34" s="2">
        <f t="shared" si="39"/>
        <v>39.630000000000003</v>
      </c>
      <c r="CS34" s="2">
        <f t="shared" si="40"/>
        <v>0</v>
      </c>
      <c r="CT34" s="2">
        <f t="shared" si="41"/>
        <v>0</v>
      </c>
      <c r="CU34" s="2">
        <f t="shared" si="42"/>
        <v>0</v>
      </c>
      <c r="CV34" s="2">
        <f t="shared" si="43"/>
        <v>0</v>
      </c>
      <c r="CW34" s="2">
        <f t="shared" si="44"/>
        <v>0</v>
      </c>
      <c r="CX34" s="2">
        <f t="shared" si="45"/>
        <v>0</v>
      </c>
      <c r="CY34" s="2">
        <f t="shared" si="46"/>
        <v>0</v>
      </c>
      <c r="CZ34" s="2">
        <f t="shared" si="47"/>
        <v>0</v>
      </c>
      <c r="DA34" s="2"/>
      <c r="DB34" s="2"/>
      <c r="DC34" s="2" t="s">
        <v>3</v>
      </c>
      <c r="DD34" s="2" t="s">
        <v>3</v>
      </c>
      <c r="DE34" s="2" t="s">
        <v>3</v>
      </c>
      <c r="DF34" s="2" t="s">
        <v>3</v>
      </c>
      <c r="DG34" s="2" t="s">
        <v>3</v>
      </c>
      <c r="DH34" s="2" t="s">
        <v>3</v>
      </c>
      <c r="DI34" s="2" t="s">
        <v>3</v>
      </c>
      <c r="DJ34" s="2" t="s">
        <v>3</v>
      </c>
      <c r="DK34" s="2" t="s">
        <v>3</v>
      </c>
      <c r="DL34" s="2" t="s">
        <v>3</v>
      </c>
      <c r="DM34" s="2" t="s">
        <v>3</v>
      </c>
      <c r="DN34" s="2">
        <v>0</v>
      </c>
      <c r="DO34" s="2">
        <v>0</v>
      </c>
      <c r="DP34" s="2">
        <v>1</v>
      </c>
      <c r="DQ34" s="2">
        <v>1</v>
      </c>
      <c r="DR34" s="2"/>
      <c r="DS34" s="2"/>
      <c r="DT34" s="2"/>
      <c r="DU34" s="2">
        <v>1013</v>
      </c>
      <c r="DV34" s="2" t="s">
        <v>48</v>
      </c>
      <c r="DW34" s="2" t="s">
        <v>48</v>
      </c>
      <c r="DX34" s="2">
        <v>1</v>
      </c>
      <c r="DY34" s="2"/>
      <c r="DZ34" s="2" t="s">
        <v>3</v>
      </c>
      <c r="EA34" s="2" t="s">
        <v>3</v>
      </c>
      <c r="EB34" s="2" t="s">
        <v>3</v>
      </c>
      <c r="EC34" s="2" t="s">
        <v>3</v>
      </c>
      <c r="ED34" s="2"/>
      <c r="EE34" s="2">
        <v>51407887</v>
      </c>
      <c r="EF34" s="2">
        <v>10</v>
      </c>
      <c r="EG34" s="2" t="s">
        <v>51</v>
      </c>
      <c r="EH34" s="2">
        <v>0</v>
      </c>
      <c r="EI34" s="2" t="s">
        <v>3</v>
      </c>
      <c r="EJ34" s="2">
        <v>1</v>
      </c>
      <c r="EK34" s="2">
        <v>1203</v>
      </c>
      <c r="EL34" s="2" t="s">
        <v>52</v>
      </c>
      <c r="EM34" s="2" t="s">
        <v>53</v>
      </c>
      <c r="EN34" s="2"/>
      <c r="EO34" s="2" t="s">
        <v>3</v>
      </c>
      <c r="EP34" s="2"/>
      <c r="EQ34" s="2">
        <v>0</v>
      </c>
      <c r="ER34" s="2">
        <v>0</v>
      </c>
      <c r="ES34" s="2">
        <v>0</v>
      </c>
      <c r="ET34" s="2">
        <v>2.91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>
        <v>0</v>
      </c>
      <c r="FR34" s="2">
        <f t="shared" si="48"/>
        <v>0</v>
      </c>
      <c r="FS34" s="2">
        <v>0</v>
      </c>
      <c r="FT34" s="2"/>
      <c r="FU34" s="2"/>
      <c r="FV34" s="2"/>
      <c r="FW34" s="2"/>
      <c r="FX34" s="2">
        <v>0</v>
      </c>
      <c r="FY34" s="2">
        <v>0</v>
      </c>
      <c r="FZ34" s="2"/>
      <c r="GA34" s="2" t="s">
        <v>3</v>
      </c>
      <c r="GB34" s="2"/>
      <c r="GC34" s="2"/>
      <c r="GD34" s="2">
        <v>1</v>
      </c>
      <c r="GE34" s="2"/>
      <c r="GF34" s="2">
        <v>1061626872</v>
      </c>
      <c r="GG34" s="2">
        <v>2</v>
      </c>
      <c r="GH34" s="2">
        <v>0</v>
      </c>
      <c r="GI34" s="2">
        <v>-2</v>
      </c>
      <c r="GJ34" s="2">
        <v>0</v>
      </c>
      <c r="GK34" s="2">
        <v>0</v>
      </c>
      <c r="GL34" s="2">
        <f t="shared" si="49"/>
        <v>0</v>
      </c>
      <c r="GM34" s="2">
        <f t="shared" si="50"/>
        <v>2487.61</v>
      </c>
      <c r="GN34" s="2">
        <f t="shared" si="51"/>
        <v>2487.61</v>
      </c>
      <c r="GO34" s="2">
        <f t="shared" si="52"/>
        <v>0</v>
      </c>
      <c r="GP34" s="2">
        <f t="shared" si="53"/>
        <v>0</v>
      </c>
      <c r="GQ34" s="2"/>
      <c r="GR34" s="2">
        <v>0</v>
      </c>
      <c r="GS34" s="2">
        <v>3</v>
      </c>
      <c r="GT34" s="2">
        <v>0</v>
      </c>
      <c r="GU34" s="2" t="s">
        <v>3</v>
      </c>
      <c r="GV34" s="2">
        <f t="shared" si="54"/>
        <v>0</v>
      </c>
      <c r="GW34" s="2">
        <v>13.62</v>
      </c>
      <c r="GX34" s="2">
        <f t="shared" si="55"/>
        <v>0</v>
      </c>
      <c r="GY34" s="2"/>
      <c r="GZ34" s="2"/>
      <c r="HA34" s="2">
        <v>0</v>
      </c>
      <c r="HB34" s="2">
        <v>0</v>
      </c>
      <c r="HC34" s="2">
        <f t="shared" si="56"/>
        <v>0</v>
      </c>
      <c r="HD34" s="2">
        <f>GM34</f>
        <v>2487.61</v>
      </c>
      <c r="HE34" s="2" t="s">
        <v>3</v>
      </c>
      <c r="HF34" s="2" t="s">
        <v>3</v>
      </c>
      <c r="HG34" s="2"/>
      <c r="HH34" s="2"/>
      <c r="HI34" s="2"/>
      <c r="HJ34" s="2"/>
      <c r="HK34" s="2"/>
      <c r="HL34" s="2"/>
      <c r="HM34" s="2" t="s">
        <v>3</v>
      </c>
      <c r="HN34" s="2" t="s">
        <v>3</v>
      </c>
      <c r="HO34" s="2" t="s">
        <v>3</v>
      </c>
      <c r="HP34" s="2" t="s">
        <v>3</v>
      </c>
      <c r="HQ34" s="2" t="s">
        <v>3</v>
      </c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>
        <v>0</v>
      </c>
      <c r="IL34" s="2"/>
      <c r="IM34" s="2"/>
      <c r="IN34" s="2"/>
      <c r="IO34" s="2"/>
      <c r="IP34" s="2"/>
      <c r="IQ34" s="2"/>
      <c r="IR34" s="2"/>
      <c r="IS34" s="2"/>
      <c r="IT34" s="2"/>
      <c r="IU34" s="2"/>
    </row>
    <row r="35" spans="1:255" x14ac:dyDescent="0.2">
      <c r="A35">
        <v>17</v>
      </c>
      <c r="B35">
        <v>1</v>
      </c>
      <c r="E35" t="s">
        <v>45</v>
      </c>
      <c r="F35" t="s">
        <v>46</v>
      </c>
      <c r="G35" t="s">
        <v>47</v>
      </c>
      <c r="H35" t="s">
        <v>48</v>
      </c>
      <c r="I35">
        <v>62.770800000000001</v>
      </c>
      <c r="J35">
        <v>0</v>
      </c>
      <c r="K35">
        <v>62.770800000000001</v>
      </c>
      <c r="L35">
        <v>313.85399999999998</v>
      </c>
      <c r="M35">
        <v>0</v>
      </c>
      <c r="N35">
        <f t="shared" si="21"/>
        <v>313.85399999999998</v>
      </c>
      <c r="O35">
        <f t="shared" si="22"/>
        <v>2487.61</v>
      </c>
      <c r="P35">
        <f t="shared" si="23"/>
        <v>0</v>
      </c>
      <c r="Q35">
        <f t="shared" si="24"/>
        <v>2487.61</v>
      </c>
      <c r="R35">
        <f t="shared" si="25"/>
        <v>0</v>
      </c>
      <c r="S35">
        <f t="shared" si="26"/>
        <v>0</v>
      </c>
      <c r="T35">
        <f t="shared" si="27"/>
        <v>0</v>
      </c>
      <c r="U35">
        <f t="shared" si="28"/>
        <v>0</v>
      </c>
      <c r="V35">
        <f t="shared" si="29"/>
        <v>0</v>
      </c>
      <c r="W35">
        <f t="shared" si="30"/>
        <v>0</v>
      </c>
      <c r="X35">
        <f t="shared" si="31"/>
        <v>0</v>
      </c>
      <c r="Y35">
        <f t="shared" si="32"/>
        <v>0</v>
      </c>
      <c r="AA35">
        <v>51441990</v>
      </c>
      <c r="AB35">
        <f t="shared" si="33"/>
        <v>2.91</v>
      </c>
      <c r="AC35">
        <f t="shared" si="34"/>
        <v>0</v>
      </c>
      <c r="AD35">
        <f>ROUND((((ET35)-(EU35))+AE35),6)</f>
        <v>2.91</v>
      </c>
      <c r="AE35">
        <f>ROUND((EU35),6)</f>
        <v>0</v>
      </c>
      <c r="AF35">
        <f>ROUND((EV35),6)</f>
        <v>0</v>
      </c>
      <c r="AG35">
        <f t="shared" si="35"/>
        <v>0</v>
      </c>
      <c r="AH35">
        <f>(EW35)</f>
        <v>0</v>
      </c>
      <c r="AI35">
        <f>(EX35)</f>
        <v>0</v>
      </c>
      <c r="AJ35">
        <f t="shared" si="36"/>
        <v>0</v>
      </c>
      <c r="AK35">
        <v>0</v>
      </c>
      <c r="AL35">
        <v>0</v>
      </c>
      <c r="AM35">
        <v>2.91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1</v>
      </c>
      <c r="AW35">
        <v>1</v>
      </c>
      <c r="AZ35">
        <v>1</v>
      </c>
      <c r="BA35">
        <v>1</v>
      </c>
      <c r="BB35">
        <v>13.62</v>
      </c>
      <c r="BC35">
        <v>13.62</v>
      </c>
      <c r="BD35" t="s">
        <v>3</v>
      </c>
      <c r="BE35" t="s">
        <v>3</v>
      </c>
      <c r="BF35" t="s">
        <v>3</v>
      </c>
      <c r="BG35" t="s">
        <v>3</v>
      </c>
      <c r="BH35">
        <v>0</v>
      </c>
      <c r="BI35">
        <v>1</v>
      </c>
      <c r="BJ35" t="s">
        <v>49</v>
      </c>
      <c r="BM35">
        <v>1203</v>
      </c>
      <c r="BN35">
        <v>0</v>
      </c>
      <c r="BO35" t="s">
        <v>50</v>
      </c>
      <c r="BP35">
        <v>1</v>
      </c>
      <c r="BQ35">
        <v>10</v>
      </c>
      <c r="BR35">
        <v>0</v>
      </c>
      <c r="BS35">
        <v>1</v>
      </c>
      <c r="BT35">
        <v>1</v>
      </c>
      <c r="BU35">
        <v>1</v>
      </c>
      <c r="BV35">
        <v>1</v>
      </c>
      <c r="BW35">
        <v>1</v>
      </c>
      <c r="BX35">
        <v>1</v>
      </c>
      <c r="BY35" t="s">
        <v>3</v>
      </c>
      <c r="BZ35">
        <v>0</v>
      </c>
      <c r="CA35">
        <v>0</v>
      </c>
      <c r="CB35" t="s">
        <v>3</v>
      </c>
      <c r="CE35">
        <v>0</v>
      </c>
      <c r="CF35">
        <v>0</v>
      </c>
      <c r="CG35">
        <v>0</v>
      </c>
      <c r="CH35">
        <v>4</v>
      </c>
      <c r="CI35">
        <v>0</v>
      </c>
      <c r="CJ35">
        <v>0</v>
      </c>
      <c r="CK35">
        <v>0</v>
      </c>
      <c r="CL35">
        <v>0</v>
      </c>
      <c r="CM35">
        <v>0</v>
      </c>
      <c r="CN35" t="s">
        <v>3</v>
      </c>
      <c r="CO35">
        <v>0</v>
      </c>
      <c r="CP35">
        <f t="shared" si="37"/>
        <v>2487.61</v>
      </c>
      <c r="CQ35">
        <f t="shared" si="38"/>
        <v>0</v>
      </c>
      <c r="CR35">
        <f t="shared" si="39"/>
        <v>39.630000000000003</v>
      </c>
      <c r="CS35">
        <f t="shared" si="40"/>
        <v>0</v>
      </c>
      <c r="CT35">
        <f t="shared" si="41"/>
        <v>0</v>
      </c>
      <c r="CU35">
        <f t="shared" si="42"/>
        <v>0</v>
      </c>
      <c r="CV35">
        <f t="shared" si="43"/>
        <v>0</v>
      </c>
      <c r="CW35">
        <f t="shared" si="44"/>
        <v>0</v>
      </c>
      <c r="CX35">
        <f t="shared" si="45"/>
        <v>0</v>
      </c>
      <c r="CY35">
        <f t="shared" si="46"/>
        <v>0</v>
      </c>
      <c r="CZ35">
        <f t="shared" si="47"/>
        <v>0</v>
      </c>
      <c r="DC35" t="s">
        <v>3</v>
      </c>
      <c r="DD35" t="s">
        <v>3</v>
      </c>
      <c r="DE35" t="s">
        <v>3</v>
      </c>
      <c r="DF35" t="s">
        <v>3</v>
      </c>
      <c r="DG35" t="s">
        <v>3</v>
      </c>
      <c r="DH35" t="s">
        <v>3</v>
      </c>
      <c r="DI35" t="s">
        <v>3</v>
      </c>
      <c r="DJ35" t="s">
        <v>3</v>
      </c>
      <c r="DK35" t="s">
        <v>3</v>
      </c>
      <c r="DL35" t="s">
        <v>3</v>
      </c>
      <c r="DM35" t="s">
        <v>3</v>
      </c>
      <c r="DN35">
        <v>0</v>
      </c>
      <c r="DO35">
        <v>0</v>
      </c>
      <c r="DP35">
        <v>1</v>
      </c>
      <c r="DQ35">
        <v>1</v>
      </c>
      <c r="DU35">
        <v>1013</v>
      </c>
      <c r="DV35" t="s">
        <v>48</v>
      </c>
      <c r="DW35" t="s">
        <v>48</v>
      </c>
      <c r="DX35">
        <v>1</v>
      </c>
      <c r="DZ35" t="s">
        <v>3</v>
      </c>
      <c r="EA35" t="s">
        <v>3</v>
      </c>
      <c r="EB35" t="s">
        <v>3</v>
      </c>
      <c r="EC35" t="s">
        <v>3</v>
      </c>
      <c r="EE35">
        <v>51407887</v>
      </c>
      <c r="EF35">
        <v>10</v>
      </c>
      <c r="EG35" t="s">
        <v>51</v>
      </c>
      <c r="EH35">
        <v>0</v>
      </c>
      <c r="EI35" t="s">
        <v>3</v>
      </c>
      <c r="EJ35">
        <v>1</v>
      </c>
      <c r="EK35">
        <v>1203</v>
      </c>
      <c r="EL35" t="s">
        <v>52</v>
      </c>
      <c r="EM35" t="s">
        <v>53</v>
      </c>
      <c r="EO35" t="s">
        <v>3</v>
      </c>
      <c r="EQ35">
        <v>0</v>
      </c>
      <c r="ER35">
        <v>0</v>
      </c>
      <c r="ES35">
        <v>0</v>
      </c>
      <c r="ET35">
        <v>2.91</v>
      </c>
      <c r="EU35">
        <v>0</v>
      </c>
      <c r="EV35">
        <v>0</v>
      </c>
      <c r="EW35">
        <v>0</v>
      </c>
      <c r="EX35">
        <v>0</v>
      </c>
      <c r="EY35">
        <v>0</v>
      </c>
      <c r="FQ35">
        <v>0</v>
      </c>
      <c r="FR35">
        <f t="shared" si="48"/>
        <v>0</v>
      </c>
      <c r="FS35">
        <v>0</v>
      </c>
      <c r="FX35">
        <v>0</v>
      </c>
      <c r="FY35">
        <v>0</v>
      </c>
      <c r="GA35" t="s">
        <v>3</v>
      </c>
      <c r="GD35">
        <v>1</v>
      </c>
      <c r="GF35">
        <v>1061626872</v>
      </c>
      <c r="GG35">
        <v>2</v>
      </c>
      <c r="GH35">
        <v>0</v>
      </c>
      <c r="GI35">
        <v>-2</v>
      </c>
      <c r="GJ35">
        <v>0</v>
      </c>
      <c r="GK35">
        <v>0</v>
      </c>
      <c r="GL35">
        <f t="shared" si="49"/>
        <v>0</v>
      </c>
      <c r="GM35">
        <f t="shared" si="50"/>
        <v>2487.61</v>
      </c>
      <c r="GN35">
        <f t="shared" si="51"/>
        <v>2487.61</v>
      </c>
      <c r="GO35">
        <f t="shared" si="52"/>
        <v>0</v>
      </c>
      <c r="GP35">
        <f t="shared" si="53"/>
        <v>0</v>
      </c>
      <c r="GR35">
        <v>0</v>
      </c>
      <c r="GS35">
        <v>3</v>
      </c>
      <c r="GT35">
        <v>0</v>
      </c>
      <c r="GU35" t="s">
        <v>3</v>
      </c>
      <c r="GV35">
        <f t="shared" si="54"/>
        <v>0</v>
      </c>
      <c r="GW35">
        <v>13.62</v>
      </c>
      <c r="GX35">
        <f t="shared" si="55"/>
        <v>0</v>
      </c>
      <c r="HA35">
        <v>0</v>
      </c>
      <c r="HB35">
        <v>0</v>
      </c>
      <c r="HC35">
        <f t="shared" si="56"/>
        <v>0</v>
      </c>
      <c r="HD35">
        <f>GM35</f>
        <v>2487.61</v>
      </c>
      <c r="HE35" t="s">
        <v>3</v>
      </c>
      <c r="HF35" t="s">
        <v>3</v>
      </c>
      <c r="HM35" t="s">
        <v>3</v>
      </c>
      <c r="HN35" t="s">
        <v>3</v>
      </c>
      <c r="HO35" t="s">
        <v>3</v>
      </c>
      <c r="HP35" t="s">
        <v>3</v>
      </c>
      <c r="HQ35" t="s">
        <v>3</v>
      </c>
      <c r="IK35">
        <v>0</v>
      </c>
    </row>
    <row r="36" spans="1:255" x14ac:dyDescent="0.2">
      <c r="A36" s="2">
        <v>17</v>
      </c>
      <c r="B36" s="2">
        <v>1</v>
      </c>
      <c r="C36" s="2"/>
      <c r="D36" s="2"/>
      <c r="E36" s="2" t="s">
        <v>54</v>
      </c>
      <c r="F36" s="2" t="s">
        <v>55</v>
      </c>
      <c r="G36" s="2" t="s">
        <v>56</v>
      </c>
      <c r="H36" s="2" t="s">
        <v>57</v>
      </c>
      <c r="I36" s="2">
        <v>1556.472</v>
      </c>
      <c r="J36" s="2">
        <v>0</v>
      </c>
      <c r="K36" s="2">
        <v>1556.472</v>
      </c>
      <c r="L36" s="2">
        <v>7782.36</v>
      </c>
      <c r="M36" s="2">
        <v>0</v>
      </c>
      <c r="N36" s="2">
        <f t="shared" si="21"/>
        <v>7782.36</v>
      </c>
      <c r="O36" s="2">
        <f t="shared" si="22"/>
        <v>2062356.53</v>
      </c>
      <c r="P36" s="2">
        <f t="shared" si="23"/>
        <v>2062356.53</v>
      </c>
      <c r="Q36" s="2">
        <f t="shared" si="24"/>
        <v>0</v>
      </c>
      <c r="R36" s="2">
        <f t="shared" si="25"/>
        <v>0</v>
      </c>
      <c r="S36" s="2">
        <f t="shared" si="26"/>
        <v>0</v>
      </c>
      <c r="T36" s="2">
        <f t="shared" si="27"/>
        <v>0</v>
      </c>
      <c r="U36" s="2">
        <f t="shared" si="28"/>
        <v>0</v>
      </c>
      <c r="V36" s="2">
        <f t="shared" si="29"/>
        <v>0</v>
      </c>
      <c r="W36" s="2">
        <f t="shared" si="30"/>
        <v>0</v>
      </c>
      <c r="X36" s="2">
        <f t="shared" si="31"/>
        <v>0</v>
      </c>
      <c r="Y36" s="2">
        <f t="shared" si="32"/>
        <v>0</v>
      </c>
      <c r="Z36" s="2"/>
      <c r="AA36" s="2">
        <v>51442965</v>
      </c>
      <c r="AB36" s="2">
        <f t="shared" si="33"/>
        <v>162.38</v>
      </c>
      <c r="AC36" s="2">
        <f t="shared" si="34"/>
        <v>162.38</v>
      </c>
      <c r="AD36" s="2">
        <f t="shared" ref="AD36:AD53" si="57">ROUND(((((ET36*1.25*1.15))-((EU36*1.25*1.15)))+AE36),6)</f>
        <v>0</v>
      </c>
      <c r="AE36" s="2">
        <f t="shared" ref="AE36:AE53" si="58">ROUND(((EU36*1.25*1.15)),6)</f>
        <v>0</v>
      </c>
      <c r="AF36" s="2">
        <f t="shared" ref="AF36:AF53" si="59">ROUND(((EV36*1.15*1.15)),6)</f>
        <v>0</v>
      </c>
      <c r="AG36" s="2">
        <f t="shared" si="35"/>
        <v>0</v>
      </c>
      <c r="AH36" s="2">
        <f t="shared" ref="AH36:AH53" si="60">((EW36*1.15*1.15))</f>
        <v>0</v>
      </c>
      <c r="AI36" s="2">
        <f t="shared" ref="AI36:AI53" si="61">((EX36*1.25*1.15))</f>
        <v>0</v>
      </c>
      <c r="AJ36" s="2">
        <f t="shared" si="36"/>
        <v>0</v>
      </c>
      <c r="AK36" s="2">
        <v>162.38</v>
      </c>
      <c r="AL36" s="2">
        <v>162.38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1</v>
      </c>
      <c r="AW36" s="2">
        <v>1</v>
      </c>
      <c r="AX36" s="2"/>
      <c r="AY36" s="2"/>
      <c r="AZ36" s="2">
        <v>1</v>
      </c>
      <c r="BA36" s="2">
        <v>1</v>
      </c>
      <c r="BB36" s="2">
        <v>1</v>
      </c>
      <c r="BC36" s="2">
        <v>8.16</v>
      </c>
      <c r="BD36" s="2" t="s">
        <v>3</v>
      </c>
      <c r="BE36" s="2" t="s">
        <v>3</v>
      </c>
      <c r="BF36" s="2" t="s">
        <v>3</v>
      </c>
      <c r="BG36" s="2" t="s">
        <v>3</v>
      </c>
      <c r="BH36" s="2">
        <v>3</v>
      </c>
      <c r="BI36" s="2">
        <v>1</v>
      </c>
      <c r="BJ36" s="2" t="s">
        <v>55</v>
      </c>
      <c r="BK36" s="2"/>
      <c r="BL36" s="2"/>
      <c r="BM36" s="2">
        <v>1100</v>
      </c>
      <c r="BN36" s="2">
        <v>0</v>
      </c>
      <c r="BO36" s="2" t="s">
        <v>23</v>
      </c>
      <c r="BP36" s="2">
        <v>1</v>
      </c>
      <c r="BQ36" s="2">
        <v>8</v>
      </c>
      <c r="BR36" s="2">
        <v>0</v>
      </c>
      <c r="BS36" s="2">
        <v>1</v>
      </c>
      <c r="BT36" s="2">
        <v>1</v>
      </c>
      <c r="BU36" s="2">
        <v>1</v>
      </c>
      <c r="BV36" s="2">
        <v>1</v>
      </c>
      <c r="BW36" s="2">
        <v>1</v>
      </c>
      <c r="BX36" s="2">
        <v>1</v>
      </c>
      <c r="BY36" s="2" t="s">
        <v>3</v>
      </c>
      <c r="BZ36" s="2">
        <v>0</v>
      </c>
      <c r="CA36" s="2">
        <v>0</v>
      </c>
      <c r="CB36" s="2" t="s">
        <v>3</v>
      </c>
      <c r="CC36" s="2"/>
      <c r="CD36" s="2"/>
      <c r="CE36" s="2">
        <v>0</v>
      </c>
      <c r="CF36" s="2">
        <v>0</v>
      </c>
      <c r="CG36" s="2">
        <v>0</v>
      </c>
      <c r="CH36" s="2">
        <v>5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 t="s">
        <v>885</v>
      </c>
      <c r="CO36" s="2">
        <v>0</v>
      </c>
      <c r="CP36" s="2">
        <f t="shared" si="37"/>
        <v>2062356.53</v>
      </c>
      <c r="CQ36" s="2">
        <f t="shared" si="38"/>
        <v>1325.02</v>
      </c>
      <c r="CR36" s="2">
        <f t="shared" si="39"/>
        <v>0</v>
      </c>
      <c r="CS36" s="2">
        <f t="shared" si="40"/>
        <v>0</v>
      </c>
      <c r="CT36" s="2">
        <f t="shared" si="41"/>
        <v>0</v>
      </c>
      <c r="CU36" s="2">
        <f t="shared" si="42"/>
        <v>0</v>
      </c>
      <c r="CV36" s="2">
        <f t="shared" si="43"/>
        <v>0</v>
      </c>
      <c r="CW36" s="2">
        <f t="shared" si="44"/>
        <v>0</v>
      </c>
      <c r="CX36" s="2">
        <f t="shared" si="45"/>
        <v>0</v>
      </c>
      <c r="CY36" s="2">
        <f t="shared" si="46"/>
        <v>0</v>
      </c>
      <c r="CZ36" s="2">
        <f t="shared" si="47"/>
        <v>0</v>
      </c>
      <c r="DA36" s="2"/>
      <c r="DB36" s="2"/>
      <c r="DC36" s="2" t="s">
        <v>3</v>
      </c>
      <c r="DD36" s="2" t="s">
        <v>3</v>
      </c>
      <c r="DE36" s="2" t="s">
        <v>36</v>
      </c>
      <c r="DF36" s="2" t="s">
        <v>36</v>
      </c>
      <c r="DG36" s="2" t="s">
        <v>43</v>
      </c>
      <c r="DH36" s="2" t="s">
        <v>3</v>
      </c>
      <c r="DI36" s="2" t="s">
        <v>43</v>
      </c>
      <c r="DJ36" s="2" t="s">
        <v>36</v>
      </c>
      <c r="DK36" s="2" t="s">
        <v>3</v>
      </c>
      <c r="DL36" s="2" t="s">
        <v>3</v>
      </c>
      <c r="DM36" s="2" t="s">
        <v>3</v>
      </c>
      <c r="DN36" s="2">
        <v>0</v>
      </c>
      <c r="DO36" s="2">
        <v>0</v>
      </c>
      <c r="DP36" s="2">
        <v>1</v>
      </c>
      <c r="DQ36" s="2">
        <v>1</v>
      </c>
      <c r="DR36" s="2"/>
      <c r="DS36" s="2"/>
      <c r="DT36" s="2"/>
      <c r="DU36" s="2">
        <v>1007</v>
      </c>
      <c r="DV36" s="2" t="s">
        <v>57</v>
      </c>
      <c r="DW36" s="2" t="s">
        <v>57</v>
      </c>
      <c r="DX36" s="2">
        <v>1</v>
      </c>
      <c r="DY36" s="2"/>
      <c r="DZ36" s="2" t="s">
        <v>3</v>
      </c>
      <c r="EA36" s="2" t="s">
        <v>3</v>
      </c>
      <c r="EB36" s="2" t="s">
        <v>3</v>
      </c>
      <c r="EC36" s="2" t="s">
        <v>3</v>
      </c>
      <c r="ED36" s="2"/>
      <c r="EE36" s="2">
        <v>51407885</v>
      </c>
      <c r="EF36" s="2">
        <v>8</v>
      </c>
      <c r="EG36" s="2" t="s">
        <v>58</v>
      </c>
      <c r="EH36" s="2">
        <v>0</v>
      </c>
      <c r="EI36" s="2" t="s">
        <v>3</v>
      </c>
      <c r="EJ36" s="2">
        <v>1</v>
      </c>
      <c r="EK36" s="2">
        <v>1100</v>
      </c>
      <c r="EL36" s="2" t="s">
        <v>59</v>
      </c>
      <c r="EM36" s="2" t="s">
        <v>60</v>
      </c>
      <c r="EN36" s="2"/>
      <c r="EO36" s="2" t="s">
        <v>44</v>
      </c>
      <c r="EP36" s="2"/>
      <c r="EQ36" s="2">
        <v>0</v>
      </c>
      <c r="ER36" s="2">
        <v>162.38</v>
      </c>
      <c r="ES36" s="2">
        <v>162.38</v>
      </c>
      <c r="ET36" s="2">
        <v>0</v>
      </c>
      <c r="EU36" s="2">
        <v>0</v>
      </c>
      <c r="EV36" s="2">
        <v>0</v>
      </c>
      <c r="EW36" s="2">
        <v>0</v>
      </c>
      <c r="EX36" s="2">
        <v>0</v>
      </c>
      <c r="EY36" s="2">
        <v>0</v>
      </c>
      <c r="EZ36" s="2">
        <v>5</v>
      </c>
      <c r="FA36" s="2"/>
      <c r="FB36" s="2"/>
      <c r="FC36" s="2">
        <v>1</v>
      </c>
      <c r="FD36" s="2">
        <v>18</v>
      </c>
      <c r="FE36" s="2"/>
      <c r="FF36" s="2">
        <v>1590</v>
      </c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>
        <v>0</v>
      </c>
      <c r="FR36" s="2">
        <f t="shared" si="48"/>
        <v>0</v>
      </c>
      <c r="FS36" s="2">
        <v>0</v>
      </c>
      <c r="FT36" s="2"/>
      <c r="FU36" s="2"/>
      <c r="FV36" s="2"/>
      <c r="FW36" s="2"/>
      <c r="FX36" s="2">
        <v>0</v>
      </c>
      <c r="FY36" s="2">
        <v>0</v>
      </c>
      <c r="FZ36" s="2"/>
      <c r="GA36" s="2" t="s">
        <v>61</v>
      </c>
      <c r="GB36" s="2"/>
      <c r="GC36" s="2"/>
      <c r="GD36" s="2">
        <v>1</v>
      </c>
      <c r="GE36" s="2"/>
      <c r="GF36" s="2">
        <v>-1302265302</v>
      </c>
      <c r="GG36" s="2">
        <v>2</v>
      </c>
      <c r="GH36" s="2">
        <v>3</v>
      </c>
      <c r="GI36" s="2">
        <v>3</v>
      </c>
      <c r="GJ36" s="2">
        <v>0</v>
      </c>
      <c r="GK36" s="2">
        <v>0</v>
      </c>
      <c r="GL36" s="2">
        <f t="shared" si="49"/>
        <v>0</v>
      </c>
      <c r="GM36" s="2">
        <f t="shared" si="50"/>
        <v>2062356.53</v>
      </c>
      <c r="GN36" s="2">
        <f t="shared" si="51"/>
        <v>2062356.53</v>
      </c>
      <c r="GO36" s="2">
        <f t="shared" si="52"/>
        <v>0</v>
      </c>
      <c r="GP36" s="2">
        <f t="shared" si="53"/>
        <v>0</v>
      </c>
      <c r="GQ36" s="2"/>
      <c r="GR36" s="2">
        <v>1</v>
      </c>
      <c r="GS36" s="2">
        <v>1</v>
      </c>
      <c r="GT36" s="2">
        <v>0</v>
      </c>
      <c r="GU36" s="2" t="s">
        <v>3</v>
      </c>
      <c r="GV36" s="2">
        <f t="shared" si="54"/>
        <v>0</v>
      </c>
      <c r="GW36" s="2">
        <v>1</v>
      </c>
      <c r="GX36" s="2">
        <f t="shared" si="55"/>
        <v>0</v>
      </c>
      <c r="GY36" s="2"/>
      <c r="GZ36" s="2"/>
      <c r="HA36" s="2">
        <v>0</v>
      </c>
      <c r="HB36" s="2">
        <v>0</v>
      </c>
      <c r="HC36" s="2">
        <f t="shared" si="56"/>
        <v>0</v>
      </c>
      <c r="HD36" s="2"/>
      <c r="HE36" s="2" t="s">
        <v>62</v>
      </c>
      <c r="HF36" s="2" t="s">
        <v>62</v>
      </c>
      <c r="HG36" s="2"/>
      <c r="HH36" s="2"/>
      <c r="HI36" s="2"/>
      <c r="HJ36" s="2"/>
      <c r="HK36" s="2"/>
      <c r="HL36" s="2"/>
      <c r="HM36" s="2" t="s">
        <v>3</v>
      </c>
      <c r="HN36" s="2" t="s">
        <v>3</v>
      </c>
      <c r="HO36" s="2" t="s">
        <v>3</v>
      </c>
      <c r="HP36" s="2" t="s">
        <v>3</v>
      </c>
      <c r="HQ36" s="2" t="s">
        <v>3</v>
      </c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>
        <v>0</v>
      </c>
      <c r="IL36" s="2"/>
      <c r="IM36" s="2"/>
      <c r="IN36" s="2"/>
      <c r="IO36" s="2"/>
      <c r="IP36" s="2"/>
      <c r="IQ36" s="2"/>
      <c r="IR36" s="2"/>
      <c r="IS36" s="2"/>
      <c r="IT36" s="2"/>
      <c r="IU36" s="2"/>
    </row>
    <row r="37" spans="1:255" x14ac:dyDescent="0.2">
      <c r="A37">
        <v>17</v>
      </c>
      <c r="B37">
        <v>1</v>
      </c>
      <c r="E37" t="s">
        <v>54</v>
      </c>
      <c r="F37" t="s">
        <v>55</v>
      </c>
      <c r="G37" t="s">
        <v>56</v>
      </c>
      <c r="H37" t="s">
        <v>57</v>
      </c>
      <c r="I37">
        <v>1556.472</v>
      </c>
      <c r="J37">
        <v>0</v>
      </c>
      <c r="K37">
        <v>1556.472</v>
      </c>
      <c r="L37">
        <v>7782.36</v>
      </c>
      <c r="M37">
        <v>0</v>
      </c>
      <c r="N37">
        <f t="shared" si="21"/>
        <v>7782.36</v>
      </c>
      <c r="O37">
        <f t="shared" si="22"/>
        <v>20194290.32</v>
      </c>
      <c r="P37">
        <f t="shared" si="23"/>
        <v>20194290.32</v>
      </c>
      <c r="Q37">
        <f t="shared" si="24"/>
        <v>0</v>
      </c>
      <c r="R37">
        <f t="shared" si="25"/>
        <v>0</v>
      </c>
      <c r="S37">
        <f t="shared" si="26"/>
        <v>0</v>
      </c>
      <c r="T37">
        <f t="shared" si="27"/>
        <v>0</v>
      </c>
      <c r="U37">
        <f t="shared" si="28"/>
        <v>0</v>
      </c>
      <c r="V37">
        <f t="shared" si="29"/>
        <v>0</v>
      </c>
      <c r="W37">
        <f t="shared" si="30"/>
        <v>0</v>
      </c>
      <c r="X37">
        <f t="shared" si="31"/>
        <v>0</v>
      </c>
      <c r="Y37">
        <f t="shared" si="32"/>
        <v>0</v>
      </c>
      <c r="AA37">
        <v>51441990</v>
      </c>
      <c r="AB37">
        <f t="shared" si="33"/>
        <v>1590</v>
      </c>
      <c r="AC37">
        <f t="shared" si="34"/>
        <v>1590</v>
      </c>
      <c r="AD37">
        <f t="shared" si="57"/>
        <v>0</v>
      </c>
      <c r="AE37">
        <f t="shared" si="58"/>
        <v>0</v>
      </c>
      <c r="AF37">
        <f t="shared" si="59"/>
        <v>0</v>
      </c>
      <c r="AG37">
        <f t="shared" si="35"/>
        <v>0</v>
      </c>
      <c r="AH37">
        <f t="shared" si="60"/>
        <v>0</v>
      </c>
      <c r="AI37">
        <f t="shared" si="61"/>
        <v>0</v>
      </c>
      <c r="AJ37">
        <f t="shared" si="36"/>
        <v>0</v>
      </c>
      <c r="AK37">
        <v>1590</v>
      </c>
      <c r="AL37">
        <v>1590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1</v>
      </c>
      <c r="AW37">
        <v>1</v>
      </c>
      <c r="AZ37">
        <v>1</v>
      </c>
      <c r="BA37">
        <v>1</v>
      </c>
      <c r="BB37">
        <v>1</v>
      </c>
      <c r="BC37">
        <v>8.16</v>
      </c>
      <c r="BD37" t="s">
        <v>3</v>
      </c>
      <c r="BE37" t="s">
        <v>3</v>
      </c>
      <c r="BF37" t="s">
        <v>3</v>
      </c>
      <c r="BG37" t="s">
        <v>3</v>
      </c>
      <c r="BH37">
        <v>3</v>
      </c>
      <c r="BI37">
        <v>1</v>
      </c>
      <c r="BJ37" t="s">
        <v>55</v>
      </c>
      <c r="BM37">
        <v>1100</v>
      </c>
      <c r="BN37">
        <v>0</v>
      </c>
      <c r="BO37" t="s">
        <v>23</v>
      </c>
      <c r="BP37">
        <v>1</v>
      </c>
      <c r="BQ37">
        <v>8</v>
      </c>
      <c r="BR37">
        <v>0</v>
      </c>
      <c r="BS37">
        <v>1</v>
      </c>
      <c r="BT37">
        <v>1</v>
      </c>
      <c r="BU37">
        <v>1</v>
      </c>
      <c r="BV37">
        <v>1</v>
      </c>
      <c r="BW37">
        <v>1</v>
      </c>
      <c r="BX37">
        <v>1</v>
      </c>
      <c r="BY37" t="s">
        <v>3</v>
      </c>
      <c r="BZ37">
        <v>0</v>
      </c>
      <c r="CA37">
        <v>0</v>
      </c>
      <c r="CB37" t="s">
        <v>3</v>
      </c>
      <c r="CE37">
        <v>0</v>
      </c>
      <c r="CF37">
        <v>0</v>
      </c>
      <c r="CG37">
        <v>0</v>
      </c>
      <c r="CH37">
        <v>5</v>
      </c>
      <c r="CI37">
        <v>0</v>
      </c>
      <c r="CJ37">
        <v>0</v>
      </c>
      <c r="CK37">
        <v>0</v>
      </c>
      <c r="CL37">
        <v>0</v>
      </c>
      <c r="CM37">
        <v>0</v>
      </c>
      <c r="CN37" t="s">
        <v>885</v>
      </c>
      <c r="CO37">
        <v>0</v>
      </c>
      <c r="CP37">
        <f t="shared" si="37"/>
        <v>20194290.32</v>
      </c>
      <c r="CQ37">
        <f t="shared" si="38"/>
        <v>12974.4</v>
      </c>
      <c r="CR37">
        <f t="shared" si="39"/>
        <v>0</v>
      </c>
      <c r="CS37">
        <f t="shared" si="40"/>
        <v>0</v>
      </c>
      <c r="CT37">
        <f t="shared" si="41"/>
        <v>0</v>
      </c>
      <c r="CU37">
        <f t="shared" si="42"/>
        <v>0</v>
      </c>
      <c r="CV37">
        <f t="shared" si="43"/>
        <v>0</v>
      </c>
      <c r="CW37">
        <f t="shared" si="44"/>
        <v>0</v>
      </c>
      <c r="CX37">
        <f t="shared" si="45"/>
        <v>0</v>
      </c>
      <c r="CY37">
        <f t="shared" si="46"/>
        <v>0</v>
      </c>
      <c r="CZ37">
        <f t="shared" si="47"/>
        <v>0</v>
      </c>
      <c r="DC37" t="s">
        <v>3</v>
      </c>
      <c r="DD37" t="s">
        <v>3</v>
      </c>
      <c r="DE37" t="s">
        <v>36</v>
      </c>
      <c r="DF37" t="s">
        <v>36</v>
      </c>
      <c r="DG37" t="s">
        <v>43</v>
      </c>
      <c r="DH37" t="s">
        <v>3</v>
      </c>
      <c r="DI37" t="s">
        <v>43</v>
      </c>
      <c r="DJ37" t="s">
        <v>36</v>
      </c>
      <c r="DK37" t="s">
        <v>3</v>
      </c>
      <c r="DL37" t="s">
        <v>3</v>
      </c>
      <c r="DM37" t="s">
        <v>3</v>
      </c>
      <c r="DN37">
        <v>0</v>
      </c>
      <c r="DO37">
        <v>0</v>
      </c>
      <c r="DP37">
        <v>1</v>
      </c>
      <c r="DQ37">
        <v>1</v>
      </c>
      <c r="DU37">
        <v>1007</v>
      </c>
      <c r="DV37" t="s">
        <v>57</v>
      </c>
      <c r="DW37" t="s">
        <v>57</v>
      </c>
      <c r="DX37">
        <v>1</v>
      </c>
      <c r="DZ37" t="s">
        <v>3</v>
      </c>
      <c r="EA37" t="s">
        <v>3</v>
      </c>
      <c r="EB37" t="s">
        <v>3</v>
      </c>
      <c r="EC37" t="s">
        <v>3</v>
      </c>
      <c r="EE37">
        <v>51407885</v>
      </c>
      <c r="EF37">
        <v>8</v>
      </c>
      <c r="EG37" t="s">
        <v>58</v>
      </c>
      <c r="EH37">
        <v>0</v>
      </c>
      <c r="EI37" t="s">
        <v>3</v>
      </c>
      <c r="EJ37">
        <v>1</v>
      </c>
      <c r="EK37">
        <v>1100</v>
      </c>
      <c r="EL37" t="s">
        <v>59</v>
      </c>
      <c r="EM37" t="s">
        <v>60</v>
      </c>
      <c r="EO37" t="s">
        <v>44</v>
      </c>
      <c r="EQ37">
        <v>0</v>
      </c>
      <c r="ER37">
        <v>0</v>
      </c>
      <c r="ES37">
        <v>1590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FQ37">
        <v>0</v>
      </c>
      <c r="FR37">
        <f t="shared" si="48"/>
        <v>0</v>
      </c>
      <c r="FS37">
        <v>0</v>
      </c>
      <c r="FX37">
        <v>0</v>
      </c>
      <c r="FY37">
        <v>0</v>
      </c>
      <c r="GA37" t="s">
        <v>63</v>
      </c>
      <c r="GD37">
        <v>1</v>
      </c>
      <c r="GF37">
        <v>-1302265302</v>
      </c>
      <c r="GG37">
        <v>2</v>
      </c>
      <c r="GH37">
        <v>0</v>
      </c>
      <c r="GI37">
        <v>3</v>
      </c>
      <c r="GJ37">
        <v>0</v>
      </c>
      <c r="GK37">
        <v>0</v>
      </c>
      <c r="GL37">
        <f t="shared" si="49"/>
        <v>0</v>
      </c>
      <c r="GM37">
        <f t="shared" si="50"/>
        <v>20194290.32</v>
      </c>
      <c r="GN37">
        <f t="shared" si="51"/>
        <v>20194290.32</v>
      </c>
      <c r="GO37">
        <f t="shared" si="52"/>
        <v>0</v>
      </c>
      <c r="GP37">
        <f t="shared" si="53"/>
        <v>0</v>
      </c>
      <c r="GR37">
        <v>1</v>
      </c>
      <c r="GS37">
        <v>4</v>
      </c>
      <c r="GT37">
        <v>0</v>
      </c>
      <c r="GU37" t="s">
        <v>3</v>
      </c>
      <c r="GV37">
        <f t="shared" si="54"/>
        <v>0</v>
      </c>
      <c r="GW37">
        <v>1</v>
      </c>
      <c r="GX37">
        <f t="shared" si="55"/>
        <v>0</v>
      </c>
      <c r="HA37">
        <v>0</v>
      </c>
      <c r="HB37">
        <v>0</v>
      </c>
      <c r="HC37">
        <f t="shared" si="56"/>
        <v>0</v>
      </c>
      <c r="HE37" t="s">
        <v>3</v>
      </c>
      <c r="HF37" t="s">
        <v>3</v>
      </c>
      <c r="HM37" t="s">
        <v>3</v>
      </c>
      <c r="HN37" t="s">
        <v>3</v>
      </c>
      <c r="HO37" t="s">
        <v>3</v>
      </c>
      <c r="HP37" t="s">
        <v>3</v>
      </c>
      <c r="HQ37" t="s">
        <v>3</v>
      </c>
      <c r="IK37">
        <v>0</v>
      </c>
    </row>
    <row r="38" spans="1:255" x14ac:dyDescent="0.2">
      <c r="A38" s="2">
        <v>17</v>
      </c>
      <c r="B38" s="2">
        <v>1</v>
      </c>
      <c r="C38" s="2">
        <f>ROW(SmtRes!A16)</f>
        <v>16</v>
      </c>
      <c r="D38" s="2">
        <f>ROW(EtalonRes!A16)</f>
        <v>16</v>
      </c>
      <c r="E38" s="2" t="s">
        <v>64</v>
      </c>
      <c r="F38" s="2" t="s">
        <v>65</v>
      </c>
      <c r="G38" s="2" t="s">
        <v>66</v>
      </c>
      <c r="H38" s="2" t="s">
        <v>67</v>
      </c>
      <c r="I38" s="2">
        <v>4.3671600000000002</v>
      </c>
      <c r="J38" s="2">
        <v>0</v>
      </c>
      <c r="K38" s="2">
        <v>4.3671600000000002</v>
      </c>
      <c r="L38" s="2">
        <v>7.2786</v>
      </c>
      <c r="M38" s="2">
        <v>0</v>
      </c>
      <c r="N38" s="2">
        <f t="shared" si="21"/>
        <v>7.2786</v>
      </c>
      <c r="O38" s="2">
        <f t="shared" si="22"/>
        <v>1511.91</v>
      </c>
      <c r="P38" s="2">
        <f t="shared" si="23"/>
        <v>0</v>
      </c>
      <c r="Q38" s="2">
        <f t="shared" si="24"/>
        <v>1511.91</v>
      </c>
      <c r="R38" s="2">
        <f t="shared" si="25"/>
        <v>874.09</v>
      </c>
      <c r="S38" s="2">
        <f t="shared" si="26"/>
        <v>0</v>
      </c>
      <c r="T38" s="2">
        <f t="shared" si="27"/>
        <v>0</v>
      </c>
      <c r="U38" s="2">
        <f t="shared" si="28"/>
        <v>0</v>
      </c>
      <c r="V38" s="2">
        <f t="shared" si="29"/>
        <v>1.4438922750000001</v>
      </c>
      <c r="W38" s="2">
        <f t="shared" si="30"/>
        <v>0</v>
      </c>
      <c r="X38" s="2">
        <f t="shared" si="31"/>
        <v>804.16</v>
      </c>
      <c r="Y38" s="2">
        <f t="shared" si="32"/>
        <v>341.77</v>
      </c>
      <c r="Z38" s="2"/>
      <c r="AA38" s="2">
        <v>51442965</v>
      </c>
      <c r="AB38" s="2">
        <f t="shared" si="33"/>
        <v>26.148125</v>
      </c>
      <c r="AC38" s="2">
        <f t="shared" si="34"/>
        <v>0</v>
      </c>
      <c r="AD38" s="2">
        <f t="shared" si="57"/>
        <v>26.148125</v>
      </c>
      <c r="AE38" s="2">
        <f t="shared" si="58"/>
        <v>4.4706250000000001</v>
      </c>
      <c r="AF38" s="2">
        <f t="shared" si="59"/>
        <v>0</v>
      </c>
      <c r="AG38" s="2">
        <f t="shared" si="35"/>
        <v>0</v>
      </c>
      <c r="AH38" s="2">
        <f t="shared" si="60"/>
        <v>0</v>
      </c>
      <c r="AI38" s="2">
        <f t="shared" si="61"/>
        <v>0.330625</v>
      </c>
      <c r="AJ38" s="2">
        <f t="shared" si="36"/>
        <v>0</v>
      </c>
      <c r="AK38" s="2">
        <v>0</v>
      </c>
      <c r="AL38" s="2">
        <v>0</v>
      </c>
      <c r="AM38" s="2">
        <v>18.190000000000001</v>
      </c>
      <c r="AN38" s="2">
        <v>3.11</v>
      </c>
      <c r="AO38" s="2">
        <v>0</v>
      </c>
      <c r="AP38" s="2">
        <v>0</v>
      </c>
      <c r="AQ38" s="2">
        <v>0</v>
      </c>
      <c r="AR38" s="2">
        <v>0.23</v>
      </c>
      <c r="AS38" s="2">
        <v>0</v>
      </c>
      <c r="AT38" s="2">
        <v>92</v>
      </c>
      <c r="AU38" s="2">
        <v>39.1</v>
      </c>
      <c r="AV38" s="2">
        <v>1</v>
      </c>
      <c r="AW38" s="2">
        <v>1</v>
      </c>
      <c r="AX38" s="2"/>
      <c r="AY38" s="2"/>
      <c r="AZ38" s="2">
        <v>1</v>
      </c>
      <c r="BA38" s="2">
        <v>44.77</v>
      </c>
      <c r="BB38" s="2">
        <v>13.24</v>
      </c>
      <c r="BC38" s="2">
        <v>8.16</v>
      </c>
      <c r="BD38" s="2" t="s">
        <v>3</v>
      </c>
      <c r="BE38" s="2" t="s">
        <v>3</v>
      </c>
      <c r="BF38" s="2" t="s">
        <v>3</v>
      </c>
      <c r="BG38" s="2" t="s">
        <v>3</v>
      </c>
      <c r="BH38" s="2">
        <v>0</v>
      </c>
      <c r="BI38" s="2">
        <v>1</v>
      </c>
      <c r="BJ38" s="2" t="s">
        <v>68</v>
      </c>
      <c r="BK38" s="2"/>
      <c r="BL38" s="2"/>
      <c r="BM38" s="2">
        <v>1001</v>
      </c>
      <c r="BN38" s="2">
        <v>0</v>
      </c>
      <c r="BO38" s="2" t="s">
        <v>23</v>
      </c>
      <c r="BP38" s="2">
        <v>1</v>
      </c>
      <c r="BQ38" s="2">
        <v>2</v>
      </c>
      <c r="BR38" s="2">
        <v>0</v>
      </c>
      <c r="BS38" s="2">
        <v>44.77</v>
      </c>
      <c r="BT38" s="2">
        <v>1</v>
      </c>
      <c r="BU38" s="2">
        <v>1</v>
      </c>
      <c r="BV38" s="2">
        <v>1</v>
      </c>
      <c r="BW38" s="2">
        <v>1</v>
      </c>
      <c r="BX38" s="2">
        <v>1</v>
      </c>
      <c r="BY38" s="2" t="s">
        <v>3</v>
      </c>
      <c r="BZ38" s="2">
        <v>92</v>
      </c>
      <c r="CA38" s="2">
        <v>46</v>
      </c>
      <c r="CB38" s="2" t="s">
        <v>3</v>
      </c>
      <c r="CC38" s="2"/>
      <c r="CD38" s="2"/>
      <c r="CE38" s="2">
        <v>0</v>
      </c>
      <c r="CF38" s="2">
        <v>0</v>
      </c>
      <c r="CG38" s="2">
        <v>0</v>
      </c>
      <c r="CH38" s="2">
        <v>6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 t="s">
        <v>885</v>
      </c>
      <c r="CO38" s="2">
        <v>0</v>
      </c>
      <c r="CP38" s="2">
        <f t="shared" si="37"/>
        <v>1511.91</v>
      </c>
      <c r="CQ38" s="2">
        <f t="shared" si="38"/>
        <v>0</v>
      </c>
      <c r="CR38" s="2">
        <f t="shared" si="39"/>
        <v>346.2</v>
      </c>
      <c r="CS38" s="2">
        <f t="shared" si="40"/>
        <v>200.15</v>
      </c>
      <c r="CT38" s="2">
        <f t="shared" si="41"/>
        <v>0</v>
      </c>
      <c r="CU38" s="2">
        <f t="shared" si="42"/>
        <v>0</v>
      </c>
      <c r="CV38" s="2">
        <f t="shared" si="43"/>
        <v>0</v>
      </c>
      <c r="CW38" s="2">
        <f t="shared" si="44"/>
        <v>0.330625</v>
      </c>
      <c r="CX38" s="2">
        <f t="shared" si="45"/>
        <v>0</v>
      </c>
      <c r="CY38" s="2">
        <f t="shared" si="46"/>
        <v>804.16279999999995</v>
      </c>
      <c r="CZ38" s="2">
        <f t="shared" si="47"/>
        <v>341.76919000000004</v>
      </c>
      <c r="DA38" s="2"/>
      <c r="DB38" s="2"/>
      <c r="DC38" s="2" t="s">
        <v>3</v>
      </c>
      <c r="DD38" s="2" t="s">
        <v>3</v>
      </c>
      <c r="DE38" s="2" t="s">
        <v>36</v>
      </c>
      <c r="DF38" s="2" t="s">
        <v>36</v>
      </c>
      <c r="DG38" s="2" t="s">
        <v>43</v>
      </c>
      <c r="DH38" s="2" t="s">
        <v>3</v>
      </c>
      <c r="DI38" s="2" t="s">
        <v>43</v>
      </c>
      <c r="DJ38" s="2" t="s">
        <v>36</v>
      </c>
      <c r="DK38" s="2" t="s">
        <v>3</v>
      </c>
      <c r="DL38" s="2" t="s">
        <v>3</v>
      </c>
      <c r="DM38" s="2" t="s">
        <v>26</v>
      </c>
      <c r="DN38" s="2">
        <v>0</v>
      </c>
      <c r="DO38" s="2">
        <v>0</v>
      </c>
      <c r="DP38" s="2">
        <v>1</v>
      </c>
      <c r="DQ38" s="2">
        <v>1</v>
      </c>
      <c r="DR38" s="2"/>
      <c r="DS38" s="2"/>
      <c r="DT38" s="2"/>
      <c r="DU38" s="2">
        <v>1005</v>
      </c>
      <c r="DV38" s="2" t="s">
        <v>67</v>
      </c>
      <c r="DW38" s="2" t="s">
        <v>67</v>
      </c>
      <c r="DX38" s="2">
        <v>1000</v>
      </c>
      <c r="DY38" s="2"/>
      <c r="DZ38" s="2" t="s">
        <v>3</v>
      </c>
      <c r="EA38" s="2" t="s">
        <v>3</v>
      </c>
      <c r="EB38" s="2" t="s">
        <v>3</v>
      </c>
      <c r="EC38" s="2" t="s">
        <v>3</v>
      </c>
      <c r="ED38" s="2"/>
      <c r="EE38" s="2">
        <v>51407626</v>
      </c>
      <c r="EF38" s="2">
        <v>2</v>
      </c>
      <c r="EG38" s="2" t="s">
        <v>27</v>
      </c>
      <c r="EH38" s="2">
        <v>0</v>
      </c>
      <c r="EI38" s="2" t="s">
        <v>3</v>
      </c>
      <c r="EJ38" s="2">
        <v>1</v>
      </c>
      <c r="EK38" s="2">
        <v>1001</v>
      </c>
      <c r="EL38" s="2" t="s">
        <v>28</v>
      </c>
      <c r="EM38" s="2" t="s">
        <v>29</v>
      </c>
      <c r="EN38" s="2"/>
      <c r="EO38" s="2" t="s">
        <v>44</v>
      </c>
      <c r="EP38" s="2"/>
      <c r="EQ38" s="2">
        <v>0</v>
      </c>
      <c r="ER38" s="2">
        <v>0</v>
      </c>
      <c r="ES38" s="2">
        <v>0</v>
      </c>
      <c r="ET38" s="2">
        <v>18.190000000000001</v>
      </c>
      <c r="EU38" s="2">
        <v>3.11</v>
      </c>
      <c r="EV38" s="2">
        <v>0</v>
      </c>
      <c r="EW38" s="2">
        <v>0</v>
      </c>
      <c r="EX38" s="2">
        <v>0.23</v>
      </c>
      <c r="EY38" s="2">
        <v>0</v>
      </c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>
        <v>0</v>
      </c>
      <c r="FR38" s="2">
        <f t="shared" si="48"/>
        <v>0</v>
      </c>
      <c r="FS38" s="2">
        <v>0</v>
      </c>
      <c r="FT38" s="2"/>
      <c r="FU38" s="2"/>
      <c r="FV38" s="2"/>
      <c r="FW38" s="2"/>
      <c r="FX38" s="2">
        <v>92</v>
      </c>
      <c r="FY38" s="2">
        <v>39.1</v>
      </c>
      <c r="FZ38" s="2"/>
      <c r="GA38" s="2" t="s">
        <v>3</v>
      </c>
      <c r="GB38" s="2"/>
      <c r="GC38" s="2"/>
      <c r="GD38" s="2">
        <v>1</v>
      </c>
      <c r="GE38" s="2"/>
      <c r="GF38" s="2">
        <v>1608523160</v>
      </c>
      <c r="GG38" s="2">
        <v>2</v>
      </c>
      <c r="GH38" s="2">
        <v>0</v>
      </c>
      <c r="GI38" s="2">
        <v>-2</v>
      </c>
      <c r="GJ38" s="2">
        <v>0</v>
      </c>
      <c r="GK38" s="2">
        <v>0</v>
      </c>
      <c r="GL38" s="2">
        <f t="shared" si="49"/>
        <v>0</v>
      </c>
      <c r="GM38" s="2">
        <f t="shared" si="50"/>
        <v>2657.84</v>
      </c>
      <c r="GN38" s="2">
        <f t="shared" si="51"/>
        <v>2657.84</v>
      </c>
      <c r="GO38" s="2">
        <f t="shared" si="52"/>
        <v>0</v>
      </c>
      <c r="GP38" s="2">
        <f t="shared" si="53"/>
        <v>0</v>
      </c>
      <c r="GQ38" s="2"/>
      <c r="GR38" s="2">
        <v>0</v>
      </c>
      <c r="GS38" s="2">
        <v>3</v>
      </c>
      <c r="GT38" s="2">
        <v>0</v>
      </c>
      <c r="GU38" s="2" t="s">
        <v>3</v>
      </c>
      <c r="GV38" s="2">
        <f t="shared" si="54"/>
        <v>0</v>
      </c>
      <c r="GW38" s="2">
        <v>8.16</v>
      </c>
      <c r="GX38" s="2">
        <f t="shared" si="55"/>
        <v>0</v>
      </c>
      <c r="GY38" s="2"/>
      <c r="GZ38" s="2"/>
      <c r="HA38" s="2">
        <v>0</v>
      </c>
      <c r="HB38" s="2">
        <v>0</v>
      </c>
      <c r="HC38" s="2">
        <f t="shared" si="56"/>
        <v>0</v>
      </c>
      <c r="HD38" s="2"/>
      <c r="HE38" s="2" t="s">
        <v>3</v>
      </c>
      <c r="HF38" s="2" t="s">
        <v>3</v>
      </c>
      <c r="HG38" s="2"/>
      <c r="HH38" s="2"/>
      <c r="HI38" s="2"/>
      <c r="HJ38" s="2"/>
      <c r="HK38" s="2"/>
      <c r="HL38" s="2"/>
      <c r="HM38" s="2" t="s">
        <v>3</v>
      </c>
      <c r="HN38" s="2" t="s">
        <v>3</v>
      </c>
      <c r="HO38" s="2" t="s">
        <v>3</v>
      </c>
      <c r="HP38" s="2" t="s">
        <v>3</v>
      </c>
      <c r="HQ38" s="2" t="s">
        <v>3</v>
      </c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>
        <v>0</v>
      </c>
      <c r="IL38" s="2"/>
      <c r="IM38" s="2"/>
      <c r="IN38" s="2"/>
      <c r="IO38" s="2"/>
      <c r="IP38" s="2"/>
      <c r="IQ38" s="2"/>
      <c r="IR38" s="2"/>
      <c r="IS38" s="2"/>
      <c r="IT38" s="2"/>
      <c r="IU38" s="2"/>
    </row>
    <row r="39" spans="1:255" x14ac:dyDescent="0.2">
      <c r="A39">
        <v>17</v>
      </c>
      <c r="B39">
        <v>1</v>
      </c>
      <c r="C39">
        <f>ROW(SmtRes!A18)</f>
        <v>18</v>
      </c>
      <c r="D39">
        <f>ROW(EtalonRes!A18)</f>
        <v>18</v>
      </c>
      <c r="E39" t="s">
        <v>64</v>
      </c>
      <c r="F39" t="s">
        <v>65</v>
      </c>
      <c r="G39" t="s">
        <v>66</v>
      </c>
      <c r="H39" t="s">
        <v>67</v>
      </c>
      <c r="I39">
        <v>4.3671600000000002</v>
      </c>
      <c r="J39">
        <v>0</v>
      </c>
      <c r="K39">
        <v>4.3671600000000002</v>
      </c>
      <c r="L39">
        <v>7.2786</v>
      </c>
      <c r="M39">
        <v>0</v>
      </c>
      <c r="N39">
        <f t="shared" si="21"/>
        <v>7.2786</v>
      </c>
      <c r="O39">
        <f t="shared" si="22"/>
        <v>1511.91</v>
      </c>
      <c r="P39">
        <f t="shared" si="23"/>
        <v>0</v>
      </c>
      <c r="Q39">
        <f t="shared" si="24"/>
        <v>1511.91</v>
      </c>
      <c r="R39">
        <f t="shared" si="25"/>
        <v>874.09</v>
      </c>
      <c r="S39">
        <f t="shared" si="26"/>
        <v>0</v>
      </c>
      <c r="T39">
        <f t="shared" si="27"/>
        <v>0</v>
      </c>
      <c r="U39">
        <f t="shared" si="28"/>
        <v>0</v>
      </c>
      <c r="V39">
        <f t="shared" si="29"/>
        <v>1.4438922750000001</v>
      </c>
      <c r="W39">
        <f t="shared" si="30"/>
        <v>0</v>
      </c>
      <c r="X39">
        <f t="shared" si="31"/>
        <v>804.16</v>
      </c>
      <c r="Y39">
        <f t="shared" si="32"/>
        <v>340.9</v>
      </c>
      <c r="AA39">
        <v>51441990</v>
      </c>
      <c r="AB39">
        <f t="shared" si="33"/>
        <v>26.148125</v>
      </c>
      <c r="AC39">
        <f t="shared" si="34"/>
        <v>0</v>
      </c>
      <c r="AD39">
        <f t="shared" si="57"/>
        <v>26.148125</v>
      </c>
      <c r="AE39">
        <f t="shared" si="58"/>
        <v>4.4706250000000001</v>
      </c>
      <c r="AF39">
        <f t="shared" si="59"/>
        <v>0</v>
      </c>
      <c r="AG39">
        <f t="shared" si="35"/>
        <v>0</v>
      </c>
      <c r="AH39">
        <f t="shared" si="60"/>
        <v>0</v>
      </c>
      <c r="AI39">
        <f t="shared" si="61"/>
        <v>0.330625</v>
      </c>
      <c r="AJ39">
        <f t="shared" si="36"/>
        <v>0</v>
      </c>
      <c r="AK39">
        <v>0</v>
      </c>
      <c r="AL39">
        <v>0</v>
      </c>
      <c r="AM39">
        <v>18.190000000000001</v>
      </c>
      <c r="AN39">
        <v>3.11</v>
      </c>
      <c r="AO39">
        <v>0</v>
      </c>
      <c r="AP39">
        <v>0</v>
      </c>
      <c r="AQ39">
        <v>0</v>
      </c>
      <c r="AR39">
        <v>0.23</v>
      </c>
      <c r="AS39">
        <v>0</v>
      </c>
      <c r="AT39">
        <v>92</v>
      </c>
      <c r="AU39">
        <v>39</v>
      </c>
      <c r="AV39">
        <v>1</v>
      </c>
      <c r="AW39">
        <v>1</v>
      </c>
      <c r="AZ39">
        <v>1</v>
      </c>
      <c r="BA39">
        <v>44.77</v>
      </c>
      <c r="BB39">
        <v>13.24</v>
      </c>
      <c r="BC39">
        <v>8.16</v>
      </c>
      <c r="BD39" t="s">
        <v>3</v>
      </c>
      <c r="BE39" t="s">
        <v>3</v>
      </c>
      <c r="BF39" t="s">
        <v>3</v>
      </c>
      <c r="BG39" t="s">
        <v>3</v>
      </c>
      <c r="BH39">
        <v>0</v>
      </c>
      <c r="BI39">
        <v>1</v>
      </c>
      <c r="BJ39" t="s">
        <v>68</v>
      </c>
      <c r="BM39">
        <v>1001</v>
      </c>
      <c r="BN39">
        <v>0</v>
      </c>
      <c r="BO39" t="s">
        <v>23</v>
      </c>
      <c r="BP39">
        <v>1</v>
      </c>
      <c r="BQ39">
        <v>2</v>
      </c>
      <c r="BR39">
        <v>0</v>
      </c>
      <c r="BS39">
        <v>44.77</v>
      </c>
      <c r="BT39">
        <v>1</v>
      </c>
      <c r="BU39">
        <v>1</v>
      </c>
      <c r="BV39">
        <v>1</v>
      </c>
      <c r="BW39">
        <v>1</v>
      </c>
      <c r="BX39">
        <v>1</v>
      </c>
      <c r="BY39" t="s">
        <v>3</v>
      </c>
      <c r="BZ39">
        <v>92</v>
      </c>
      <c r="CA39">
        <v>46</v>
      </c>
      <c r="CB39" t="s">
        <v>3</v>
      </c>
      <c r="CE39">
        <v>0</v>
      </c>
      <c r="CF39">
        <v>0</v>
      </c>
      <c r="CG39">
        <v>0</v>
      </c>
      <c r="CH39">
        <v>6</v>
      </c>
      <c r="CI39">
        <v>0</v>
      </c>
      <c r="CJ39">
        <v>0</v>
      </c>
      <c r="CK39">
        <v>0</v>
      </c>
      <c r="CL39">
        <v>0</v>
      </c>
      <c r="CM39">
        <v>0</v>
      </c>
      <c r="CN39" t="s">
        <v>885</v>
      </c>
      <c r="CO39">
        <v>0</v>
      </c>
      <c r="CP39">
        <f t="shared" si="37"/>
        <v>1511.91</v>
      </c>
      <c r="CQ39">
        <f t="shared" si="38"/>
        <v>0</v>
      </c>
      <c r="CR39">
        <f t="shared" si="39"/>
        <v>346.2</v>
      </c>
      <c r="CS39">
        <f t="shared" si="40"/>
        <v>200.15</v>
      </c>
      <c r="CT39">
        <f t="shared" si="41"/>
        <v>0</v>
      </c>
      <c r="CU39">
        <f t="shared" si="42"/>
        <v>0</v>
      </c>
      <c r="CV39">
        <f t="shared" si="43"/>
        <v>0</v>
      </c>
      <c r="CW39">
        <f t="shared" si="44"/>
        <v>0.330625</v>
      </c>
      <c r="CX39">
        <f t="shared" si="45"/>
        <v>0</v>
      </c>
      <c r="CY39">
        <f t="shared" si="46"/>
        <v>804.16279999999995</v>
      </c>
      <c r="CZ39">
        <f t="shared" si="47"/>
        <v>340.89510000000001</v>
      </c>
      <c r="DC39" t="s">
        <v>3</v>
      </c>
      <c r="DD39" t="s">
        <v>3</v>
      </c>
      <c r="DE39" t="s">
        <v>36</v>
      </c>
      <c r="DF39" t="s">
        <v>36</v>
      </c>
      <c r="DG39" t="s">
        <v>43</v>
      </c>
      <c r="DH39" t="s">
        <v>3</v>
      </c>
      <c r="DI39" t="s">
        <v>43</v>
      </c>
      <c r="DJ39" t="s">
        <v>36</v>
      </c>
      <c r="DK39" t="s">
        <v>3</v>
      </c>
      <c r="DL39" t="s">
        <v>3</v>
      </c>
      <c r="DM39" t="s">
        <v>26</v>
      </c>
      <c r="DN39">
        <v>0</v>
      </c>
      <c r="DO39">
        <v>0</v>
      </c>
      <c r="DP39">
        <v>1</v>
      </c>
      <c r="DQ39">
        <v>1</v>
      </c>
      <c r="DU39">
        <v>1005</v>
      </c>
      <c r="DV39" t="s">
        <v>67</v>
      </c>
      <c r="DW39" t="s">
        <v>67</v>
      </c>
      <c r="DX39">
        <v>1000</v>
      </c>
      <c r="DZ39" t="s">
        <v>3</v>
      </c>
      <c r="EA39" t="s">
        <v>3</v>
      </c>
      <c r="EB39" t="s">
        <v>3</v>
      </c>
      <c r="EC39" t="s">
        <v>3</v>
      </c>
      <c r="EE39">
        <v>51407626</v>
      </c>
      <c r="EF39">
        <v>2</v>
      </c>
      <c r="EG39" t="s">
        <v>27</v>
      </c>
      <c r="EH39">
        <v>0</v>
      </c>
      <c r="EI39" t="s">
        <v>3</v>
      </c>
      <c r="EJ39">
        <v>1</v>
      </c>
      <c r="EK39">
        <v>1001</v>
      </c>
      <c r="EL39" t="s">
        <v>28</v>
      </c>
      <c r="EM39" t="s">
        <v>29</v>
      </c>
      <c r="EO39" t="s">
        <v>44</v>
      </c>
      <c r="EQ39">
        <v>0</v>
      </c>
      <c r="ER39">
        <v>0</v>
      </c>
      <c r="ES39">
        <v>0</v>
      </c>
      <c r="ET39">
        <v>18.190000000000001</v>
      </c>
      <c r="EU39">
        <v>3.11</v>
      </c>
      <c r="EV39">
        <v>0</v>
      </c>
      <c r="EW39">
        <v>0</v>
      </c>
      <c r="EX39">
        <v>0.23</v>
      </c>
      <c r="EY39">
        <v>0</v>
      </c>
      <c r="FQ39">
        <v>0</v>
      </c>
      <c r="FR39">
        <f t="shared" si="48"/>
        <v>0</v>
      </c>
      <c r="FS39">
        <v>0</v>
      </c>
      <c r="FX39">
        <v>92</v>
      </c>
      <c r="FY39">
        <v>39.1</v>
      </c>
      <c r="GA39" t="s">
        <v>3</v>
      </c>
      <c r="GD39">
        <v>1</v>
      </c>
      <c r="GF39">
        <v>1608523160</v>
      </c>
      <c r="GG39">
        <v>2</v>
      </c>
      <c r="GH39">
        <v>0</v>
      </c>
      <c r="GI39">
        <v>-2</v>
      </c>
      <c r="GJ39">
        <v>0</v>
      </c>
      <c r="GK39">
        <v>0</v>
      </c>
      <c r="GL39">
        <f t="shared" si="49"/>
        <v>0</v>
      </c>
      <c r="GM39">
        <f t="shared" si="50"/>
        <v>2656.97</v>
      </c>
      <c r="GN39">
        <f t="shared" si="51"/>
        <v>2656.97</v>
      </c>
      <c r="GO39">
        <f t="shared" si="52"/>
        <v>0</v>
      </c>
      <c r="GP39">
        <f t="shared" si="53"/>
        <v>0</v>
      </c>
      <c r="GR39">
        <v>0</v>
      </c>
      <c r="GS39">
        <v>3</v>
      </c>
      <c r="GT39">
        <v>0</v>
      </c>
      <c r="GU39" t="s">
        <v>3</v>
      </c>
      <c r="GV39">
        <f t="shared" si="54"/>
        <v>0</v>
      </c>
      <c r="GW39">
        <v>8.16</v>
      </c>
      <c r="GX39">
        <f t="shared" si="55"/>
        <v>0</v>
      </c>
      <c r="HA39">
        <v>0</v>
      </c>
      <c r="HB39">
        <v>0</v>
      </c>
      <c r="HC39">
        <f t="shared" si="56"/>
        <v>0</v>
      </c>
      <c r="HE39" t="s">
        <v>3</v>
      </c>
      <c r="HF39" t="s">
        <v>3</v>
      </c>
      <c r="HM39" t="s">
        <v>3</v>
      </c>
      <c r="HN39" t="s">
        <v>3</v>
      </c>
      <c r="HO39" t="s">
        <v>3</v>
      </c>
      <c r="HP39" t="s">
        <v>3</v>
      </c>
      <c r="HQ39" t="s">
        <v>3</v>
      </c>
      <c r="IK39">
        <v>0</v>
      </c>
    </row>
    <row r="40" spans="1:255" x14ac:dyDescent="0.2">
      <c r="A40" s="2">
        <v>17</v>
      </c>
      <c r="B40" s="2">
        <v>1</v>
      </c>
      <c r="C40" s="2">
        <f>ROW(SmtRes!A19)</f>
        <v>19</v>
      </c>
      <c r="D40" s="2">
        <f>ROW(EtalonRes!A19)</f>
        <v>19</v>
      </c>
      <c r="E40" s="2" t="s">
        <v>69</v>
      </c>
      <c r="F40" s="2" t="s">
        <v>70</v>
      </c>
      <c r="G40" s="2" t="s">
        <v>71</v>
      </c>
      <c r="H40" s="2" t="s">
        <v>67</v>
      </c>
      <c r="I40" s="2">
        <v>1.0917851999999999</v>
      </c>
      <c r="J40" s="2">
        <v>0</v>
      </c>
      <c r="K40" s="2">
        <v>1.0917851999999999</v>
      </c>
      <c r="L40" s="2">
        <v>1.819642</v>
      </c>
      <c r="M40" s="2">
        <v>0</v>
      </c>
      <c r="N40" s="2">
        <f t="shared" si="21"/>
        <v>1.8196000000000001</v>
      </c>
      <c r="O40" s="2">
        <f t="shared" si="22"/>
        <v>47696.67</v>
      </c>
      <c r="P40" s="2">
        <f t="shared" si="23"/>
        <v>0</v>
      </c>
      <c r="Q40" s="2">
        <f t="shared" si="24"/>
        <v>0</v>
      </c>
      <c r="R40" s="2">
        <f t="shared" si="25"/>
        <v>0</v>
      </c>
      <c r="S40" s="2">
        <f t="shared" si="26"/>
        <v>47696.67</v>
      </c>
      <c r="T40" s="2">
        <f t="shared" si="27"/>
        <v>0</v>
      </c>
      <c r="U40" s="2">
        <f t="shared" si="28"/>
        <v>124.89613268549996</v>
      </c>
      <c r="V40" s="2">
        <f t="shared" si="29"/>
        <v>0</v>
      </c>
      <c r="W40" s="2">
        <f t="shared" si="30"/>
        <v>0</v>
      </c>
      <c r="X40" s="2">
        <f t="shared" si="31"/>
        <v>43880.94</v>
      </c>
      <c r="Y40" s="2">
        <f t="shared" si="32"/>
        <v>18649.400000000001</v>
      </c>
      <c r="Z40" s="2"/>
      <c r="AA40" s="2">
        <v>51442965</v>
      </c>
      <c r="AB40" s="2">
        <f t="shared" si="33"/>
        <v>975.80662500000005</v>
      </c>
      <c r="AC40" s="2">
        <f t="shared" si="34"/>
        <v>0</v>
      </c>
      <c r="AD40" s="2">
        <f t="shared" si="57"/>
        <v>0</v>
      </c>
      <c r="AE40" s="2">
        <f t="shared" si="58"/>
        <v>0</v>
      </c>
      <c r="AF40" s="2">
        <f t="shared" si="59"/>
        <v>975.80662500000005</v>
      </c>
      <c r="AG40" s="2">
        <f t="shared" si="35"/>
        <v>0</v>
      </c>
      <c r="AH40" s="2">
        <f t="shared" si="60"/>
        <v>114.39624999999998</v>
      </c>
      <c r="AI40" s="2">
        <f t="shared" si="61"/>
        <v>0</v>
      </c>
      <c r="AJ40" s="2">
        <f t="shared" si="36"/>
        <v>0</v>
      </c>
      <c r="AK40" s="2">
        <v>0</v>
      </c>
      <c r="AL40" s="2">
        <v>0</v>
      </c>
      <c r="AM40" s="2">
        <v>0</v>
      </c>
      <c r="AN40" s="2">
        <v>0</v>
      </c>
      <c r="AO40" s="2">
        <v>737.85</v>
      </c>
      <c r="AP40" s="2">
        <v>0</v>
      </c>
      <c r="AQ40" s="2">
        <v>86.5</v>
      </c>
      <c r="AR40" s="2">
        <v>0</v>
      </c>
      <c r="AS40" s="2">
        <v>0</v>
      </c>
      <c r="AT40" s="2">
        <v>92</v>
      </c>
      <c r="AU40" s="2">
        <v>39.1</v>
      </c>
      <c r="AV40" s="2">
        <v>1</v>
      </c>
      <c r="AW40" s="2">
        <v>1</v>
      </c>
      <c r="AX40" s="2"/>
      <c r="AY40" s="2"/>
      <c r="AZ40" s="2">
        <v>1</v>
      </c>
      <c r="BA40" s="2">
        <v>44.77</v>
      </c>
      <c r="BB40" s="2">
        <v>13.24</v>
      </c>
      <c r="BC40" s="2">
        <v>8.16</v>
      </c>
      <c r="BD40" s="2" t="s">
        <v>3</v>
      </c>
      <c r="BE40" s="2" t="s">
        <v>3</v>
      </c>
      <c r="BF40" s="2" t="s">
        <v>3</v>
      </c>
      <c r="BG40" s="2" t="s">
        <v>3</v>
      </c>
      <c r="BH40" s="2">
        <v>0</v>
      </c>
      <c r="BI40" s="2">
        <v>1</v>
      </c>
      <c r="BJ40" s="2" t="s">
        <v>72</v>
      </c>
      <c r="BK40" s="2"/>
      <c r="BL40" s="2"/>
      <c r="BM40" s="2">
        <v>1001</v>
      </c>
      <c r="BN40" s="2">
        <v>0</v>
      </c>
      <c r="BO40" s="2" t="s">
        <v>23</v>
      </c>
      <c r="BP40" s="2">
        <v>1</v>
      </c>
      <c r="BQ40" s="2">
        <v>2</v>
      </c>
      <c r="BR40" s="2">
        <v>0</v>
      </c>
      <c r="BS40" s="2">
        <v>44.77</v>
      </c>
      <c r="BT40" s="2">
        <v>1</v>
      </c>
      <c r="BU40" s="2">
        <v>1</v>
      </c>
      <c r="BV40" s="2">
        <v>1</v>
      </c>
      <c r="BW40" s="2">
        <v>1</v>
      </c>
      <c r="BX40" s="2">
        <v>1</v>
      </c>
      <c r="BY40" s="2" t="s">
        <v>3</v>
      </c>
      <c r="BZ40" s="2">
        <v>92</v>
      </c>
      <c r="CA40" s="2">
        <v>46</v>
      </c>
      <c r="CB40" s="2" t="s">
        <v>3</v>
      </c>
      <c r="CC40" s="2"/>
      <c r="CD40" s="2"/>
      <c r="CE40" s="2">
        <v>0</v>
      </c>
      <c r="CF40" s="2">
        <v>0</v>
      </c>
      <c r="CG40" s="2">
        <v>0</v>
      </c>
      <c r="CH40" s="2">
        <v>7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 t="s">
        <v>885</v>
      </c>
      <c r="CO40" s="2">
        <v>0</v>
      </c>
      <c r="CP40" s="2">
        <f t="shared" si="37"/>
        <v>47696.67</v>
      </c>
      <c r="CQ40" s="2">
        <f t="shared" si="38"/>
        <v>0</v>
      </c>
      <c r="CR40" s="2">
        <f t="shared" si="39"/>
        <v>0</v>
      </c>
      <c r="CS40" s="2">
        <f t="shared" si="40"/>
        <v>0</v>
      </c>
      <c r="CT40" s="2">
        <f t="shared" si="41"/>
        <v>43686.86</v>
      </c>
      <c r="CU40" s="2">
        <f t="shared" si="42"/>
        <v>0</v>
      </c>
      <c r="CV40" s="2">
        <f t="shared" si="43"/>
        <v>114.39624999999998</v>
      </c>
      <c r="CW40" s="2">
        <f t="shared" si="44"/>
        <v>0</v>
      </c>
      <c r="CX40" s="2">
        <f t="shared" si="45"/>
        <v>0</v>
      </c>
      <c r="CY40" s="2">
        <f t="shared" si="46"/>
        <v>43880.936399999999</v>
      </c>
      <c r="CZ40" s="2">
        <f t="shared" si="47"/>
        <v>18649.397970000002</v>
      </c>
      <c r="DA40" s="2"/>
      <c r="DB40" s="2"/>
      <c r="DC40" s="2" t="s">
        <v>3</v>
      </c>
      <c r="DD40" s="2" t="s">
        <v>3</v>
      </c>
      <c r="DE40" s="2" t="s">
        <v>36</v>
      </c>
      <c r="DF40" s="2" t="s">
        <v>36</v>
      </c>
      <c r="DG40" s="2" t="s">
        <v>43</v>
      </c>
      <c r="DH40" s="2" t="s">
        <v>3</v>
      </c>
      <c r="DI40" s="2" t="s">
        <v>43</v>
      </c>
      <c r="DJ40" s="2" t="s">
        <v>36</v>
      </c>
      <c r="DK40" s="2" t="s">
        <v>3</v>
      </c>
      <c r="DL40" s="2" t="s">
        <v>3</v>
      </c>
      <c r="DM40" s="2" t="s">
        <v>26</v>
      </c>
      <c r="DN40" s="2">
        <v>0</v>
      </c>
      <c r="DO40" s="2">
        <v>0</v>
      </c>
      <c r="DP40" s="2">
        <v>1</v>
      </c>
      <c r="DQ40" s="2">
        <v>1</v>
      </c>
      <c r="DR40" s="2"/>
      <c r="DS40" s="2"/>
      <c r="DT40" s="2"/>
      <c r="DU40" s="2">
        <v>1005</v>
      </c>
      <c r="DV40" s="2" t="s">
        <v>67</v>
      </c>
      <c r="DW40" s="2" t="s">
        <v>67</v>
      </c>
      <c r="DX40" s="2">
        <v>1000</v>
      </c>
      <c r="DY40" s="2"/>
      <c r="DZ40" s="2" t="s">
        <v>3</v>
      </c>
      <c r="EA40" s="2" t="s">
        <v>3</v>
      </c>
      <c r="EB40" s="2" t="s">
        <v>3</v>
      </c>
      <c r="EC40" s="2" t="s">
        <v>3</v>
      </c>
      <c r="ED40" s="2"/>
      <c r="EE40" s="2">
        <v>51407626</v>
      </c>
      <c r="EF40" s="2">
        <v>2</v>
      </c>
      <c r="EG40" s="2" t="s">
        <v>27</v>
      </c>
      <c r="EH40" s="2">
        <v>0</v>
      </c>
      <c r="EI40" s="2" t="s">
        <v>3</v>
      </c>
      <c r="EJ40" s="2">
        <v>1</v>
      </c>
      <c r="EK40" s="2">
        <v>1001</v>
      </c>
      <c r="EL40" s="2" t="s">
        <v>28</v>
      </c>
      <c r="EM40" s="2" t="s">
        <v>29</v>
      </c>
      <c r="EN40" s="2"/>
      <c r="EO40" s="2" t="s">
        <v>44</v>
      </c>
      <c r="EP40" s="2"/>
      <c r="EQ40" s="2">
        <v>0</v>
      </c>
      <c r="ER40" s="2">
        <v>0</v>
      </c>
      <c r="ES40" s="2">
        <v>0</v>
      </c>
      <c r="ET40" s="2">
        <v>0</v>
      </c>
      <c r="EU40" s="2">
        <v>0</v>
      </c>
      <c r="EV40" s="2">
        <v>737.85</v>
      </c>
      <c r="EW40" s="2">
        <v>86.5</v>
      </c>
      <c r="EX40" s="2">
        <v>0</v>
      </c>
      <c r="EY40" s="2">
        <v>0</v>
      </c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>
        <v>0</v>
      </c>
      <c r="FR40" s="2">
        <f t="shared" si="48"/>
        <v>0</v>
      </c>
      <c r="FS40" s="2">
        <v>0</v>
      </c>
      <c r="FT40" s="2"/>
      <c r="FU40" s="2"/>
      <c r="FV40" s="2"/>
      <c r="FW40" s="2"/>
      <c r="FX40" s="2">
        <v>92</v>
      </c>
      <c r="FY40" s="2">
        <v>39.1</v>
      </c>
      <c r="FZ40" s="2"/>
      <c r="GA40" s="2" t="s">
        <v>3</v>
      </c>
      <c r="GB40" s="2"/>
      <c r="GC40" s="2"/>
      <c r="GD40" s="2">
        <v>1</v>
      </c>
      <c r="GE40" s="2"/>
      <c r="GF40" s="2">
        <v>1787794750</v>
      </c>
      <c r="GG40" s="2">
        <v>2</v>
      </c>
      <c r="GH40" s="2">
        <v>0</v>
      </c>
      <c r="GI40" s="2">
        <v>-2</v>
      </c>
      <c r="GJ40" s="2">
        <v>0</v>
      </c>
      <c r="GK40" s="2">
        <v>0</v>
      </c>
      <c r="GL40" s="2">
        <f t="shared" si="49"/>
        <v>0</v>
      </c>
      <c r="GM40" s="2">
        <f t="shared" si="50"/>
        <v>110227.01</v>
      </c>
      <c r="GN40" s="2">
        <f t="shared" si="51"/>
        <v>110227.01</v>
      </c>
      <c r="GO40" s="2">
        <f t="shared" si="52"/>
        <v>0</v>
      </c>
      <c r="GP40" s="2">
        <f t="shared" si="53"/>
        <v>0</v>
      </c>
      <c r="GQ40" s="2"/>
      <c r="GR40" s="2">
        <v>0</v>
      </c>
      <c r="GS40" s="2">
        <v>3</v>
      </c>
      <c r="GT40" s="2">
        <v>0</v>
      </c>
      <c r="GU40" s="2" t="s">
        <v>3</v>
      </c>
      <c r="GV40" s="2">
        <f t="shared" si="54"/>
        <v>0</v>
      </c>
      <c r="GW40" s="2">
        <v>8.16</v>
      </c>
      <c r="GX40" s="2">
        <f t="shared" si="55"/>
        <v>0</v>
      </c>
      <c r="GY40" s="2"/>
      <c r="GZ40" s="2"/>
      <c r="HA40" s="2">
        <v>0</v>
      </c>
      <c r="HB40" s="2">
        <v>0</v>
      </c>
      <c r="HC40" s="2">
        <f t="shared" si="56"/>
        <v>0</v>
      </c>
      <c r="HD40" s="2"/>
      <c r="HE40" s="2" t="s">
        <v>3</v>
      </c>
      <c r="HF40" s="2" t="s">
        <v>3</v>
      </c>
      <c r="HG40" s="2"/>
      <c r="HH40" s="2"/>
      <c r="HI40" s="2"/>
      <c r="HJ40" s="2"/>
      <c r="HK40" s="2"/>
      <c r="HL40" s="2"/>
      <c r="HM40" s="2" t="s">
        <v>3</v>
      </c>
      <c r="HN40" s="2" t="s">
        <v>3</v>
      </c>
      <c r="HO40" s="2" t="s">
        <v>3</v>
      </c>
      <c r="HP40" s="2" t="s">
        <v>3</v>
      </c>
      <c r="HQ40" s="2" t="s">
        <v>3</v>
      </c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>
        <v>0</v>
      </c>
      <c r="IL40" s="2"/>
      <c r="IM40" s="2"/>
      <c r="IN40" s="2"/>
      <c r="IO40" s="2"/>
      <c r="IP40" s="2"/>
      <c r="IQ40" s="2"/>
      <c r="IR40" s="2"/>
      <c r="IS40" s="2"/>
      <c r="IT40" s="2"/>
      <c r="IU40" s="2"/>
    </row>
    <row r="41" spans="1:255" x14ac:dyDescent="0.2">
      <c r="A41">
        <v>17</v>
      </c>
      <c r="B41">
        <v>1</v>
      </c>
      <c r="C41">
        <f>ROW(SmtRes!A20)</f>
        <v>20</v>
      </c>
      <c r="D41">
        <f>ROW(EtalonRes!A20)</f>
        <v>20</v>
      </c>
      <c r="E41" t="s">
        <v>69</v>
      </c>
      <c r="F41" t="s">
        <v>70</v>
      </c>
      <c r="G41" t="s">
        <v>71</v>
      </c>
      <c r="H41" t="s">
        <v>67</v>
      </c>
      <c r="I41">
        <v>1.0917851999999999</v>
      </c>
      <c r="J41">
        <v>0</v>
      </c>
      <c r="K41">
        <v>1.0917851999999999</v>
      </c>
      <c r="L41">
        <v>1.819642</v>
      </c>
      <c r="M41">
        <v>0</v>
      </c>
      <c r="N41">
        <f t="shared" si="21"/>
        <v>1.8196000000000001</v>
      </c>
      <c r="O41">
        <f t="shared" si="22"/>
        <v>47696.67</v>
      </c>
      <c r="P41">
        <f t="shared" si="23"/>
        <v>0</v>
      </c>
      <c r="Q41">
        <f t="shared" si="24"/>
        <v>0</v>
      </c>
      <c r="R41">
        <f t="shared" si="25"/>
        <v>0</v>
      </c>
      <c r="S41">
        <f t="shared" si="26"/>
        <v>47696.67</v>
      </c>
      <c r="T41">
        <f t="shared" si="27"/>
        <v>0</v>
      </c>
      <c r="U41">
        <f t="shared" si="28"/>
        <v>124.89613268549996</v>
      </c>
      <c r="V41">
        <f t="shared" si="29"/>
        <v>0</v>
      </c>
      <c r="W41">
        <f t="shared" si="30"/>
        <v>0</v>
      </c>
      <c r="X41">
        <f t="shared" si="31"/>
        <v>43880.94</v>
      </c>
      <c r="Y41">
        <f t="shared" si="32"/>
        <v>18601.7</v>
      </c>
      <c r="AA41">
        <v>51441990</v>
      </c>
      <c r="AB41">
        <f t="shared" si="33"/>
        <v>975.80662500000005</v>
      </c>
      <c r="AC41">
        <f t="shared" si="34"/>
        <v>0</v>
      </c>
      <c r="AD41">
        <f t="shared" si="57"/>
        <v>0</v>
      </c>
      <c r="AE41">
        <f t="shared" si="58"/>
        <v>0</v>
      </c>
      <c r="AF41">
        <f t="shared" si="59"/>
        <v>975.80662500000005</v>
      </c>
      <c r="AG41">
        <f t="shared" si="35"/>
        <v>0</v>
      </c>
      <c r="AH41">
        <f t="shared" si="60"/>
        <v>114.39624999999998</v>
      </c>
      <c r="AI41">
        <f t="shared" si="61"/>
        <v>0</v>
      </c>
      <c r="AJ41">
        <f t="shared" si="36"/>
        <v>0</v>
      </c>
      <c r="AK41">
        <v>0</v>
      </c>
      <c r="AL41">
        <v>0</v>
      </c>
      <c r="AM41">
        <v>0</v>
      </c>
      <c r="AN41">
        <v>0</v>
      </c>
      <c r="AO41">
        <v>737.85</v>
      </c>
      <c r="AP41">
        <v>0</v>
      </c>
      <c r="AQ41">
        <v>86.5</v>
      </c>
      <c r="AR41">
        <v>0</v>
      </c>
      <c r="AS41">
        <v>0</v>
      </c>
      <c r="AT41">
        <v>92</v>
      </c>
      <c r="AU41">
        <v>39</v>
      </c>
      <c r="AV41">
        <v>1</v>
      </c>
      <c r="AW41">
        <v>1</v>
      </c>
      <c r="AZ41">
        <v>1</v>
      </c>
      <c r="BA41">
        <v>44.77</v>
      </c>
      <c r="BB41">
        <v>13.24</v>
      </c>
      <c r="BC41">
        <v>8.16</v>
      </c>
      <c r="BD41" t="s">
        <v>3</v>
      </c>
      <c r="BE41" t="s">
        <v>3</v>
      </c>
      <c r="BF41" t="s">
        <v>3</v>
      </c>
      <c r="BG41" t="s">
        <v>3</v>
      </c>
      <c r="BH41">
        <v>0</v>
      </c>
      <c r="BI41">
        <v>1</v>
      </c>
      <c r="BJ41" t="s">
        <v>72</v>
      </c>
      <c r="BM41">
        <v>1001</v>
      </c>
      <c r="BN41">
        <v>0</v>
      </c>
      <c r="BO41" t="s">
        <v>23</v>
      </c>
      <c r="BP41">
        <v>1</v>
      </c>
      <c r="BQ41">
        <v>2</v>
      </c>
      <c r="BR41">
        <v>0</v>
      </c>
      <c r="BS41">
        <v>44.77</v>
      </c>
      <c r="BT41">
        <v>1</v>
      </c>
      <c r="BU41">
        <v>1</v>
      </c>
      <c r="BV41">
        <v>1</v>
      </c>
      <c r="BW41">
        <v>1</v>
      </c>
      <c r="BX41">
        <v>1</v>
      </c>
      <c r="BY41" t="s">
        <v>3</v>
      </c>
      <c r="BZ41">
        <v>92</v>
      </c>
      <c r="CA41">
        <v>46</v>
      </c>
      <c r="CB41" t="s">
        <v>3</v>
      </c>
      <c r="CE41">
        <v>0</v>
      </c>
      <c r="CF41">
        <v>0</v>
      </c>
      <c r="CG41">
        <v>0</v>
      </c>
      <c r="CH41">
        <v>7</v>
      </c>
      <c r="CI41">
        <v>0</v>
      </c>
      <c r="CJ41">
        <v>0</v>
      </c>
      <c r="CK41">
        <v>0</v>
      </c>
      <c r="CL41">
        <v>0</v>
      </c>
      <c r="CM41">
        <v>0</v>
      </c>
      <c r="CN41" t="s">
        <v>885</v>
      </c>
      <c r="CO41">
        <v>0</v>
      </c>
      <c r="CP41">
        <f t="shared" si="37"/>
        <v>47696.67</v>
      </c>
      <c r="CQ41">
        <f t="shared" si="38"/>
        <v>0</v>
      </c>
      <c r="CR41">
        <f t="shared" si="39"/>
        <v>0</v>
      </c>
      <c r="CS41">
        <f t="shared" si="40"/>
        <v>0</v>
      </c>
      <c r="CT41">
        <f t="shared" si="41"/>
        <v>43686.86</v>
      </c>
      <c r="CU41">
        <f t="shared" si="42"/>
        <v>0</v>
      </c>
      <c r="CV41">
        <f t="shared" si="43"/>
        <v>114.39624999999998</v>
      </c>
      <c r="CW41">
        <f t="shared" si="44"/>
        <v>0</v>
      </c>
      <c r="CX41">
        <f t="shared" si="45"/>
        <v>0</v>
      </c>
      <c r="CY41">
        <f t="shared" si="46"/>
        <v>43880.936399999999</v>
      </c>
      <c r="CZ41">
        <f t="shared" si="47"/>
        <v>18601.701300000001</v>
      </c>
      <c r="DC41" t="s">
        <v>3</v>
      </c>
      <c r="DD41" t="s">
        <v>3</v>
      </c>
      <c r="DE41" t="s">
        <v>36</v>
      </c>
      <c r="DF41" t="s">
        <v>36</v>
      </c>
      <c r="DG41" t="s">
        <v>43</v>
      </c>
      <c r="DH41" t="s">
        <v>3</v>
      </c>
      <c r="DI41" t="s">
        <v>43</v>
      </c>
      <c r="DJ41" t="s">
        <v>36</v>
      </c>
      <c r="DK41" t="s">
        <v>3</v>
      </c>
      <c r="DL41" t="s">
        <v>3</v>
      </c>
      <c r="DM41" t="s">
        <v>26</v>
      </c>
      <c r="DN41">
        <v>0</v>
      </c>
      <c r="DO41">
        <v>0</v>
      </c>
      <c r="DP41">
        <v>1</v>
      </c>
      <c r="DQ41">
        <v>1</v>
      </c>
      <c r="DU41">
        <v>1005</v>
      </c>
      <c r="DV41" t="s">
        <v>67</v>
      </c>
      <c r="DW41" t="s">
        <v>67</v>
      </c>
      <c r="DX41">
        <v>1000</v>
      </c>
      <c r="DZ41" t="s">
        <v>3</v>
      </c>
      <c r="EA41" t="s">
        <v>3</v>
      </c>
      <c r="EB41" t="s">
        <v>3</v>
      </c>
      <c r="EC41" t="s">
        <v>3</v>
      </c>
      <c r="EE41">
        <v>51407626</v>
      </c>
      <c r="EF41">
        <v>2</v>
      </c>
      <c r="EG41" t="s">
        <v>27</v>
      </c>
      <c r="EH41">
        <v>0</v>
      </c>
      <c r="EI41" t="s">
        <v>3</v>
      </c>
      <c r="EJ41">
        <v>1</v>
      </c>
      <c r="EK41">
        <v>1001</v>
      </c>
      <c r="EL41" t="s">
        <v>28</v>
      </c>
      <c r="EM41" t="s">
        <v>29</v>
      </c>
      <c r="EO41" t="s">
        <v>44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737.85</v>
      </c>
      <c r="EW41">
        <v>86.5</v>
      </c>
      <c r="EX41">
        <v>0</v>
      </c>
      <c r="EY41">
        <v>0</v>
      </c>
      <c r="FQ41">
        <v>0</v>
      </c>
      <c r="FR41">
        <f t="shared" si="48"/>
        <v>0</v>
      </c>
      <c r="FS41">
        <v>0</v>
      </c>
      <c r="FX41">
        <v>92</v>
      </c>
      <c r="FY41">
        <v>39.1</v>
      </c>
      <c r="GA41" t="s">
        <v>3</v>
      </c>
      <c r="GD41">
        <v>1</v>
      </c>
      <c r="GF41">
        <v>1787794750</v>
      </c>
      <c r="GG41">
        <v>2</v>
      </c>
      <c r="GH41">
        <v>0</v>
      </c>
      <c r="GI41">
        <v>-2</v>
      </c>
      <c r="GJ41">
        <v>0</v>
      </c>
      <c r="GK41">
        <v>0</v>
      </c>
      <c r="GL41">
        <f t="shared" si="49"/>
        <v>0</v>
      </c>
      <c r="GM41">
        <f t="shared" si="50"/>
        <v>110179.31</v>
      </c>
      <c r="GN41">
        <f t="shared" si="51"/>
        <v>110179.31</v>
      </c>
      <c r="GO41">
        <f t="shared" si="52"/>
        <v>0</v>
      </c>
      <c r="GP41">
        <f t="shared" si="53"/>
        <v>0</v>
      </c>
      <c r="GR41">
        <v>0</v>
      </c>
      <c r="GS41">
        <v>3</v>
      </c>
      <c r="GT41">
        <v>0</v>
      </c>
      <c r="GU41" t="s">
        <v>3</v>
      </c>
      <c r="GV41">
        <f t="shared" si="54"/>
        <v>0</v>
      </c>
      <c r="GW41">
        <v>8.16</v>
      </c>
      <c r="GX41">
        <f t="shared" si="55"/>
        <v>0</v>
      </c>
      <c r="HA41">
        <v>0</v>
      </c>
      <c r="HB41">
        <v>0</v>
      </c>
      <c r="HC41">
        <f t="shared" si="56"/>
        <v>0</v>
      </c>
      <c r="HE41" t="s">
        <v>3</v>
      </c>
      <c r="HF41" t="s">
        <v>3</v>
      </c>
      <c r="HM41" t="s">
        <v>3</v>
      </c>
      <c r="HN41" t="s">
        <v>3</v>
      </c>
      <c r="HO41" t="s">
        <v>3</v>
      </c>
      <c r="HP41" t="s">
        <v>3</v>
      </c>
      <c r="HQ41" t="s">
        <v>3</v>
      </c>
      <c r="IK41">
        <v>0</v>
      </c>
    </row>
    <row r="42" spans="1:255" x14ac:dyDescent="0.2">
      <c r="A42" s="2">
        <v>17</v>
      </c>
      <c r="B42" s="2">
        <v>1</v>
      </c>
      <c r="C42" s="2">
        <f>ROW(SmtRes!A23)</f>
        <v>23</v>
      </c>
      <c r="D42" s="2">
        <f>ROW(EtalonRes!A23)</f>
        <v>23</v>
      </c>
      <c r="E42" s="2" t="s">
        <v>73</v>
      </c>
      <c r="F42" s="2" t="s">
        <v>74</v>
      </c>
      <c r="G42" s="2" t="s">
        <v>75</v>
      </c>
      <c r="H42" s="2" t="s">
        <v>67</v>
      </c>
      <c r="I42" s="2">
        <v>2.2248000000000001</v>
      </c>
      <c r="J42" s="2">
        <v>0</v>
      </c>
      <c r="K42" s="2">
        <v>2.2248000000000001</v>
      </c>
      <c r="L42" s="2">
        <v>3.7080000000000002</v>
      </c>
      <c r="M42" s="2">
        <v>0</v>
      </c>
      <c r="N42" s="2">
        <f t="shared" si="21"/>
        <v>3.7080000000000002</v>
      </c>
      <c r="O42" s="2">
        <f t="shared" si="22"/>
        <v>60630.41</v>
      </c>
      <c r="P42" s="2">
        <f t="shared" si="23"/>
        <v>0</v>
      </c>
      <c r="Q42" s="2">
        <f t="shared" si="24"/>
        <v>55154.53</v>
      </c>
      <c r="R42" s="2">
        <f t="shared" si="25"/>
        <v>21842.29</v>
      </c>
      <c r="S42" s="2">
        <f t="shared" si="26"/>
        <v>5475.88</v>
      </c>
      <c r="T42" s="2">
        <f t="shared" si="27"/>
        <v>0</v>
      </c>
      <c r="U42" s="2">
        <f t="shared" si="28"/>
        <v>15.682448339999999</v>
      </c>
      <c r="V42" s="2">
        <f t="shared" si="29"/>
        <v>36.139094999999998</v>
      </c>
      <c r="W42" s="2">
        <f t="shared" si="30"/>
        <v>0</v>
      </c>
      <c r="X42" s="2">
        <f t="shared" si="31"/>
        <v>25132.720000000001</v>
      </c>
      <c r="Y42" s="2">
        <f t="shared" si="32"/>
        <v>10681.4</v>
      </c>
      <c r="Z42" s="2"/>
      <c r="AA42" s="2">
        <v>51442965</v>
      </c>
      <c r="AB42" s="2">
        <f t="shared" si="33"/>
        <v>1927.39195</v>
      </c>
      <c r="AC42" s="2">
        <f t="shared" si="34"/>
        <v>0</v>
      </c>
      <c r="AD42" s="2">
        <f t="shared" si="57"/>
        <v>1872.4156250000001</v>
      </c>
      <c r="AE42" s="2">
        <f t="shared" si="58"/>
        <v>219.29062500000001</v>
      </c>
      <c r="AF42" s="2">
        <f t="shared" si="59"/>
        <v>54.976325000000003</v>
      </c>
      <c r="AG42" s="2">
        <f t="shared" si="35"/>
        <v>0</v>
      </c>
      <c r="AH42" s="2">
        <f t="shared" si="60"/>
        <v>7.0489249999999988</v>
      </c>
      <c r="AI42" s="2">
        <f t="shared" si="61"/>
        <v>16.243749999999999</v>
      </c>
      <c r="AJ42" s="2">
        <f t="shared" si="36"/>
        <v>0</v>
      </c>
      <c r="AK42" s="2">
        <v>0</v>
      </c>
      <c r="AL42" s="2">
        <v>0</v>
      </c>
      <c r="AM42" s="2">
        <v>1302.55</v>
      </c>
      <c r="AN42" s="2">
        <v>152.55000000000001</v>
      </c>
      <c r="AO42" s="2">
        <v>41.57</v>
      </c>
      <c r="AP42" s="2">
        <v>0</v>
      </c>
      <c r="AQ42" s="2">
        <v>5.33</v>
      </c>
      <c r="AR42" s="2">
        <v>11.3</v>
      </c>
      <c r="AS42" s="2">
        <v>0</v>
      </c>
      <c r="AT42" s="2">
        <v>92</v>
      </c>
      <c r="AU42" s="2">
        <v>39.1</v>
      </c>
      <c r="AV42" s="2">
        <v>1</v>
      </c>
      <c r="AW42" s="2">
        <v>1</v>
      </c>
      <c r="AX42" s="2"/>
      <c r="AY42" s="2"/>
      <c r="AZ42" s="2">
        <v>1</v>
      </c>
      <c r="BA42" s="2">
        <v>44.77</v>
      </c>
      <c r="BB42" s="2">
        <v>13.24</v>
      </c>
      <c r="BC42" s="2">
        <v>8.16</v>
      </c>
      <c r="BD42" s="2" t="s">
        <v>3</v>
      </c>
      <c r="BE42" s="2" t="s">
        <v>3</v>
      </c>
      <c r="BF42" s="2" t="s">
        <v>3</v>
      </c>
      <c r="BG42" s="2" t="s">
        <v>3</v>
      </c>
      <c r="BH42" s="2">
        <v>0</v>
      </c>
      <c r="BI42" s="2">
        <v>1</v>
      </c>
      <c r="BJ42" s="2" t="s">
        <v>76</v>
      </c>
      <c r="BK42" s="2"/>
      <c r="BL42" s="2"/>
      <c r="BM42" s="2">
        <v>1001</v>
      </c>
      <c r="BN42" s="2">
        <v>0</v>
      </c>
      <c r="BO42" s="2" t="s">
        <v>23</v>
      </c>
      <c r="BP42" s="2">
        <v>1</v>
      </c>
      <c r="BQ42" s="2">
        <v>2</v>
      </c>
      <c r="BR42" s="2">
        <v>0</v>
      </c>
      <c r="BS42" s="2">
        <v>44.77</v>
      </c>
      <c r="BT42" s="2">
        <v>1</v>
      </c>
      <c r="BU42" s="2">
        <v>1</v>
      </c>
      <c r="BV42" s="2">
        <v>1</v>
      </c>
      <c r="BW42" s="2">
        <v>1</v>
      </c>
      <c r="BX42" s="2">
        <v>1</v>
      </c>
      <c r="BY42" s="2" t="s">
        <v>3</v>
      </c>
      <c r="BZ42" s="2">
        <v>92</v>
      </c>
      <c r="CA42" s="2">
        <v>46</v>
      </c>
      <c r="CB42" s="2" t="s">
        <v>3</v>
      </c>
      <c r="CC42" s="2"/>
      <c r="CD42" s="2"/>
      <c r="CE42" s="2">
        <v>0</v>
      </c>
      <c r="CF42" s="2">
        <v>0</v>
      </c>
      <c r="CG42" s="2">
        <v>0</v>
      </c>
      <c r="CH42" s="2">
        <v>8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 t="s">
        <v>885</v>
      </c>
      <c r="CO42" s="2">
        <v>0</v>
      </c>
      <c r="CP42" s="2">
        <f t="shared" si="37"/>
        <v>60630.409999999996</v>
      </c>
      <c r="CQ42" s="2">
        <f t="shared" si="38"/>
        <v>0</v>
      </c>
      <c r="CR42" s="2">
        <f t="shared" si="39"/>
        <v>24790.78</v>
      </c>
      <c r="CS42" s="2">
        <f t="shared" si="40"/>
        <v>9817.64</v>
      </c>
      <c r="CT42" s="2">
        <f t="shared" si="41"/>
        <v>2461.29</v>
      </c>
      <c r="CU42" s="2">
        <f t="shared" si="42"/>
        <v>0</v>
      </c>
      <c r="CV42" s="2">
        <f t="shared" si="43"/>
        <v>7.0489249999999988</v>
      </c>
      <c r="CW42" s="2">
        <f t="shared" si="44"/>
        <v>16.243749999999999</v>
      </c>
      <c r="CX42" s="2">
        <f t="shared" si="45"/>
        <v>0</v>
      </c>
      <c r="CY42" s="2">
        <f t="shared" si="46"/>
        <v>25132.716400000001</v>
      </c>
      <c r="CZ42" s="2">
        <f t="shared" si="47"/>
        <v>10681.404470000001</v>
      </c>
      <c r="DA42" s="2"/>
      <c r="DB42" s="2"/>
      <c r="DC42" s="2" t="s">
        <v>3</v>
      </c>
      <c r="DD42" s="2" t="s">
        <v>3</v>
      </c>
      <c r="DE42" s="2" t="s">
        <v>36</v>
      </c>
      <c r="DF42" s="2" t="s">
        <v>36</v>
      </c>
      <c r="DG42" s="2" t="s">
        <v>43</v>
      </c>
      <c r="DH42" s="2" t="s">
        <v>3</v>
      </c>
      <c r="DI42" s="2" t="s">
        <v>43</v>
      </c>
      <c r="DJ42" s="2" t="s">
        <v>36</v>
      </c>
      <c r="DK42" s="2" t="s">
        <v>3</v>
      </c>
      <c r="DL42" s="2" t="s">
        <v>3</v>
      </c>
      <c r="DM42" s="2" t="s">
        <v>26</v>
      </c>
      <c r="DN42" s="2">
        <v>0</v>
      </c>
      <c r="DO42" s="2">
        <v>0</v>
      </c>
      <c r="DP42" s="2">
        <v>1</v>
      </c>
      <c r="DQ42" s="2">
        <v>1</v>
      </c>
      <c r="DR42" s="2"/>
      <c r="DS42" s="2"/>
      <c r="DT42" s="2"/>
      <c r="DU42" s="2">
        <v>1005</v>
      </c>
      <c r="DV42" s="2" t="s">
        <v>67</v>
      </c>
      <c r="DW42" s="2" t="s">
        <v>67</v>
      </c>
      <c r="DX42" s="2">
        <v>1000</v>
      </c>
      <c r="DY42" s="2"/>
      <c r="DZ42" s="2" t="s">
        <v>3</v>
      </c>
      <c r="EA42" s="2" t="s">
        <v>3</v>
      </c>
      <c r="EB42" s="2" t="s">
        <v>3</v>
      </c>
      <c r="EC42" s="2" t="s">
        <v>3</v>
      </c>
      <c r="ED42" s="2"/>
      <c r="EE42" s="2">
        <v>51407626</v>
      </c>
      <c r="EF42" s="2">
        <v>2</v>
      </c>
      <c r="EG42" s="2" t="s">
        <v>27</v>
      </c>
      <c r="EH42" s="2">
        <v>0</v>
      </c>
      <c r="EI42" s="2" t="s">
        <v>3</v>
      </c>
      <c r="EJ42" s="2">
        <v>1</v>
      </c>
      <c r="EK42" s="2">
        <v>1001</v>
      </c>
      <c r="EL42" s="2" t="s">
        <v>28</v>
      </c>
      <c r="EM42" s="2" t="s">
        <v>29</v>
      </c>
      <c r="EN42" s="2"/>
      <c r="EO42" s="2" t="s">
        <v>44</v>
      </c>
      <c r="EP42" s="2"/>
      <c r="EQ42" s="2">
        <v>0</v>
      </c>
      <c r="ER42" s="2">
        <v>0</v>
      </c>
      <c r="ES42" s="2">
        <v>0</v>
      </c>
      <c r="ET42" s="2">
        <v>1302.55</v>
      </c>
      <c r="EU42" s="2">
        <v>152.55000000000001</v>
      </c>
      <c r="EV42" s="2">
        <v>41.57</v>
      </c>
      <c r="EW42" s="2">
        <v>5.33</v>
      </c>
      <c r="EX42" s="2">
        <v>11.3</v>
      </c>
      <c r="EY42" s="2">
        <v>0</v>
      </c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>
        <v>0</v>
      </c>
      <c r="FR42" s="2">
        <f t="shared" si="48"/>
        <v>0</v>
      </c>
      <c r="FS42" s="2">
        <v>0</v>
      </c>
      <c r="FT42" s="2"/>
      <c r="FU42" s="2"/>
      <c r="FV42" s="2"/>
      <c r="FW42" s="2"/>
      <c r="FX42" s="2">
        <v>92</v>
      </c>
      <c r="FY42" s="2">
        <v>39.1</v>
      </c>
      <c r="FZ42" s="2"/>
      <c r="GA42" s="2" t="s">
        <v>3</v>
      </c>
      <c r="GB42" s="2"/>
      <c r="GC42" s="2"/>
      <c r="GD42" s="2">
        <v>1</v>
      </c>
      <c r="GE42" s="2"/>
      <c r="GF42" s="2">
        <v>1974217612</v>
      </c>
      <c r="GG42" s="2">
        <v>2</v>
      </c>
      <c r="GH42" s="2">
        <v>0</v>
      </c>
      <c r="GI42" s="2">
        <v>-2</v>
      </c>
      <c r="GJ42" s="2">
        <v>0</v>
      </c>
      <c r="GK42" s="2">
        <v>0</v>
      </c>
      <c r="GL42" s="2">
        <f t="shared" si="49"/>
        <v>0</v>
      </c>
      <c r="GM42" s="2">
        <f t="shared" si="50"/>
        <v>96444.53</v>
      </c>
      <c r="GN42" s="2">
        <f t="shared" si="51"/>
        <v>96444.53</v>
      </c>
      <c r="GO42" s="2">
        <f t="shared" si="52"/>
        <v>0</v>
      </c>
      <c r="GP42" s="2">
        <f t="shared" si="53"/>
        <v>0</v>
      </c>
      <c r="GQ42" s="2"/>
      <c r="GR42" s="2">
        <v>0</v>
      </c>
      <c r="GS42" s="2">
        <v>3</v>
      </c>
      <c r="GT42" s="2">
        <v>0</v>
      </c>
      <c r="GU42" s="2" t="s">
        <v>3</v>
      </c>
      <c r="GV42" s="2">
        <f t="shared" si="54"/>
        <v>0</v>
      </c>
      <c r="GW42" s="2">
        <v>8.16</v>
      </c>
      <c r="GX42" s="2">
        <f t="shared" si="55"/>
        <v>0</v>
      </c>
      <c r="GY42" s="2"/>
      <c r="GZ42" s="2"/>
      <c r="HA42" s="2">
        <v>0</v>
      </c>
      <c r="HB42" s="2">
        <v>0</v>
      </c>
      <c r="HC42" s="2">
        <f t="shared" si="56"/>
        <v>0</v>
      </c>
      <c r="HD42" s="2"/>
      <c r="HE42" s="2" t="s">
        <v>3</v>
      </c>
      <c r="HF42" s="2" t="s">
        <v>3</v>
      </c>
      <c r="HG42" s="2"/>
      <c r="HH42" s="2"/>
      <c r="HI42" s="2"/>
      <c r="HJ42" s="2"/>
      <c r="HK42" s="2"/>
      <c r="HL42" s="2"/>
      <c r="HM42" s="2" t="s">
        <v>3</v>
      </c>
      <c r="HN42" s="2" t="s">
        <v>3</v>
      </c>
      <c r="HO42" s="2" t="s">
        <v>3</v>
      </c>
      <c r="HP42" s="2" t="s">
        <v>3</v>
      </c>
      <c r="HQ42" s="2" t="s">
        <v>3</v>
      </c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>
        <v>0</v>
      </c>
      <c r="IL42" s="2"/>
      <c r="IM42" s="2"/>
      <c r="IN42" s="2"/>
      <c r="IO42" s="2"/>
      <c r="IP42" s="2"/>
      <c r="IQ42" s="2"/>
      <c r="IR42" s="2"/>
      <c r="IS42" s="2"/>
      <c r="IT42" s="2"/>
      <c r="IU42" s="2"/>
    </row>
    <row r="43" spans="1:255" x14ac:dyDescent="0.2">
      <c r="A43">
        <v>17</v>
      </c>
      <c r="B43">
        <v>1</v>
      </c>
      <c r="C43">
        <f>ROW(SmtRes!A26)</f>
        <v>26</v>
      </c>
      <c r="D43">
        <f>ROW(EtalonRes!A26)</f>
        <v>26</v>
      </c>
      <c r="E43" t="s">
        <v>73</v>
      </c>
      <c r="F43" t="s">
        <v>74</v>
      </c>
      <c r="G43" t="s">
        <v>75</v>
      </c>
      <c r="H43" t="s">
        <v>67</v>
      </c>
      <c r="I43">
        <v>2.2248000000000001</v>
      </c>
      <c r="J43">
        <v>0</v>
      </c>
      <c r="K43">
        <v>2.2248000000000001</v>
      </c>
      <c r="L43">
        <v>3.7080000000000002</v>
      </c>
      <c r="M43">
        <v>0</v>
      </c>
      <c r="N43">
        <f t="shared" si="21"/>
        <v>3.7080000000000002</v>
      </c>
      <c r="O43">
        <f t="shared" si="22"/>
        <v>60630.41</v>
      </c>
      <c r="P43">
        <f t="shared" si="23"/>
        <v>0</v>
      </c>
      <c r="Q43">
        <f t="shared" si="24"/>
        <v>55154.53</v>
      </c>
      <c r="R43">
        <f t="shared" si="25"/>
        <v>21842.29</v>
      </c>
      <c r="S43">
        <f t="shared" si="26"/>
        <v>5475.88</v>
      </c>
      <c r="T43">
        <f t="shared" si="27"/>
        <v>0</v>
      </c>
      <c r="U43">
        <f t="shared" si="28"/>
        <v>15.682448339999999</v>
      </c>
      <c r="V43">
        <f t="shared" si="29"/>
        <v>36.139094999999998</v>
      </c>
      <c r="W43">
        <f t="shared" si="30"/>
        <v>0</v>
      </c>
      <c r="X43">
        <f t="shared" si="31"/>
        <v>25132.720000000001</v>
      </c>
      <c r="Y43">
        <f t="shared" si="32"/>
        <v>10654.09</v>
      </c>
      <c r="AA43">
        <v>51441990</v>
      </c>
      <c r="AB43">
        <f t="shared" si="33"/>
        <v>1927.39195</v>
      </c>
      <c r="AC43">
        <f t="shared" si="34"/>
        <v>0</v>
      </c>
      <c r="AD43">
        <f t="shared" si="57"/>
        <v>1872.4156250000001</v>
      </c>
      <c r="AE43">
        <f t="shared" si="58"/>
        <v>219.29062500000001</v>
      </c>
      <c r="AF43">
        <f t="shared" si="59"/>
        <v>54.976325000000003</v>
      </c>
      <c r="AG43">
        <f t="shared" si="35"/>
        <v>0</v>
      </c>
      <c r="AH43">
        <f t="shared" si="60"/>
        <v>7.0489249999999988</v>
      </c>
      <c r="AI43">
        <f t="shared" si="61"/>
        <v>16.243749999999999</v>
      </c>
      <c r="AJ43">
        <f t="shared" si="36"/>
        <v>0</v>
      </c>
      <c r="AK43">
        <v>0</v>
      </c>
      <c r="AL43">
        <v>0</v>
      </c>
      <c r="AM43">
        <v>1302.55</v>
      </c>
      <c r="AN43">
        <v>152.55000000000001</v>
      </c>
      <c r="AO43">
        <v>41.57</v>
      </c>
      <c r="AP43">
        <v>0</v>
      </c>
      <c r="AQ43">
        <v>5.33</v>
      </c>
      <c r="AR43">
        <v>11.3</v>
      </c>
      <c r="AS43">
        <v>0</v>
      </c>
      <c r="AT43">
        <v>92</v>
      </c>
      <c r="AU43">
        <v>39</v>
      </c>
      <c r="AV43">
        <v>1</v>
      </c>
      <c r="AW43">
        <v>1</v>
      </c>
      <c r="AZ43">
        <v>1</v>
      </c>
      <c r="BA43">
        <v>44.77</v>
      </c>
      <c r="BB43">
        <v>13.24</v>
      </c>
      <c r="BC43">
        <v>8.16</v>
      </c>
      <c r="BD43" t="s">
        <v>3</v>
      </c>
      <c r="BE43" t="s">
        <v>3</v>
      </c>
      <c r="BF43" t="s">
        <v>3</v>
      </c>
      <c r="BG43" t="s">
        <v>3</v>
      </c>
      <c r="BH43">
        <v>0</v>
      </c>
      <c r="BI43">
        <v>1</v>
      </c>
      <c r="BJ43" t="s">
        <v>76</v>
      </c>
      <c r="BM43">
        <v>1001</v>
      </c>
      <c r="BN43">
        <v>0</v>
      </c>
      <c r="BO43" t="s">
        <v>23</v>
      </c>
      <c r="BP43">
        <v>1</v>
      </c>
      <c r="BQ43">
        <v>2</v>
      </c>
      <c r="BR43">
        <v>0</v>
      </c>
      <c r="BS43">
        <v>44.77</v>
      </c>
      <c r="BT43">
        <v>1</v>
      </c>
      <c r="BU43">
        <v>1</v>
      </c>
      <c r="BV43">
        <v>1</v>
      </c>
      <c r="BW43">
        <v>1</v>
      </c>
      <c r="BX43">
        <v>1</v>
      </c>
      <c r="BY43" t="s">
        <v>3</v>
      </c>
      <c r="BZ43">
        <v>92</v>
      </c>
      <c r="CA43">
        <v>46</v>
      </c>
      <c r="CB43" t="s">
        <v>3</v>
      </c>
      <c r="CE43">
        <v>0</v>
      </c>
      <c r="CF43">
        <v>0</v>
      </c>
      <c r="CG43">
        <v>0</v>
      </c>
      <c r="CH43">
        <v>8</v>
      </c>
      <c r="CI43">
        <v>0</v>
      </c>
      <c r="CJ43">
        <v>0</v>
      </c>
      <c r="CK43">
        <v>0</v>
      </c>
      <c r="CL43">
        <v>0</v>
      </c>
      <c r="CM43">
        <v>0</v>
      </c>
      <c r="CN43" t="s">
        <v>885</v>
      </c>
      <c r="CO43">
        <v>0</v>
      </c>
      <c r="CP43">
        <f t="shared" si="37"/>
        <v>60630.409999999996</v>
      </c>
      <c r="CQ43">
        <f t="shared" si="38"/>
        <v>0</v>
      </c>
      <c r="CR43">
        <f t="shared" si="39"/>
        <v>24790.78</v>
      </c>
      <c r="CS43">
        <f t="shared" si="40"/>
        <v>9817.64</v>
      </c>
      <c r="CT43">
        <f t="shared" si="41"/>
        <v>2461.29</v>
      </c>
      <c r="CU43">
        <f t="shared" si="42"/>
        <v>0</v>
      </c>
      <c r="CV43">
        <f t="shared" si="43"/>
        <v>7.0489249999999988</v>
      </c>
      <c r="CW43">
        <f t="shared" si="44"/>
        <v>16.243749999999999</v>
      </c>
      <c r="CX43">
        <f t="shared" si="45"/>
        <v>0</v>
      </c>
      <c r="CY43">
        <f t="shared" si="46"/>
        <v>25132.716400000001</v>
      </c>
      <c r="CZ43">
        <f t="shared" si="47"/>
        <v>10654.086300000001</v>
      </c>
      <c r="DC43" t="s">
        <v>3</v>
      </c>
      <c r="DD43" t="s">
        <v>3</v>
      </c>
      <c r="DE43" t="s">
        <v>36</v>
      </c>
      <c r="DF43" t="s">
        <v>36</v>
      </c>
      <c r="DG43" t="s">
        <v>43</v>
      </c>
      <c r="DH43" t="s">
        <v>3</v>
      </c>
      <c r="DI43" t="s">
        <v>43</v>
      </c>
      <c r="DJ43" t="s">
        <v>36</v>
      </c>
      <c r="DK43" t="s">
        <v>3</v>
      </c>
      <c r="DL43" t="s">
        <v>3</v>
      </c>
      <c r="DM43" t="s">
        <v>26</v>
      </c>
      <c r="DN43">
        <v>0</v>
      </c>
      <c r="DO43">
        <v>0</v>
      </c>
      <c r="DP43">
        <v>1</v>
      </c>
      <c r="DQ43">
        <v>1</v>
      </c>
      <c r="DU43">
        <v>1005</v>
      </c>
      <c r="DV43" t="s">
        <v>67</v>
      </c>
      <c r="DW43" t="s">
        <v>67</v>
      </c>
      <c r="DX43">
        <v>1000</v>
      </c>
      <c r="DZ43" t="s">
        <v>3</v>
      </c>
      <c r="EA43" t="s">
        <v>3</v>
      </c>
      <c r="EB43" t="s">
        <v>3</v>
      </c>
      <c r="EC43" t="s">
        <v>3</v>
      </c>
      <c r="EE43">
        <v>51407626</v>
      </c>
      <c r="EF43">
        <v>2</v>
      </c>
      <c r="EG43" t="s">
        <v>27</v>
      </c>
      <c r="EH43">
        <v>0</v>
      </c>
      <c r="EI43" t="s">
        <v>3</v>
      </c>
      <c r="EJ43">
        <v>1</v>
      </c>
      <c r="EK43">
        <v>1001</v>
      </c>
      <c r="EL43" t="s">
        <v>28</v>
      </c>
      <c r="EM43" t="s">
        <v>29</v>
      </c>
      <c r="EO43" t="s">
        <v>44</v>
      </c>
      <c r="EQ43">
        <v>0</v>
      </c>
      <c r="ER43">
        <v>0</v>
      </c>
      <c r="ES43">
        <v>0</v>
      </c>
      <c r="ET43">
        <v>1302.55</v>
      </c>
      <c r="EU43">
        <v>152.55000000000001</v>
      </c>
      <c r="EV43">
        <v>41.57</v>
      </c>
      <c r="EW43">
        <v>5.33</v>
      </c>
      <c r="EX43">
        <v>11.3</v>
      </c>
      <c r="EY43">
        <v>0</v>
      </c>
      <c r="FQ43">
        <v>0</v>
      </c>
      <c r="FR43">
        <f t="shared" si="48"/>
        <v>0</v>
      </c>
      <c r="FS43">
        <v>0</v>
      </c>
      <c r="FX43">
        <v>92</v>
      </c>
      <c r="FY43">
        <v>39.1</v>
      </c>
      <c r="GA43" t="s">
        <v>3</v>
      </c>
      <c r="GD43">
        <v>1</v>
      </c>
      <c r="GF43">
        <v>1974217612</v>
      </c>
      <c r="GG43">
        <v>2</v>
      </c>
      <c r="GH43">
        <v>0</v>
      </c>
      <c r="GI43">
        <v>-2</v>
      </c>
      <c r="GJ43">
        <v>0</v>
      </c>
      <c r="GK43">
        <v>0</v>
      </c>
      <c r="GL43">
        <f t="shared" si="49"/>
        <v>0</v>
      </c>
      <c r="GM43">
        <f t="shared" si="50"/>
        <v>96417.22</v>
      </c>
      <c r="GN43">
        <f t="shared" si="51"/>
        <v>96417.22</v>
      </c>
      <c r="GO43">
        <f t="shared" si="52"/>
        <v>0</v>
      </c>
      <c r="GP43">
        <f t="shared" si="53"/>
        <v>0</v>
      </c>
      <c r="GR43">
        <v>0</v>
      </c>
      <c r="GS43">
        <v>3</v>
      </c>
      <c r="GT43">
        <v>0</v>
      </c>
      <c r="GU43" t="s">
        <v>3</v>
      </c>
      <c r="GV43">
        <f t="shared" si="54"/>
        <v>0</v>
      </c>
      <c r="GW43">
        <v>8.16</v>
      </c>
      <c r="GX43">
        <f t="shared" si="55"/>
        <v>0</v>
      </c>
      <c r="HA43">
        <v>0</v>
      </c>
      <c r="HB43">
        <v>0</v>
      </c>
      <c r="HC43">
        <f t="shared" si="56"/>
        <v>0</v>
      </c>
      <c r="HE43" t="s">
        <v>3</v>
      </c>
      <c r="HF43" t="s">
        <v>3</v>
      </c>
      <c r="HM43" t="s">
        <v>3</v>
      </c>
      <c r="HN43" t="s">
        <v>3</v>
      </c>
      <c r="HO43" t="s">
        <v>3</v>
      </c>
      <c r="HP43" t="s">
        <v>3</v>
      </c>
      <c r="HQ43" t="s">
        <v>3</v>
      </c>
      <c r="IK43">
        <v>0</v>
      </c>
    </row>
    <row r="44" spans="1:255" x14ac:dyDescent="0.2">
      <c r="A44" s="2">
        <v>17</v>
      </c>
      <c r="B44" s="2">
        <v>1</v>
      </c>
      <c r="C44" s="2">
        <f>ROW(SmtRes!A27)</f>
        <v>27</v>
      </c>
      <c r="D44" s="2">
        <f>ROW(EtalonRes!A27)</f>
        <v>27</v>
      </c>
      <c r="E44" s="2" t="s">
        <v>16</v>
      </c>
      <c r="F44" s="2" t="s">
        <v>70</v>
      </c>
      <c r="G44" s="2" t="s">
        <v>71</v>
      </c>
      <c r="H44" s="2" t="s">
        <v>67</v>
      </c>
      <c r="I44" s="2">
        <v>0.55620000000000003</v>
      </c>
      <c r="J44" s="2">
        <v>0</v>
      </c>
      <c r="K44" s="2">
        <v>0.55620000000000003</v>
      </c>
      <c r="L44" s="2">
        <v>0.92700000000000005</v>
      </c>
      <c r="M44" s="2">
        <v>0</v>
      </c>
      <c r="N44" s="2">
        <f t="shared" si="21"/>
        <v>0.92700000000000005</v>
      </c>
      <c r="O44" s="2">
        <f t="shared" si="22"/>
        <v>24298.63</v>
      </c>
      <c r="P44" s="2">
        <f t="shared" si="23"/>
        <v>0</v>
      </c>
      <c r="Q44" s="2">
        <f t="shared" si="24"/>
        <v>0</v>
      </c>
      <c r="R44" s="2">
        <f t="shared" si="25"/>
        <v>0</v>
      </c>
      <c r="S44" s="2">
        <f t="shared" si="26"/>
        <v>24298.63</v>
      </c>
      <c r="T44" s="2">
        <f t="shared" si="27"/>
        <v>0</v>
      </c>
      <c r="U44" s="2">
        <f t="shared" si="28"/>
        <v>63.627194249999995</v>
      </c>
      <c r="V44" s="2">
        <f t="shared" si="29"/>
        <v>0</v>
      </c>
      <c r="W44" s="2">
        <f t="shared" si="30"/>
        <v>0</v>
      </c>
      <c r="X44" s="2">
        <f t="shared" si="31"/>
        <v>22354.74</v>
      </c>
      <c r="Y44" s="2">
        <f t="shared" si="32"/>
        <v>9500.76</v>
      </c>
      <c r="Z44" s="2"/>
      <c r="AA44" s="2">
        <v>51442965</v>
      </c>
      <c r="AB44" s="2">
        <f t="shared" si="33"/>
        <v>975.80662500000005</v>
      </c>
      <c r="AC44" s="2">
        <f t="shared" si="34"/>
        <v>0</v>
      </c>
      <c r="AD44" s="2">
        <f t="shared" si="57"/>
        <v>0</v>
      </c>
      <c r="AE44" s="2">
        <f t="shared" si="58"/>
        <v>0</v>
      </c>
      <c r="AF44" s="2">
        <f t="shared" si="59"/>
        <v>975.80662500000005</v>
      </c>
      <c r="AG44" s="2">
        <f t="shared" si="35"/>
        <v>0</v>
      </c>
      <c r="AH44" s="2">
        <f t="shared" si="60"/>
        <v>114.39624999999998</v>
      </c>
      <c r="AI44" s="2">
        <f t="shared" si="61"/>
        <v>0</v>
      </c>
      <c r="AJ44" s="2">
        <f t="shared" si="36"/>
        <v>0</v>
      </c>
      <c r="AK44" s="2">
        <v>0</v>
      </c>
      <c r="AL44" s="2">
        <v>0</v>
      </c>
      <c r="AM44" s="2">
        <v>0</v>
      </c>
      <c r="AN44" s="2">
        <v>0</v>
      </c>
      <c r="AO44" s="2">
        <v>737.85</v>
      </c>
      <c r="AP44" s="2">
        <v>0</v>
      </c>
      <c r="AQ44" s="2">
        <v>86.5</v>
      </c>
      <c r="AR44" s="2">
        <v>0</v>
      </c>
      <c r="AS44" s="2">
        <v>0</v>
      </c>
      <c r="AT44" s="2">
        <v>92</v>
      </c>
      <c r="AU44" s="2">
        <v>39.1</v>
      </c>
      <c r="AV44" s="2">
        <v>1</v>
      </c>
      <c r="AW44" s="2">
        <v>1</v>
      </c>
      <c r="AX44" s="2"/>
      <c r="AY44" s="2"/>
      <c r="AZ44" s="2">
        <v>1</v>
      </c>
      <c r="BA44" s="2">
        <v>44.77</v>
      </c>
      <c r="BB44" s="2">
        <v>13.24</v>
      </c>
      <c r="BC44" s="2">
        <v>8.16</v>
      </c>
      <c r="BD44" s="2" t="s">
        <v>3</v>
      </c>
      <c r="BE44" s="2" t="s">
        <v>3</v>
      </c>
      <c r="BF44" s="2" t="s">
        <v>3</v>
      </c>
      <c r="BG44" s="2" t="s">
        <v>3</v>
      </c>
      <c r="BH44" s="2">
        <v>0</v>
      </c>
      <c r="BI44" s="2">
        <v>1</v>
      </c>
      <c r="BJ44" s="2" t="s">
        <v>72</v>
      </c>
      <c r="BK44" s="2"/>
      <c r="BL44" s="2"/>
      <c r="BM44" s="2">
        <v>1001</v>
      </c>
      <c r="BN44" s="2">
        <v>0</v>
      </c>
      <c r="BO44" s="2" t="s">
        <v>23</v>
      </c>
      <c r="BP44" s="2">
        <v>1</v>
      </c>
      <c r="BQ44" s="2">
        <v>2</v>
      </c>
      <c r="BR44" s="2">
        <v>0</v>
      </c>
      <c r="BS44" s="2">
        <v>44.77</v>
      </c>
      <c r="BT44" s="2">
        <v>1</v>
      </c>
      <c r="BU44" s="2">
        <v>1</v>
      </c>
      <c r="BV44" s="2">
        <v>1</v>
      </c>
      <c r="BW44" s="2">
        <v>1</v>
      </c>
      <c r="BX44" s="2">
        <v>1</v>
      </c>
      <c r="BY44" s="2" t="s">
        <v>3</v>
      </c>
      <c r="BZ44" s="2">
        <v>92</v>
      </c>
      <c r="CA44" s="2">
        <v>46</v>
      </c>
      <c r="CB44" s="2" t="s">
        <v>3</v>
      </c>
      <c r="CC44" s="2"/>
      <c r="CD44" s="2"/>
      <c r="CE44" s="2">
        <v>0</v>
      </c>
      <c r="CF44" s="2">
        <v>0</v>
      </c>
      <c r="CG44" s="2">
        <v>0</v>
      </c>
      <c r="CH44" s="2">
        <v>9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 t="s">
        <v>885</v>
      </c>
      <c r="CO44" s="2">
        <v>0</v>
      </c>
      <c r="CP44" s="2">
        <f t="shared" si="37"/>
        <v>24298.63</v>
      </c>
      <c r="CQ44" s="2">
        <f t="shared" si="38"/>
        <v>0</v>
      </c>
      <c r="CR44" s="2">
        <f t="shared" si="39"/>
        <v>0</v>
      </c>
      <c r="CS44" s="2">
        <f t="shared" si="40"/>
        <v>0</v>
      </c>
      <c r="CT44" s="2">
        <f t="shared" si="41"/>
        <v>43686.86</v>
      </c>
      <c r="CU44" s="2">
        <f t="shared" si="42"/>
        <v>0</v>
      </c>
      <c r="CV44" s="2">
        <f t="shared" si="43"/>
        <v>114.39624999999998</v>
      </c>
      <c r="CW44" s="2">
        <f t="shared" si="44"/>
        <v>0</v>
      </c>
      <c r="CX44" s="2">
        <f t="shared" si="45"/>
        <v>0</v>
      </c>
      <c r="CY44" s="2">
        <f t="shared" si="46"/>
        <v>22354.739600000001</v>
      </c>
      <c r="CZ44" s="2">
        <f t="shared" si="47"/>
        <v>9500.76433</v>
      </c>
      <c r="DA44" s="2"/>
      <c r="DB44" s="2"/>
      <c r="DC44" s="2" t="s">
        <v>3</v>
      </c>
      <c r="DD44" s="2" t="s">
        <v>3</v>
      </c>
      <c r="DE44" s="2" t="s">
        <v>36</v>
      </c>
      <c r="DF44" s="2" t="s">
        <v>36</v>
      </c>
      <c r="DG44" s="2" t="s">
        <v>43</v>
      </c>
      <c r="DH44" s="2" t="s">
        <v>3</v>
      </c>
      <c r="DI44" s="2" t="s">
        <v>43</v>
      </c>
      <c r="DJ44" s="2" t="s">
        <v>36</v>
      </c>
      <c r="DK44" s="2" t="s">
        <v>3</v>
      </c>
      <c r="DL44" s="2" t="s">
        <v>3</v>
      </c>
      <c r="DM44" s="2" t="s">
        <v>26</v>
      </c>
      <c r="DN44" s="2">
        <v>0</v>
      </c>
      <c r="DO44" s="2">
        <v>0</v>
      </c>
      <c r="DP44" s="2">
        <v>1</v>
      </c>
      <c r="DQ44" s="2">
        <v>1</v>
      </c>
      <c r="DR44" s="2"/>
      <c r="DS44" s="2"/>
      <c r="DT44" s="2"/>
      <c r="DU44" s="2">
        <v>1005</v>
      </c>
      <c r="DV44" s="2" t="s">
        <v>67</v>
      </c>
      <c r="DW44" s="2" t="s">
        <v>67</v>
      </c>
      <c r="DX44" s="2">
        <v>1000</v>
      </c>
      <c r="DY44" s="2"/>
      <c r="DZ44" s="2" t="s">
        <v>3</v>
      </c>
      <c r="EA44" s="2" t="s">
        <v>3</v>
      </c>
      <c r="EB44" s="2" t="s">
        <v>3</v>
      </c>
      <c r="EC44" s="2" t="s">
        <v>3</v>
      </c>
      <c r="ED44" s="2"/>
      <c r="EE44" s="2">
        <v>51407626</v>
      </c>
      <c r="EF44" s="2">
        <v>2</v>
      </c>
      <c r="EG44" s="2" t="s">
        <v>27</v>
      </c>
      <c r="EH44" s="2">
        <v>0</v>
      </c>
      <c r="EI44" s="2" t="s">
        <v>3</v>
      </c>
      <c r="EJ44" s="2">
        <v>1</v>
      </c>
      <c r="EK44" s="2">
        <v>1001</v>
      </c>
      <c r="EL44" s="2" t="s">
        <v>28</v>
      </c>
      <c r="EM44" s="2" t="s">
        <v>29</v>
      </c>
      <c r="EN44" s="2"/>
      <c r="EO44" s="2" t="s">
        <v>44</v>
      </c>
      <c r="EP44" s="2"/>
      <c r="EQ44" s="2">
        <v>0</v>
      </c>
      <c r="ER44" s="2">
        <v>0</v>
      </c>
      <c r="ES44" s="2">
        <v>0</v>
      </c>
      <c r="ET44" s="2">
        <v>0</v>
      </c>
      <c r="EU44" s="2">
        <v>0</v>
      </c>
      <c r="EV44" s="2">
        <v>737.85</v>
      </c>
      <c r="EW44" s="2">
        <v>86.5</v>
      </c>
      <c r="EX44" s="2">
        <v>0</v>
      </c>
      <c r="EY44" s="2">
        <v>0</v>
      </c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>
        <v>0</v>
      </c>
      <c r="FR44" s="2">
        <f t="shared" si="48"/>
        <v>0</v>
      </c>
      <c r="FS44" s="2">
        <v>0</v>
      </c>
      <c r="FT44" s="2"/>
      <c r="FU44" s="2"/>
      <c r="FV44" s="2"/>
      <c r="FW44" s="2"/>
      <c r="FX44" s="2">
        <v>92</v>
      </c>
      <c r="FY44" s="2">
        <v>39.1</v>
      </c>
      <c r="FZ44" s="2"/>
      <c r="GA44" s="2" t="s">
        <v>3</v>
      </c>
      <c r="GB44" s="2"/>
      <c r="GC44" s="2"/>
      <c r="GD44" s="2">
        <v>1</v>
      </c>
      <c r="GE44" s="2"/>
      <c r="GF44" s="2">
        <v>717825953</v>
      </c>
      <c r="GG44" s="2">
        <v>2</v>
      </c>
      <c r="GH44" s="2">
        <v>0</v>
      </c>
      <c r="GI44" s="2">
        <v>-2</v>
      </c>
      <c r="GJ44" s="2">
        <v>0</v>
      </c>
      <c r="GK44" s="2">
        <v>0</v>
      </c>
      <c r="GL44" s="2">
        <f t="shared" si="49"/>
        <v>0</v>
      </c>
      <c r="GM44" s="2">
        <f t="shared" si="50"/>
        <v>56154.13</v>
      </c>
      <c r="GN44" s="2">
        <f t="shared" si="51"/>
        <v>56154.13</v>
      </c>
      <c r="GO44" s="2">
        <f t="shared" si="52"/>
        <v>0</v>
      </c>
      <c r="GP44" s="2">
        <f t="shared" si="53"/>
        <v>0</v>
      </c>
      <c r="GQ44" s="2"/>
      <c r="GR44" s="2">
        <v>0</v>
      </c>
      <c r="GS44" s="2">
        <v>3</v>
      </c>
      <c r="GT44" s="2">
        <v>0</v>
      </c>
      <c r="GU44" s="2" t="s">
        <v>3</v>
      </c>
      <c r="GV44" s="2">
        <f t="shared" si="54"/>
        <v>0</v>
      </c>
      <c r="GW44" s="2">
        <v>8.16</v>
      </c>
      <c r="GX44" s="2">
        <f t="shared" si="55"/>
        <v>0</v>
      </c>
      <c r="GY44" s="2"/>
      <c r="GZ44" s="2"/>
      <c r="HA44" s="2">
        <v>0</v>
      </c>
      <c r="HB44" s="2">
        <v>0</v>
      </c>
      <c r="HC44" s="2">
        <f t="shared" si="56"/>
        <v>0</v>
      </c>
      <c r="HD44" s="2"/>
      <c r="HE44" s="2" t="s">
        <v>3</v>
      </c>
      <c r="HF44" s="2" t="s">
        <v>3</v>
      </c>
      <c r="HG44" s="2"/>
      <c r="HH44" s="2"/>
      <c r="HI44" s="2"/>
      <c r="HJ44" s="2"/>
      <c r="HK44" s="2"/>
      <c r="HL44" s="2"/>
      <c r="HM44" s="2" t="s">
        <v>3</v>
      </c>
      <c r="HN44" s="2" t="s">
        <v>3</v>
      </c>
      <c r="HO44" s="2" t="s">
        <v>3</v>
      </c>
      <c r="HP44" s="2" t="s">
        <v>3</v>
      </c>
      <c r="HQ44" s="2" t="s">
        <v>3</v>
      </c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>
        <v>0</v>
      </c>
      <c r="IL44" s="2"/>
      <c r="IM44" s="2"/>
      <c r="IN44" s="2"/>
      <c r="IO44" s="2"/>
      <c r="IP44" s="2"/>
      <c r="IQ44" s="2"/>
      <c r="IR44" s="2"/>
      <c r="IS44" s="2"/>
      <c r="IT44" s="2"/>
      <c r="IU44" s="2"/>
    </row>
    <row r="45" spans="1:255" x14ac:dyDescent="0.2">
      <c r="A45">
        <v>17</v>
      </c>
      <c r="B45">
        <v>1</v>
      </c>
      <c r="C45">
        <f>ROW(SmtRes!A28)</f>
        <v>28</v>
      </c>
      <c r="D45">
        <f>ROW(EtalonRes!A28)</f>
        <v>28</v>
      </c>
      <c r="E45" t="s">
        <v>16</v>
      </c>
      <c r="F45" t="s">
        <v>70</v>
      </c>
      <c r="G45" t="s">
        <v>71</v>
      </c>
      <c r="H45" t="s">
        <v>67</v>
      </c>
      <c r="I45">
        <v>0.55620000000000003</v>
      </c>
      <c r="J45">
        <v>0</v>
      </c>
      <c r="K45">
        <v>0.55620000000000003</v>
      </c>
      <c r="L45">
        <v>0.92700000000000005</v>
      </c>
      <c r="M45">
        <v>0</v>
      </c>
      <c r="N45">
        <f t="shared" si="21"/>
        <v>0.92700000000000005</v>
      </c>
      <c r="O45">
        <f t="shared" si="22"/>
        <v>24298.63</v>
      </c>
      <c r="P45">
        <f t="shared" si="23"/>
        <v>0</v>
      </c>
      <c r="Q45">
        <f t="shared" si="24"/>
        <v>0</v>
      </c>
      <c r="R45">
        <f t="shared" si="25"/>
        <v>0</v>
      </c>
      <c r="S45">
        <f t="shared" si="26"/>
        <v>24298.63</v>
      </c>
      <c r="T45">
        <f t="shared" si="27"/>
        <v>0</v>
      </c>
      <c r="U45">
        <f t="shared" si="28"/>
        <v>63.627194249999995</v>
      </c>
      <c r="V45">
        <f t="shared" si="29"/>
        <v>0</v>
      </c>
      <c r="W45">
        <f t="shared" si="30"/>
        <v>0</v>
      </c>
      <c r="X45">
        <f t="shared" si="31"/>
        <v>22354.74</v>
      </c>
      <c r="Y45">
        <f t="shared" si="32"/>
        <v>9476.4699999999993</v>
      </c>
      <c r="AA45">
        <v>51441990</v>
      </c>
      <c r="AB45">
        <f t="shared" si="33"/>
        <v>975.80662500000005</v>
      </c>
      <c r="AC45">
        <f t="shared" si="34"/>
        <v>0</v>
      </c>
      <c r="AD45">
        <f t="shared" si="57"/>
        <v>0</v>
      </c>
      <c r="AE45">
        <f t="shared" si="58"/>
        <v>0</v>
      </c>
      <c r="AF45">
        <f t="shared" si="59"/>
        <v>975.80662500000005</v>
      </c>
      <c r="AG45">
        <f t="shared" si="35"/>
        <v>0</v>
      </c>
      <c r="AH45">
        <f t="shared" si="60"/>
        <v>114.39624999999998</v>
      </c>
      <c r="AI45">
        <f t="shared" si="61"/>
        <v>0</v>
      </c>
      <c r="AJ45">
        <f t="shared" si="36"/>
        <v>0</v>
      </c>
      <c r="AK45">
        <v>0</v>
      </c>
      <c r="AL45">
        <v>0</v>
      </c>
      <c r="AM45">
        <v>0</v>
      </c>
      <c r="AN45">
        <v>0</v>
      </c>
      <c r="AO45">
        <v>737.85</v>
      </c>
      <c r="AP45">
        <v>0</v>
      </c>
      <c r="AQ45">
        <v>86.5</v>
      </c>
      <c r="AR45">
        <v>0</v>
      </c>
      <c r="AS45">
        <v>0</v>
      </c>
      <c r="AT45">
        <v>92</v>
      </c>
      <c r="AU45">
        <v>39</v>
      </c>
      <c r="AV45">
        <v>1</v>
      </c>
      <c r="AW45">
        <v>1</v>
      </c>
      <c r="AZ45">
        <v>1</v>
      </c>
      <c r="BA45">
        <v>44.77</v>
      </c>
      <c r="BB45">
        <v>13.24</v>
      </c>
      <c r="BC45">
        <v>8.16</v>
      </c>
      <c r="BD45" t="s">
        <v>3</v>
      </c>
      <c r="BE45" t="s">
        <v>3</v>
      </c>
      <c r="BF45" t="s">
        <v>3</v>
      </c>
      <c r="BG45" t="s">
        <v>3</v>
      </c>
      <c r="BH45">
        <v>0</v>
      </c>
      <c r="BI45">
        <v>1</v>
      </c>
      <c r="BJ45" t="s">
        <v>72</v>
      </c>
      <c r="BM45">
        <v>1001</v>
      </c>
      <c r="BN45">
        <v>0</v>
      </c>
      <c r="BO45" t="s">
        <v>23</v>
      </c>
      <c r="BP45">
        <v>1</v>
      </c>
      <c r="BQ45">
        <v>2</v>
      </c>
      <c r="BR45">
        <v>0</v>
      </c>
      <c r="BS45">
        <v>44.77</v>
      </c>
      <c r="BT45">
        <v>1</v>
      </c>
      <c r="BU45">
        <v>1</v>
      </c>
      <c r="BV45">
        <v>1</v>
      </c>
      <c r="BW45">
        <v>1</v>
      </c>
      <c r="BX45">
        <v>1</v>
      </c>
      <c r="BY45" t="s">
        <v>3</v>
      </c>
      <c r="BZ45">
        <v>92</v>
      </c>
      <c r="CA45">
        <v>46</v>
      </c>
      <c r="CB45" t="s">
        <v>3</v>
      </c>
      <c r="CE45">
        <v>0</v>
      </c>
      <c r="CF45">
        <v>0</v>
      </c>
      <c r="CG45">
        <v>0</v>
      </c>
      <c r="CH45">
        <v>9</v>
      </c>
      <c r="CI45">
        <v>0</v>
      </c>
      <c r="CJ45">
        <v>0</v>
      </c>
      <c r="CK45">
        <v>0</v>
      </c>
      <c r="CL45">
        <v>0</v>
      </c>
      <c r="CM45">
        <v>0</v>
      </c>
      <c r="CN45" t="s">
        <v>885</v>
      </c>
      <c r="CO45">
        <v>0</v>
      </c>
      <c r="CP45">
        <f t="shared" si="37"/>
        <v>24298.63</v>
      </c>
      <c r="CQ45">
        <f t="shared" si="38"/>
        <v>0</v>
      </c>
      <c r="CR45">
        <f t="shared" si="39"/>
        <v>0</v>
      </c>
      <c r="CS45">
        <f t="shared" si="40"/>
        <v>0</v>
      </c>
      <c r="CT45">
        <f t="shared" si="41"/>
        <v>43686.86</v>
      </c>
      <c r="CU45">
        <f t="shared" si="42"/>
        <v>0</v>
      </c>
      <c r="CV45">
        <f t="shared" si="43"/>
        <v>114.39624999999998</v>
      </c>
      <c r="CW45">
        <f t="shared" si="44"/>
        <v>0</v>
      </c>
      <c r="CX45">
        <f t="shared" si="45"/>
        <v>0</v>
      </c>
      <c r="CY45">
        <f t="shared" si="46"/>
        <v>22354.739600000001</v>
      </c>
      <c r="CZ45">
        <f t="shared" si="47"/>
        <v>9476.4657000000007</v>
      </c>
      <c r="DC45" t="s">
        <v>3</v>
      </c>
      <c r="DD45" t="s">
        <v>3</v>
      </c>
      <c r="DE45" t="s">
        <v>36</v>
      </c>
      <c r="DF45" t="s">
        <v>36</v>
      </c>
      <c r="DG45" t="s">
        <v>43</v>
      </c>
      <c r="DH45" t="s">
        <v>3</v>
      </c>
      <c r="DI45" t="s">
        <v>43</v>
      </c>
      <c r="DJ45" t="s">
        <v>36</v>
      </c>
      <c r="DK45" t="s">
        <v>3</v>
      </c>
      <c r="DL45" t="s">
        <v>3</v>
      </c>
      <c r="DM45" t="s">
        <v>26</v>
      </c>
      <c r="DN45">
        <v>0</v>
      </c>
      <c r="DO45">
        <v>0</v>
      </c>
      <c r="DP45">
        <v>1</v>
      </c>
      <c r="DQ45">
        <v>1</v>
      </c>
      <c r="DU45">
        <v>1005</v>
      </c>
      <c r="DV45" t="s">
        <v>67</v>
      </c>
      <c r="DW45" t="s">
        <v>67</v>
      </c>
      <c r="DX45">
        <v>1000</v>
      </c>
      <c r="DZ45" t="s">
        <v>3</v>
      </c>
      <c r="EA45" t="s">
        <v>3</v>
      </c>
      <c r="EB45" t="s">
        <v>3</v>
      </c>
      <c r="EC45" t="s">
        <v>3</v>
      </c>
      <c r="EE45">
        <v>51407626</v>
      </c>
      <c r="EF45">
        <v>2</v>
      </c>
      <c r="EG45" t="s">
        <v>27</v>
      </c>
      <c r="EH45">
        <v>0</v>
      </c>
      <c r="EI45" t="s">
        <v>3</v>
      </c>
      <c r="EJ45">
        <v>1</v>
      </c>
      <c r="EK45">
        <v>1001</v>
      </c>
      <c r="EL45" t="s">
        <v>28</v>
      </c>
      <c r="EM45" t="s">
        <v>29</v>
      </c>
      <c r="EO45" t="s">
        <v>44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737.85</v>
      </c>
      <c r="EW45">
        <v>86.5</v>
      </c>
      <c r="EX45">
        <v>0</v>
      </c>
      <c r="EY45">
        <v>0</v>
      </c>
      <c r="FQ45">
        <v>0</v>
      </c>
      <c r="FR45">
        <f t="shared" si="48"/>
        <v>0</v>
      </c>
      <c r="FS45">
        <v>0</v>
      </c>
      <c r="FX45">
        <v>92</v>
      </c>
      <c r="FY45">
        <v>39.1</v>
      </c>
      <c r="GA45" t="s">
        <v>3</v>
      </c>
      <c r="GD45">
        <v>1</v>
      </c>
      <c r="GF45">
        <v>717825953</v>
      </c>
      <c r="GG45">
        <v>2</v>
      </c>
      <c r="GH45">
        <v>0</v>
      </c>
      <c r="GI45">
        <v>-2</v>
      </c>
      <c r="GJ45">
        <v>0</v>
      </c>
      <c r="GK45">
        <v>0</v>
      </c>
      <c r="GL45">
        <f t="shared" si="49"/>
        <v>0</v>
      </c>
      <c r="GM45">
        <f t="shared" si="50"/>
        <v>56129.84</v>
      </c>
      <c r="GN45">
        <f t="shared" si="51"/>
        <v>56129.84</v>
      </c>
      <c r="GO45">
        <f t="shared" si="52"/>
        <v>0</v>
      </c>
      <c r="GP45">
        <f t="shared" si="53"/>
        <v>0</v>
      </c>
      <c r="GR45">
        <v>0</v>
      </c>
      <c r="GS45">
        <v>3</v>
      </c>
      <c r="GT45">
        <v>0</v>
      </c>
      <c r="GU45" t="s">
        <v>3</v>
      </c>
      <c r="GV45">
        <f t="shared" si="54"/>
        <v>0</v>
      </c>
      <c r="GW45">
        <v>8.16</v>
      </c>
      <c r="GX45">
        <f t="shared" si="55"/>
        <v>0</v>
      </c>
      <c r="HA45">
        <v>0</v>
      </c>
      <c r="HB45">
        <v>0</v>
      </c>
      <c r="HC45">
        <f t="shared" si="56"/>
        <v>0</v>
      </c>
      <c r="HE45" t="s">
        <v>3</v>
      </c>
      <c r="HF45" t="s">
        <v>3</v>
      </c>
      <c r="HM45" t="s">
        <v>3</v>
      </c>
      <c r="HN45" t="s">
        <v>3</v>
      </c>
      <c r="HO45" t="s">
        <v>3</v>
      </c>
      <c r="HP45" t="s">
        <v>3</v>
      </c>
      <c r="HQ45" t="s">
        <v>3</v>
      </c>
      <c r="IK45">
        <v>0</v>
      </c>
    </row>
    <row r="46" spans="1:255" x14ac:dyDescent="0.2">
      <c r="A46" s="2">
        <v>17</v>
      </c>
      <c r="B46" s="2">
        <v>1</v>
      </c>
      <c r="C46" s="2">
        <f>ROW(SmtRes!A36)</f>
        <v>36</v>
      </c>
      <c r="D46" s="2">
        <f>ROW(EtalonRes!A36)</f>
        <v>36</v>
      </c>
      <c r="E46" s="2" t="s">
        <v>77</v>
      </c>
      <c r="F46" s="2" t="s">
        <v>78</v>
      </c>
      <c r="G46" s="2" t="s">
        <v>79</v>
      </c>
      <c r="H46" s="2" t="s">
        <v>34</v>
      </c>
      <c r="I46" s="2">
        <v>2.9906999999999999</v>
      </c>
      <c r="J46" s="2">
        <v>0</v>
      </c>
      <c r="K46" s="2">
        <v>2.9906999999999999</v>
      </c>
      <c r="L46" s="2">
        <v>5.9813999999999998</v>
      </c>
      <c r="M46" s="2">
        <v>0</v>
      </c>
      <c r="N46" s="2">
        <f t="shared" si="21"/>
        <v>5.9813999999999998</v>
      </c>
      <c r="O46" s="2">
        <f t="shared" si="22"/>
        <v>206467.67</v>
      </c>
      <c r="P46" s="2">
        <f t="shared" si="23"/>
        <v>297.72000000000003</v>
      </c>
      <c r="Q46" s="2">
        <f t="shared" si="24"/>
        <v>185719.63</v>
      </c>
      <c r="R46" s="2">
        <f t="shared" si="25"/>
        <v>32955.06</v>
      </c>
      <c r="S46" s="2">
        <f t="shared" si="26"/>
        <v>20450.32</v>
      </c>
      <c r="T46" s="2">
        <f t="shared" si="27"/>
        <v>0</v>
      </c>
      <c r="U46" s="2">
        <f t="shared" si="28"/>
        <v>56.954890799999987</v>
      </c>
      <c r="V46" s="2">
        <f t="shared" si="29"/>
        <v>59.671941750000002</v>
      </c>
      <c r="W46" s="2">
        <f t="shared" si="30"/>
        <v>0</v>
      </c>
      <c r="X46" s="2">
        <f t="shared" si="31"/>
        <v>78505.91</v>
      </c>
      <c r="Y46" s="2">
        <f t="shared" si="32"/>
        <v>60828.73</v>
      </c>
      <c r="Z46" s="2"/>
      <c r="AA46" s="2">
        <v>51442965</v>
      </c>
      <c r="AB46" s="2">
        <f t="shared" si="33"/>
        <v>4855.1961499999998</v>
      </c>
      <c r="AC46" s="2">
        <f t="shared" si="34"/>
        <v>12.2</v>
      </c>
      <c r="AD46" s="2">
        <f t="shared" si="57"/>
        <v>4690.2606249999999</v>
      </c>
      <c r="AE46" s="2">
        <f t="shared" si="58"/>
        <v>246.12875</v>
      </c>
      <c r="AF46" s="2">
        <f t="shared" si="59"/>
        <v>152.735525</v>
      </c>
      <c r="AG46" s="2">
        <f t="shared" si="35"/>
        <v>0</v>
      </c>
      <c r="AH46" s="2">
        <f t="shared" si="60"/>
        <v>19.043999999999997</v>
      </c>
      <c r="AI46" s="2">
        <f t="shared" si="61"/>
        <v>19.952500000000001</v>
      </c>
      <c r="AJ46" s="2">
        <f t="shared" si="36"/>
        <v>0</v>
      </c>
      <c r="AK46" s="2">
        <v>0</v>
      </c>
      <c r="AL46" s="2">
        <v>12.2</v>
      </c>
      <c r="AM46" s="2">
        <v>3262.79</v>
      </c>
      <c r="AN46" s="2">
        <v>171.22</v>
      </c>
      <c r="AO46" s="2">
        <v>115.49</v>
      </c>
      <c r="AP46" s="2">
        <v>0</v>
      </c>
      <c r="AQ46" s="2">
        <v>14.4</v>
      </c>
      <c r="AR46" s="2">
        <v>13.88</v>
      </c>
      <c r="AS46" s="2">
        <v>0</v>
      </c>
      <c r="AT46" s="2">
        <v>147</v>
      </c>
      <c r="AU46" s="2">
        <v>113.9</v>
      </c>
      <c r="AV46" s="2">
        <v>1</v>
      </c>
      <c r="AW46" s="2">
        <v>1</v>
      </c>
      <c r="AX46" s="2"/>
      <c r="AY46" s="2"/>
      <c r="AZ46" s="2">
        <v>1</v>
      </c>
      <c r="BA46" s="2">
        <v>44.77</v>
      </c>
      <c r="BB46" s="2">
        <v>13.24</v>
      </c>
      <c r="BC46" s="2">
        <v>8.16</v>
      </c>
      <c r="BD46" s="2" t="s">
        <v>3</v>
      </c>
      <c r="BE46" s="2" t="s">
        <v>3</v>
      </c>
      <c r="BF46" s="2" t="s">
        <v>3</v>
      </c>
      <c r="BG46" s="2" t="s">
        <v>3</v>
      </c>
      <c r="BH46" s="2">
        <v>0</v>
      </c>
      <c r="BI46" s="2">
        <v>1</v>
      </c>
      <c r="BJ46" s="2" t="s">
        <v>80</v>
      </c>
      <c r="BK46" s="2"/>
      <c r="BL46" s="2"/>
      <c r="BM46" s="2">
        <v>27001</v>
      </c>
      <c r="BN46" s="2">
        <v>0</v>
      </c>
      <c r="BO46" s="2" t="s">
        <v>23</v>
      </c>
      <c r="BP46" s="2">
        <v>1</v>
      </c>
      <c r="BQ46" s="2">
        <v>2</v>
      </c>
      <c r="BR46" s="2">
        <v>0</v>
      </c>
      <c r="BS46" s="2">
        <v>44.77</v>
      </c>
      <c r="BT46" s="2">
        <v>1</v>
      </c>
      <c r="BU46" s="2">
        <v>1</v>
      </c>
      <c r="BV46" s="2">
        <v>1</v>
      </c>
      <c r="BW46" s="2">
        <v>1</v>
      </c>
      <c r="BX46" s="2">
        <v>1</v>
      </c>
      <c r="BY46" s="2" t="s">
        <v>3</v>
      </c>
      <c r="BZ46" s="2">
        <v>147</v>
      </c>
      <c r="CA46" s="2">
        <v>134</v>
      </c>
      <c r="CB46" s="2" t="s">
        <v>3</v>
      </c>
      <c r="CC46" s="2"/>
      <c r="CD46" s="2"/>
      <c r="CE46" s="2">
        <v>0</v>
      </c>
      <c r="CF46" s="2">
        <v>0</v>
      </c>
      <c r="CG46" s="2">
        <v>0</v>
      </c>
      <c r="CH46" s="2">
        <v>10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 t="s">
        <v>885</v>
      </c>
      <c r="CO46" s="2">
        <v>0</v>
      </c>
      <c r="CP46" s="2">
        <f t="shared" si="37"/>
        <v>206467.67</v>
      </c>
      <c r="CQ46" s="2">
        <f t="shared" si="38"/>
        <v>99.55</v>
      </c>
      <c r="CR46" s="2">
        <f t="shared" si="39"/>
        <v>62099.05</v>
      </c>
      <c r="CS46" s="2">
        <f t="shared" si="40"/>
        <v>11019.18</v>
      </c>
      <c r="CT46" s="2">
        <f t="shared" si="41"/>
        <v>6837.97</v>
      </c>
      <c r="CU46" s="2">
        <f t="shared" si="42"/>
        <v>0</v>
      </c>
      <c r="CV46" s="2">
        <f t="shared" si="43"/>
        <v>19.043999999999997</v>
      </c>
      <c r="CW46" s="2">
        <f t="shared" si="44"/>
        <v>19.952500000000001</v>
      </c>
      <c r="CX46" s="2">
        <f t="shared" si="45"/>
        <v>0</v>
      </c>
      <c r="CY46" s="2">
        <f t="shared" si="46"/>
        <v>78505.908599999995</v>
      </c>
      <c r="CZ46" s="2">
        <f t="shared" si="47"/>
        <v>60828.72782</v>
      </c>
      <c r="DA46" s="2"/>
      <c r="DB46" s="2"/>
      <c r="DC46" s="2" t="s">
        <v>3</v>
      </c>
      <c r="DD46" s="2" t="s">
        <v>3</v>
      </c>
      <c r="DE46" s="2" t="s">
        <v>36</v>
      </c>
      <c r="DF46" s="2" t="s">
        <v>36</v>
      </c>
      <c r="DG46" s="2" t="s">
        <v>43</v>
      </c>
      <c r="DH46" s="2" t="s">
        <v>3</v>
      </c>
      <c r="DI46" s="2" t="s">
        <v>43</v>
      </c>
      <c r="DJ46" s="2" t="s">
        <v>36</v>
      </c>
      <c r="DK46" s="2" t="s">
        <v>3</v>
      </c>
      <c r="DL46" s="2" t="s">
        <v>3</v>
      </c>
      <c r="DM46" s="2" t="s">
        <v>26</v>
      </c>
      <c r="DN46" s="2">
        <v>0</v>
      </c>
      <c r="DO46" s="2">
        <v>0</v>
      </c>
      <c r="DP46" s="2">
        <v>1</v>
      </c>
      <c r="DQ46" s="2">
        <v>1</v>
      </c>
      <c r="DR46" s="2"/>
      <c r="DS46" s="2"/>
      <c r="DT46" s="2"/>
      <c r="DU46" s="2">
        <v>1007</v>
      </c>
      <c r="DV46" s="2" t="s">
        <v>34</v>
      </c>
      <c r="DW46" s="2" t="s">
        <v>34</v>
      </c>
      <c r="DX46" s="2">
        <v>100</v>
      </c>
      <c r="DY46" s="2"/>
      <c r="DZ46" s="2" t="s">
        <v>3</v>
      </c>
      <c r="EA46" s="2" t="s">
        <v>3</v>
      </c>
      <c r="EB46" s="2" t="s">
        <v>3</v>
      </c>
      <c r="EC46" s="2" t="s">
        <v>3</v>
      </c>
      <c r="ED46" s="2"/>
      <c r="EE46" s="2">
        <v>51407713</v>
      </c>
      <c r="EF46" s="2">
        <v>2</v>
      </c>
      <c r="EG46" s="2" t="s">
        <v>27</v>
      </c>
      <c r="EH46" s="2">
        <v>0</v>
      </c>
      <c r="EI46" s="2" t="s">
        <v>3</v>
      </c>
      <c r="EJ46" s="2">
        <v>1</v>
      </c>
      <c r="EK46" s="2">
        <v>27001</v>
      </c>
      <c r="EL46" s="2" t="s">
        <v>81</v>
      </c>
      <c r="EM46" s="2" t="s">
        <v>82</v>
      </c>
      <c r="EN46" s="2"/>
      <c r="EO46" s="2" t="s">
        <v>44</v>
      </c>
      <c r="EP46" s="2"/>
      <c r="EQ46" s="2">
        <v>0</v>
      </c>
      <c r="ER46" s="2">
        <v>0</v>
      </c>
      <c r="ES46" s="2">
        <v>12.2</v>
      </c>
      <c r="ET46" s="2">
        <v>3262.79</v>
      </c>
      <c r="EU46" s="2">
        <v>171.22</v>
      </c>
      <c r="EV46" s="2">
        <v>115.49</v>
      </c>
      <c r="EW46" s="2">
        <v>14.4</v>
      </c>
      <c r="EX46" s="2">
        <v>13.88</v>
      </c>
      <c r="EY46" s="2">
        <v>0</v>
      </c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>
        <v>0</v>
      </c>
      <c r="FR46" s="2">
        <f t="shared" si="48"/>
        <v>0</v>
      </c>
      <c r="FS46" s="2">
        <v>0</v>
      </c>
      <c r="FT46" s="2"/>
      <c r="FU46" s="2"/>
      <c r="FV46" s="2"/>
      <c r="FW46" s="2"/>
      <c r="FX46" s="2">
        <v>147</v>
      </c>
      <c r="FY46" s="2">
        <v>113.9</v>
      </c>
      <c r="FZ46" s="2"/>
      <c r="GA46" s="2" t="s">
        <v>3</v>
      </c>
      <c r="GB46" s="2"/>
      <c r="GC46" s="2"/>
      <c r="GD46" s="2">
        <v>1</v>
      </c>
      <c r="GE46" s="2"/>
      <c r="GF46" s="2">
        <v>-1632648185</v>
      </c>
      <c r="GG46" s="2">
        <v>2</v>
      </c>
      <c r="GH46" s="2">
        <v>0</v>
      </c>
      <c r="GI46" s="2">
        <v>-2</v>
      </c>
      <c r="GJ46" s="2">
        <v>0</v>
      </c>
      <c r="GK46" s="2">
        <v>0</v>
      </c>
      <c r="GL46" s="2">
        <f t="shared" si="49"/>
        <v>0</v>
      </c>
      <c r="GM46" s="2">
        <f t="shared" si="50"/>
        <v>345802.31</v>
      </c>
      <c r="GN46" s="2">
        <f t="shared" si="51"/>
        <v>345802.31</v>
      </c>
      <c r="GO46" s="2">
        <f t="shared" si="52"/>
        <v>0</v>
      </c>
      <c r="GP46" s="2">
        <f t="shared" si="53"/>
        <v>0</v>
      </c>
      <c r="GQ46" s="2"/>
      <c r="GR46" s="2">
        <v>0</v>
      </c>
      <c r="GS46" s="2">
        <v>3</v>
      </c>
      <c r="GT46" s="2">
        <v>0</v>
      </c>
      <c r="GU46" s="2" t="s">
        <v>3</v>
      </c>
      <c r="GV46" s="2">
        <f t="shared" si="54"/>
        <v>0</v>
      </c>
      <c r="GW46" s="2">
        <v>8.16</v>
      </c>
      <c r="GX46" s="2">
        <f t="shared" si="55"/>
        <v>0</v>
      </c>
      <c r="GY46" s="2"/>
      <c r="GZ46" s="2"/>
      <c r="HA46" s="2">
        <v>0</v>
      </c>
      <c r="HB46" s="2">
        <v>0</v>
      </c>
      <c r="HC46" s="2">
        <f t="shared" si="56"/>
        <v>0</v>
      </c>
      <c r="HD46" s="2"/>
      <c r="HE46" s="2" t="s">
        <v>3</v>
      </c>
      <c r="HF46" s="2" t="s">
        <v>3</v>
      </c>
      <c r="HG46" s="2"/>
      <c r="HH46" s="2"/>
      <c r="HI46" s="2"/>
      <c r="HJ46" s="2"/>
      <c r="HK46" s="2"/>
      <c r="HL46" s="2"/>
      <c r="HM46" s="2" t="s">
        <v>3</v>
      </c>
      <c r="HN46" s="2" t="s">
        <v>3</v>
      </c>
      <c r="HO46" s="2" t="s">
        <v>3</v>
      </c>
      <c r="HP46" s="2" t="s">
        <v>3</v>
      </c>
      <c r="HQ46" s="2" t="s">
        <v>3</v>
      </c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>
        <v>0</v>
      </c>
      <c r="IL46" s="2"/>
      <c r="IM46" s="2"/>
      <c r="IN46" s="2"/>
      <c r="IO46" s="2"/>
      <c r="IP46" s="2"/>
      <c r="IQ46" s="2"/>
      <c r="IR46" s="2"/>
      <c r="IS46" s="2"/>
      <c r="IT46" s="2"/>
      <c r="IU46" s="2"/>
    </row>
    <row r="47" spans="1:255" x14ac:dyDescent="0.2">
      <c r="A47">
        <v>17</v>
      </c>
      <c r="B47">
        <v>1</v>
      </c>
      <c r="C47">
        <f>ROW(SmtRes!A44)</f>
        <v>44</v>
      </c>
      <c r="D47">
        <f>ROW(EtalonRes!A44)</f>
        <v>44</v>
      </c>
      <c r="E47" t="s">
        <v>77</v>
      </c>
      <c r="F47" t="s">
        <v>78</v>
      </c>
      <c r="G47" t="s">
        <v>79</v>
      </c>
      <c r="H47" t="s">
        <v>34</v>
      </c>
      <c r="I47">
        <v>2.9906999999999999</v>
      </c>
      <c r="J47">
        <v>0</v>
      </c>
      <c r="K47">
        <v>2.9906999999999999</v>
      </c>
      <c r="L47">
        <v>5.9813999999999998</v>
      </c>
      <c r="M47">
        <v>0</v>
      </c>
      <c r="N47">
        <f t="shared" si="21"/>
        <v>5.9813999999999998</v>
      </c>
      <c r="O47">
        <f t="shared" si="22"/>
        <v>206467.67</v>
      </c>
      <c r="P47">
        <f t="shared" si="23"/>
        <v>297.72000000000003</v>
      </c>
      <c r="Q47">
        <f t="shared" si="24"/>
        <v>185719.63</v>
      </c>
      <c r="R47">
        <f t="shared" si="25"/>
        <v>32955.06</v>
      </c>
      <c r="S47">
        <f t="shared" si="26"/>
        <v>20450.32</v>
      </c>
      <c r="T47">
        <f t="shared" si="27"/>
        <v>0</v>
      </c>
      <c r="U47">
        <f t="shared" si="28"/>
        <v>56.954890799999987</v>
      </c>
      <c r="V47">
        <f t="shared" si="29"/>
        <v>59.671941750000002</v>
      </c>
      <c r="W47">
        <f t="shared" si="30"/>
        <v>0</v>
      </c>
      <c r="X47">
        <f t="shared" si="31"/>
        <v>78505.91</v>
      </c>
      <c r="Y47">
        <f t="shared" si="32"/>
        <v>60882.13</v>
      </c>
      <c r="AA47">
        <v>51441990</v>
      </c>
      <c r="AB47">
        <f t="shared" si="33"/>
        <v>4855.1961499999998</v>
      </c>
      <c r="AC47">
        <f t="shared" si="34"/>
        <v>12.2</v>
      </c>
      <c r="AD47">
        <f t="shared" si="57"/>
        <v>4690.2606249999999</v>
      </c>
      <c r="AE47">
        <f t="shared" si="58"/>
        <v>246.12875</v>
      </c>
      <c r="AF47">
        <f t="shared" si="59"/>
        <v>152.735525</v>
      </c>
      <c r="AG47">
        <f t="shared" si="35"/>
        <v>0</v>
      </c>
      <c r="AH47">
        <f t="shared" si="60"/>
        <v>19.043999999999997</v>
      </c>
      <c r="AI47">
        <f t="shared" si="61"/>
        <v>19.952500000000001</v>
      </c>
      <c r="AJ47">
        <f t="shared" si="36"/>
        <v>0</v>
      </c>
      <c r="AK47">
        <v>0</v>
      </c>
      <c r="AL47">
        <v>12.2</v>
      </c>
      <c r="AM47">
        <v>3262.79</v>
      </c>
      <c r="AN47">
        <v>171.22</v>
      </c>
      <c r="AO47">
        <v>115.49</v>
      </c>
      <c r="AP47">
        <v>0</v>
      </c>
      <c r="AQ47">
        <v>14.4</v>
      </c>
      <c r="AR47">
        <v>13.88</v>
      </c>
      <c r="AS47">
        <v>0</v>
      </c>
      <c r="AT47">
        <v>147</v>
      </c>
      <c r="AU47">
        <v>114</v>
      </c>
      <c r="AV47">
        <v>1</v>
      </c>
      <c r="AW47">
        <v>1</v>
      </c>
      <c r="AZ47">
        <v>1</v>
      </c>
      <c r="BA47">
        <v>44.77</v>
      </c>
      <c r="BB47">
        <v>13.24</v>
      </c>
      <c r="BC47">
        <v>8.16</v>
      </c>
      <c r="BD47" t="s">
        <v>3</v>
      </c>
      <c r="BE47" t="s">
        <v>3</v>
      </c>
      <c r="BF47" t="s">
        <v>3</v>
      </c>
      <c r="BG47" t="s">
        <v>3</v>
      </c>
      <c r="BH47">
        <v>0</v>
      </c>
      <c r="BI47">
        <v>1</v>
      </c>
      <c r="BJ47" t="s">
        <v>80</v>
      </c>
      <c r="BM47">
        <v>27001</v>
      </c>
      <c r="BN47">
        <v>0</v>
      </c>
      <c r="BO47" t="s">
        <v>23</v>
      </c>
      <c r="BP47">
        <v>1</v>
      </c>
      <c r="BQ47">
        <v>2</v>
      </c>
      <c r="BR47">
        <v>0</v>
      </c>
      <c r="BS47">
        <v>44.77</v>
      </c>
      <c r="BT47">
        <v>1</v>
      </c>
      <c r="BU47">
        <v>1</v>
      </c>
      <c r="BV47">
        <v>1</v>
      </c>
      <c r="BW47">
        <v>1</v>
      </c>
      <c r="BX47">
        <v>1</v>
      </c>
      <c r="BY47" t="s">
        <v>3</v>
      </c>
      <c r="BZ47">
        <v>147</v>
      </c>
      <c r="CA47">
        <v>134</v>
      </c>
      <c r="CB47" t="s">
        <v>3</v>
      </c>
      <c r="CE47">
        <v>0</v>
      </c>
      <c r="CF47">
        <v>0</v>
      </c>
      <c r="CG47">
        <v>0</v>
      </c>
      <c r="CH47">
        <v>10</v>
      </c>
      <c r="CI47">
        <v>0</v>
      </c>
      <c r="CJ47">
        <v>0</v>
      </c>
      <c r="CK47">
        <v>0</v>
      </c>
      <c r="CL47">
        <v>0</v>
      </c>
      <c r="CM47">
        <v>0</v>
      </c>
      <c r="CN47" t="s">
        <v>885</v>
      </c>
      <c r="CO47">
        <v>0</v>
      </c>
      <c r="CP47">
        <f t="shared" si="37"/>
        <v>206467.67</v>
      </c>
      <c r="CQ47">
        <f t="shared" si="38"/>
        <v>99.55</v>
      </c>
      <c r="CR47">
        <f t="shared" si="39"/>
        <v>62099.05</v>
      </c>
      <c r="CS47">
        <f t="shared" si="40"/>
        <v>11019.18</v>
      </c>
      <c r="CT47">
        <f t="shared" si="41"/>
        <v>6837.97</v>
      </c>
      <c r="CU47">
        <f t="shared" si="42"/>
        <v>0</v>
      </c>
      <c r="CV47">
        <f t="shared" si="43"/>
        <v>19.043999999999997</v>
      </c>
      <c r="CW47">
        <f t="shared" si="44"/>
        <v>19.952500000000001</v>
      </c>
      <c r="CX47">
        <f t="shared" si="45"/>
        <v>0</v>
      </c>
      <c r="CY47">
        <f t="shared" si="46"/>
        <v>78505.908599999995</v>
      </c>
      <c r="CZ47">
        <f t="shared" si="47"/>
        <v>60882.133199999997</v>
      </c>
      <c r="DC47" t="s">
        <v>3</v>
      </c>
      <c r="DD47" t="s">
        <v>3</v>
      </c>
      <c r="DE47" t="s">
        <v>36</v>
      </c>
      <c r="DF47" t="s">
        <v>36</v>
      </c>
      <c r="DG47" t="s">
        <v>43</v>
      </c>
      <c r="DH47" t="s">
        <v>3</v>
      </c>
      <c r="DI47" t="s">
        <v>43</v>
      </c>
      <c r="DJ47" t="s">
        <v>36</v>
      </c>
      <c r="DK47" t="s">
        <v>3</v>
      </c>
      <c r="DL47" t="s">
        <v>3</v>
      </c>
      <c r="DM47" t="s">
        <v>26</v>
      </c>
      <c r="DN47">
        <v>0</v>
      </c>
      <c r="DO47">
        <v>0</v>
      </c>
      <c r="DP47">
        <v>1</v>
      </c>
      <c r="DQ47">
        <v>1</v>
      </c>
      <c r="DU47">
        <v>1007</v>
      </c>
      <c r="DV47" t="s">
        <v>34</v>
      </c>
      <c r="DW47" t="s">
        <v>34</v>
      </c>
      <c r="DX47">
        <v>100</v>
      </c>
      <c r="DZ47" t="s">
        <v>3</v>
      </c>
      <c r="EA47" t="s">
        <v>3</v>
      </c>
      <c r="EB47" t="s">
        <v>3</v>
      </c>
      <c r="EC47" t="s">
        <v>3</v>
      </c>
      <c r="EE47">
        <v>51407713</v>
      </c>
      <c r="EF47">
        <v>2</v>
      </c>
      <c r="EG47" t="s">
        <v>27</v>
      </c>
      <c r="EH47">
        <v>0</v>
      </c>
      <c r="EI47" t="s">
        <v>3</v>
      </c>
      <c r="EJ47">
        <v>1</v>
      </c>
      <c r="EK47">
        <v>27001</v>
      </c>
      <c r="EL47" t="s">
        <v>81</v>
      </c>
      <c r="EM47" t="s">
        <v>82</v>
      </c>
      <c r="EO47" t="s">
        <v>44</v>
      </c>
      <c r="EQ47">
        <v>0</v>
      </c>
      <c r="ER47">
        <v>0</v>
      </c>
      <c r="ES47">
        <v>12.2</v>
      </c>
      <c r="ET47">
        <v>3262.79</v>
      </c>
      <c r="EU47">
        <v>171.22</v>
      </c>
      <c r="EV47">
        <v>115.49</v>
      </c>
      <c r="EW47">
        <v>14.4</v>
      </c>
      <c r="EX47">
        <v>13.88</v>
      </c>
      <c r="EY47">
        <v>0</v>
      </c>
      <c r="FQ47">
        <v>0</v>
      </c>
      <c r="FR47">
        <f t="shared" si="48"/>
        <v>0</v>
      </c>
      <c r="FS47">
        <v>0</v>
      </c>
      <c r="FX47">
        <v>147</v>
      </c>
      <c r="FY47">
        <v>113.9</v>
      </c>
      <c r="GA47" t="s">
        <v>3</v>
      </c>
      <c r="GD47">
        <v>1</v>
      </c>
      <c r="GF47">
        <v>-1632648185</v>
      </c>
      <c r="GG47">
        <v>2</v>
      </c>
      <c r="GH47">
        <v>0</v>
      </c>
      <c r="GI47">
        <v>-2</v>
      </c>
      <c r="GJ47">
        <v>0</v>
      </c>
      <c r="GK47">
        <v>0</v>
      </c>
      <c r="GL47">
        <f t="shared" si="49"/>
        <v>0</v>
      </c>
      <c r="GM47">
        <f t="shared" si="50"/>
        <v>345855.71</v>
      </c>
      <c r="GN47">
        <f t="shared" si="51"/>
        <v>345855.71</v>
      </c>
      <c r="GO47">
        <f t="shared" si="52"/>
        <v>0</v>
      </c>
      <c r="GP47">
        <f t="shared" si="53"/>
        <v>0</v>
      </c>
      <c r="GR47">
        <v>0</v>
      </c>
      <c r="GS47">
        <v>3</v>
      </c>
      <c r="GT47">
        <v>0</v>
      </c>
      <c r="GU47" t="s">
        <v>3</v>
      </c>
      <c r="GV47">
        <f t="shared" si="54"/>
        <v>0</v>
      </c>
      <c r="GW47">
        <v>8.16</v>
      </c>
      <c r="GX47">
        <f t="shared" si="55"/>
        <v>0</v>
      </c>
      <c r="HA47">
        <v>0</v>
      </c>
      <c r="HB47">
        <v>0</v>
      </c>
      <c r="HC47">
        <f t="shared" si="56"/>
        <v>0</v>
      </c>
      <c r="HE47" t="s">
        <v>3</v>
      </c>
      <c r="HF47" t="s">
        <v>3</v>
      </c>
      <c r="HM47" t="s">
        <v>3</v>
      </c>
      <c r="HN47" t="s">
        <v>3</v>
      </c>
      <c r="HO47" t="s">
        <v>3</v>
      </c>
      <c r="HP47" t="s">
        <v>3</v>
      </c>
      <c r="HQ47" t="s">
        <v>3</v>
      </c>
      <c r="IK47">
        <v>0</v>
      </c>
    </row>
    <row r="48" spans="1:255" x14ac:dyDescent="0.2">
      <c r="A48" s="2">
        <v>17</v>
      </c>
      <c r="B48" s="2">
        <v>1</v>
      </c>
      <c r="C48" s="2"/>
      <c r="D48" s="2"/>
      <c r="E48" s="2" t="s">
        <v>83</v>
      </c>
      <c r="F48" s="2" t="s">
        <v>84</v>
      </c>
      <c r="G48" s="2" t="s">
        <v>85</v>
      </c>
      <c r="H48" s="2" t="s">
        <v>57</v>
      </c>
      <c r="I48" s="2">
        <v>328.97699999999998</v>
      </c>
      <c r="J48" s="2">
        <v>0</v>
      </c>
      <c r="K48" s="2">
        <v>328.97699999999998</v>
      </c>
      <c r="L48" s="2">
        <v>657.95399999999995</v>
      </c>
      <c r="M48" s="2">
        <v>0</v>
      </c>
      <c r="N48" s="2">
        <f t="shared" si="21"/>
        <v>657.95399999999995</v>
      </c>
      <c r="O48" s="2">
        <f t="shared" si="22"/>
        <v>271613.28000000003</v>
      </c>
      <c r="P48" s="2">
        <f t="shared" si="23"/>
        <v>271613.28000000003</v>
      </c>
      <c r="Q48" s="2">
        <f t="shared" si="24"/>
        <v>0</v>
      </c>
      <c r="R48" s="2">
        <f t="shared" si="25"/>
        <v>0</v>
      </c>
      <c r="S48" s="2">
        <f t="shared" si="26"/>
        <v>0</v>
      </c>
      <c r="T48" s="2">
        <f t="shared" si="27"/>
        <v>0</v>
      </c>
      <c r="U48" s="2">
        <f t="shared" si="28"/>
        <v>0</v>
      </c>
      <c r="V48" s="2">
        <f t="shared" si="29"/>
        <v>0</v>
      </c>
      <c r="W48" s="2">
        <f t="shared" si="30"/>
        <v>0</v>
      </c>
      <c r="X48" s="2">
        <f t="shared" si="31"/>
        <v>0</v>
      </c>
      <c r="Y48" s="2">
        <f t="shared" si="32"/>
        <v>0</v>
      </c>
      <c r="Z48" s="2"/>
      <c r="AA48" s="2">
        <v>51442965</v>
      </c>
      <c r="AB48" s="2">
        <f t="shared" si="33"/>
        <v>101.17976</v>
      </c>
      <c r="AC48" s="2">
        <f>ROUND(((ES48*1.012)),6)</f>
        <v>101.17976</v>
      </c>
      <c r="AD48" s="2">
        <f t="shared" si="57"/>
        <v>0</v>
      </c>
      <c r="AE48" s="2">
        <f t="shared" si="58"/>
        <v>0</v>
      </c>
      <c r="AF48" s="2">
        <f t="shared" si="59"/>
        <v>0</v>
      </c>
      <c r="AG48" s="2">
        <f t="shared" si="35"/>
        <v>0</v>
      </c>
      <c r="AH48" s="2">
        <f t="shared" si="60"/>
        <v>0</v>
      </c>
      <c r="AI48" s="2">
        <f t="shared" si="61"/>
        <v>0</v>
      </c>
      <c r="AJ48" s="2">
        <f t="shared" si="36"/>
        <v>0</v>
      </c>
      <c r="AK48" s="2">
        <v>99.98</v>
      </c>
      <c r="AL48" s="2">
        <v>99.98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1</v>
      </c>
      <c r="AW48" s="2">
        <v>1</v>
      </c>
      <c r="AX48" s="2"/>
      <c r="AY48" s="2"/>
      <c r="AZ48" s="2">
        <v>1</v>
      </c>
      <c r="BA48" s="2">
        <v>1</v>
      </c>
      <c r="BB48" s="2">
        <v>1</v>
      </c>
      <c r="BC48" s="2">
        <v>8.16</v>
      </c>
      <c r="BD48" s="2" t="s">
        <v>3</v>
      </c>
      <c r="BE48" s="2" t="s">
        <v>3</v>
      </c>
      <c r="BF48" s="2" t="s">
        <v>3</v>
      </c>
      <c r="BG48" s="2" t="s">
        <v>3</v>
      </c>
      <c r="BH48" s="2">
        <v>3</v>
      </c>
      <c r="BI48" s="2">
        <v>1</v>
      </c>
      <c r="BJ48" s="2" t="s">
        <v>84</v>
      </c>
      <c r="BK48" s="2"/>
      <c r="BL48" s="2"/>
      <c r="BM48" s="2">
        <v>1100</v>
      </c>
      <c r="BN48" s="2">
        <v>0</v>
      </c>
      <c r="BO48" s="2" t="s">
        <v>23</v>
      </c>
      <c r="BP48" s="2">
        <v>1</v>
      </c>
      <c r="BQ48" s="2">
        <v>8</v>
      </c>
      <c r="BR48" s="2">
        <v>0</v>
      </c>
      <c r="BS48" s="2">
        <v>1</v>
      </c>
      <c r="BT48" s="2">
        <v>1</v>
      </c>
      <c r="BU48" s="2">
        <v>1</v>
      </c>
      <c r="BV48" s="2">
        <v>1</v>
      </c>
      <c r="BW48" s="2">
        <v>1</v>
      </c>
      <c r="BX48" s="2">
        <v>1</v>
      </c>
      <c r="BY48" s="2" t="s">
        <v>3</v>
      </c>
      <c r="BZ48" s="2">
        <v>0</v>
      </c>
      <c r="CA48" s="2">
        <v>0</v>
      </c>
      <c r="CB48" s="2" t="s">
        <v>3</v>
      </c>
      <c r="CC48" s="2"/>
      <c r="CD48" s="2"/>
      <c r="CE48" s="2">
        <v>0</v>
      </c>
      <c r="CF48" s="2">
        <v>0</v>
      </c>
      <c r="CG48" s="2">
        <v>0</v>
      </c>
      <c r="CH48" s="2">
        <v>11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 t="s">
        <v>886</v>
      </c>
      <c r="CO48" s="2">
        <v>0</v>
      </c>
      <c r="CP48" s="2">
        <f t="shared" si="37"/>
        <v>271613.28000000003</v>
      </c>
      <c r="CQ48" s="2">
        <f t="shared" si="38"/>
        <v>825.63</v>
      </c>
      <c r="CR48" s="2">
        <f t="shared" si="39"/>
        <v>0</v>
      </c>
      <c r="CS48" s="2">
        <f t="shared" si="40"/>
        <v>0</v>
      </c>
      <c r="CT48" s="2">
        <f t="shared" si="41"/>
        <v>0</v>
      </c>
      <c r="CU48" s="2">
        <f t="shared" si="42"/>
        <v>0</v>
      </c>
      <c r="CV48" s="2">
        <f t="shared" si="43"/>
        <v>0</v>
      </c>
      <c r="CW48" s="2">
        <f t="shared" si="44"/>
        <v>0</v>
      </c>
      <c r="CX48" s="2">
        <f t="shared" si="45"/>
        <v>0</v>
      </c>
      <c r="CY48" s="2">
        <f t="shared" si="46"/>
        <v>0</v>
      </c>
      <c r="CZ48" s="2">
        <f t="shared" si="47"/>
        <v>0</v>
      </c>
      <c r="DA48" s="2"/>
      <c r="DB48" s="2"/>
      <c r="DC48" s="2" t="s">
        <v>3</v>
      </c>
      <c r="DD48" s="2" t="s">
        <v>86</v>
      </c>
      <c r="DE48" s="2" t="s">
        <v>36</v>
      </c>
      <c r="DF48" s="2" t="s">
        <v>36</v>
      </c>
      <c r="DG48" s="2" t="s">
        <v>43</v>
      </c>
      <c r="DH48" s="2" t="s">
        <v>3</v>
      </c>
      <c r="DI48" s="2" t="s">
        <v>43</v>
      </c>
      <c r="DJ48" s="2" t="s">
        <v>36</v>
      </c>
      <c r="DK48" s="2" t="s">
        <v>3</v>
      </c>
      <c r="DL48" s="2" t="s">
        <v>3</v>
      </c>
      <c r="DM48" s="2" t="s">
        <v>3</v>
      </c>
      <c r="DN48" s="2">
        <v>0</v>
      </c>
      <c r="DO48" s="2">
        <v>0</v>
      </c>
      <c r="DP48" s="2">
        <v>1</v>
      </c>
      <c r="DQ48" s="2">
        <v>1</v>
      </c>
      <c r="DR48" s="2"/>
      <c r="DS48" s="2"/>
      <c r="DT48" s="2"/>
      <c r="DU48" s="2">
        <v>1007</v>
      </c>
      <c r="DV48" s="2" t="s">
        <v>57</v>
      </c>
      <c r="DW48" s="2" t="s">
        <v>57</v>
      </c>
      <c r="DX48" s="2">
        <v>1</v>
      </c>
      <c r="DY48" s="2"/>
      <c r="DZ48" s="2" t="s">
        <v>3</v>
      </c>
      <c r="EA48" s="2" t="s">
        <v>3</v>
      </c>
      <c r="EB48" s="2" t="s">
        <v>3</v>
      </c>
      <c r="EC48" s="2" t="s">
        <v>3</v>
      </c>
      <c r="ED48" s="2"/>
      <c r="EE48" s="2">
        <v>51407885</v>
      </c>
      <c r="EF48" s="2">
        <v>8</v>
      </c>
      <c r="EG48" s="2" t="s">
        <v>58</v>
      </c>
      <c r="EH48" s="2">
        <v>0</v>
      </c>
      <c r="EI48" s="2" t="s">
        <v>3</v>
      </c>
      <c r="EJ48" s="2">
        <v>1</v>
      </c>
      <c r="EK48" s="2">
        <v>1100</v>
      </c>
      <c r="EL48" s="2" t="s">
        <v>59</v>
      </c>
      <c r="EM48" s="2" t="s">
        <v>60</v>
      </c>
      <c r="EN48" s="2"/>
      <c r="EO48" s="2" t="s">
        <v>87</v>
      </c>
      <c r="EP48" s="2"/>
      <c r="EQ48" s="2">
        <v>0</v>
      </c>
      <c r="ER48" s="2">
        <v>99.98</v>
      </c>
      <c r="ES48" s="2">
        <v>99.98</v>
      </c>
      <c r="ET48" s="2">
        <v>0</v>
      </c>
      <c r="EU48" s="2">
        <v>0</v>
      </c>
      <c r="EV48" s="2">
        <v>0</v>
      </c>
      <c r="EW48" s="2">
        <v>0</v>
      </c>
      <c r="EX48" s="2">
        <v>0</v>
      </c>
      <c r="EY48" s="2">
        <v>0</v>
      </c>
      <c r="EZ48" s="2">
        <v>5</v>
      </c>
      <c r="FA48" s="2"/>
      <c r="FB48" s="2"/>
      <c r="FC48" s="2">
        <v>1</v>
      </c>
      <c r="FD48" s="2">
        <v>18</v>
      </c>
      <c r="FE48" s="2"/>
      <c r="FF48" s="2">
        <v>979</v>
      </c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>
        <v>0</v>
      </c>
      <c r="FR48" s="2">
        <f t="shared" si="48"/>
        <v>0</v>
      </c>
      <c r="FS48" s="2">
        <v>0</v>
      </c>
      <c r="FT48" s="2"/>
      <c r="FU48" s="2"/>
      <c r="FV48" s="2"/>
      <c r="FW48" s="2"/>
      <c r="FX48" s="2">
        <v>0</v>
      </c>
      <c r="FY48" s="2">
        <v>0</v>
      </c>
      <c r="FZ48" s="2"/>
      <c r="GA48" s="2" t="s">
        <v>88</v>
      </c>
      <c r="GB48" s="2"/>
      <c r="GC48" s="2"/>
      <c r="GD48" s="2">
        <v>1</v>
      </c>
      <c r="GE48" s="2"/>
      <c r="GF48" s="2">
        <v>1629323456</v>
      </c>
      <c r="GG48" s="2">
        <v>2</v>
      </c>
      <c r="GH48" s="2">
        <v>3</v>
      </c>
      <c r="GI48" s="2">
        <v>3</v>
      </c>
      <c r="GJ48" s="2">
        <v>0</v>
      </c>
      <c r="GK48" s="2">
        <v>0</v>
      </c>
      <c r="GL48" s="2">
        <f t="shared" si="49"/>
        <v>0</v>
      </c>
      <c r="GM48" s="2">
        <f t="shared" si="50"/>
        <v>271613.28000000003</v>
      </c>
      <c r="GN48" s="2">
        <f t="shared" si="51"/>
        <v>271613.28000000003</v>
      </c>
      <c r="GO48" s="2">
        <f t="shared" si="52"/>
        <v>0</v>
      </c>
      <c r="GP48" s="2">
        <f t="shared" si="53"/>
        <v>0</v>
      </c>
      <c r="GQ48" s="2"/>
      <c r="GR48" s="2">
        <v>1</v>
      </c>
      <c r="GS48" s="2">
        <v>1</v>
      </c>
      <c r="GT48" s="2">
        <v>0</v>
      </c>
      <c r="GU48" s="2" t="s">
        <v>3</v>
      </c>
      <c r="GV48" s="2">
        <f t="shared" si="54"/>
        <v>0</v>
      </c>
      <c r="GW48" s="2">
        <v>1</v>
      </c>
      <c r="GX48" s="2">
        <f t="shared" si="55"/>
        <v>0</v>
      </c>
      <c r="GY48" s="2"/>
      <c r="GZ48" s="2"/>
      <c r="HA48" s="2">
        <v>0</v>
      </c>
      <c r="HB48" s="2">
        <v>0</v>
      </c>
      <c r="HC48" s="2">
        <f t="shared" si="56"/>
        <v>0</v>
      </c>
      <c r="HD48" s="2"/>
      <c r="HE48" s="2" t="s">
        <v>62</v>
      </c>
      <c r="HF48" s="2" t="s">
        <v>62</v>
      </c>
      <c r="HG48" s="2"/>
      <c r="HH48" s="2"/>
      <c r="HI48" s="2"/>
      <c r="HJ48" s="2"/>
      <c r="HK48" s="2"/>
      <c r="HL48" s="2"/>
      <c r="HM48" s="2" t="s">
        <v>3</v>
      </c>
      <c r="HN48" s="2" t="s">
        <v>3</v>
      </c>
      <c r="HO48" s="2" t="s">
        <v>3</v>
      </c>
      <c r="HP48" s="2" t="s">
        <v>3</v>
      </c>
      <c r="HQ48" s="2" t="s">
        <v>3</v>
      </c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>
        <v>0</v>
      </c>
      <c r="IL48" s="2"/>
      <c r="IM48" s="2"/>
      <c r="IN48" s="2"/>
      <c r="IO48" s="2"/>
      <c r="IP48" s="2"/>
      <c r="IQ48" s="2"/>
      <c r="IR48" s="2"/>
      <c r="IS48" s="2"/>
      <c r="IT48" s="2"/>
      <c r="IU48" s="2"/>
    </row>
    <row r="49" spans="1:255" x14ac:dyDescent="0.2">
      <c r="A49">
        <v>17</v>
      </c>
      <c r="B49">
        <v>1</v>
      </c>
      <c r="E49" t="s">
        <v>83</v>
      </c>
      <c r="F49" t="s">
        <v>84</v>
      </c>
      <c r="G49" t="s">
        <v>85</v>
      </c>
      <c r="H49" t="s">
        <v>57</v>
      </c>
      <c r="I49">
        <v>328.97699999999998</v>
      </c>
      <c r="J49">
        <v>0</v>
      </c>
      <c r="K49">
        <v>328.97699999999998</v>
      </c>
      <c r="L49">
        <v>657.95399999999995</v>
      </c>
      <c r="M49">
        <v>0</v>
      </c>
      <c r="N49">
        <f t="shared" si="21"/>
        <v>657.95399999999995</v>
      </c>
      <c r="O49">
        <f t="shared" si="22"/>
        <v>2659614.56</v>
      </c>
      <c r="P49">
        <f t="shared" si="23"/>
        <v>2659614.56</v>
      </c>
      <c r="Q49">
        <f t="shared" si="24"/>
        <v>0</v>
      </c>
      <c r="R49">
        <f t="shared" si="25"/>
        <v>0</v>
      </c>
      <c r="S49">
        <f t="shared" si="26"/>
        <v>0</v>
      </c>
      <c r="T49">
        <f t="shared" si="27"/>
        <v>0</v>
      </c>
      <c r="U49">
        <f t="shared" si="28"/>
        <v>0</v>
      </c>
      <c r="V49">
        <f t="shared" si="29"/>
        <v>0</v>
      </c>
      <c r="W49">
        <f t="shared" si="30"/>
        <v>0</v>
      </c>
      <c r="X49">
        <f t="shared" si="31"/>
        <v>0</v>
      </c>
      <c r="Y49">
        <f t="shared" si="32"/>
        <v>0</v>
      </c>
      <c r="AA49">
        <v>51441990</v>
      </c>
      <c r="AB49">
        <f t="shared" si="33"/>
        <v>990.74800000000005</v>
      </c>
      <c r="AC49">
        <f>ROUND(((ES49*1.012)),6)</f>
        <v>990.74800000000005</v>
      </c>
      <c r="AD49">
        <f t="shared" si="57"/>
        <v>0</v>
      </c>
      <c r="AE49">
        <f t="shared" si="58"/>
        <v>0</v>
      </c>
      <c r="AF49">
        <f t="shared" si="59"/>
        <v>0</v>
      </c>
      <c r="AG49">
        <f t="shared" si="35"/>
        <v>0</v>
      </c>
      <c r="AH49">
        <f t="shared" si="60"/>
        <v>0</v>
      </c>
      <c r="AI49">
        <f t="shared" si="61"/>
        <v>0</v>
      </c>
      <c r="AJ49">
        <f t="shared" si="36"/>
        <v>0</v>
      </c>
      <c r="AK49">
        <v>979</v>
      </c>
      <c r="AL49">
        <v>979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1</v>
      </c>
      <c r="AW49">
        <v>1</v>
      </c>
      <c r="AZ49">
        <v>1</v>
      </c>
      <c r="BA49">
        <v>1</v>
      </c>
      <c r="BB49">
        <v>1</v>
      </c>
      <c r="BC49">
        <v>8.16</v>
      </c>
      <c r="BD49" t="s">
        <v>3</v>
      </c>
      <c r="BE49" t="s">
        <v>3</v>
      </c>
      <c r="BF49" t="s">
        <v>3</v>
      </c>
      <c r="BG49" t="s">
        <v>3</v>
      </c>
      <c r="BH49">
        <v>3</v>
      </c>
      <c r="BI49">
        <v>1</v>
      </c>
      <c r="BJ49" t="s">
        <v>84</v>
      </c>
      <c r="BM49">
        <v>1100</v>
      </c>
      <c r="BN49">
        <v>0</v>
      </c>
      <c r="BO49" t="s">
        <v>23</v>
      </c>
      <c r="BP49">
        <v>1</v>
      </c>
      <c r="BQ49">
        <v>8</v>
      </c>
      <c r="BR49">
        <v>0</v>
      </c>
      <c r="BS49">
        <v>1</v>
      </c>
      <c r="BT49">
        <v>1</v>
      </c>
      <c r="BU49">
        <v>1</v>
      </c>
      <c r="BV49">
        <v>1</v>
      </c>
      <c r="BW49">
        <v>1</v>
      </c>
      <c r="BX49">
        <v>1</v>
      </c>
      <c r="BY49" t="s">
        <v>3</v>
      </c>
      <c r="BZ49">
        <v>0</v>
      </c>
      <c r="CA49">
        <v>0</v>
      </c>
      <c r="CB49" t="s">
        <v>3</v>
      </c>
      <c r="CE49">
        <v>0</v>
      </c>
      <c r="CF49">
        <v>0</v>
      </c>
      <c r="CG49">
        <v>0</v>
      </c>
      <c r="CH49">
        <v>11</v>
      </c>
      <c r="CI49">
        <v>0</v>
      </c>
      <c r="CJ49">
        <v>0</v>
      </c>
      <c r="CK49">
        <v>0</v>
      </c>
      <c r="CL49">
        <v>0</v>
      </c>
      <c r="CM49">
        <v>0</v>
      </c>
      <c r="CN49" t="s">
        <v>886</v>
      </c>
      <c r="CO49">
        <v>0</v>
      </c>
      <c r="CP49">
        <f t="shared" si="37"/>
        <v>2659614.56</v>
      </c>
      <c r="CQ49">
        <f t="shared" si="38"/>
        <v>8084.5</v>
      </c>
      <c r="CR49">
        <f t="shared" si="39"/>
        <v>0</v>
      </c>
      <c r="CS49">
        <f t="shared" si="40"/>
        <v>0</v>
      </c>
      <c r="CT49">
        <f t="shared" si="41"/>
        <v>0</v>
      </c>
      <c r="CU49">
        <f t="shared" si="42"/>
        <v>0</v>
      </c>
      <c r="CV49">
        <f t="shared" si="43"/>
        <v>0</v>
      </c>
      <c r="CW49">
        <f t="shared" si="44"/>
        <v>0</v>
      </c>
      <c r="CX49">
        <f t="shared" si="45"/>
        <v>0</v>
      </c>
      <c r="CY49">
        <f t="shared" si="46"/>
        <v>0</v>
      </c>
      <c r="CZ49">
        <f t="shared" si="47"/>
        <v>0</v>
      </c>
      <c r="DC49" t="s">
        <v>3</v>
      </c>
      <c r="DD49" t="s">
        <v>86</v>
      </c>
      <c r="DE49" t="s">
        <v>36</v>
      </c>
      <c r="DF49" t="s">
        <v>36</v>
      </c>
      <c r="DG49" t="s">
        <v>43</v>
      </c>
      <c r="DH49" t="s">
        <v>3</v>
      </c>
      <c r="DI49" t="s">
        <v>43</v>
      </c>
      <c r="DJ49" t="s">
        <v>36</v>
      </c>
      <c r="DK49" t="s">
        <v>3</v>
      </c>
      <c r="DL49" t="s">
        <v>3</v>
      </c>
      <c r="DM49" t="s">
        <v>3</v>
      </c>
      <c r="DN49">
        <v>0</v>
      </c>
      <c r="DO49">
        <v>0</v>
      </c>
      <c r="DP49">
        <v>1</v>
      </c>
      <c r="DQ49">
        <v>1</v>
      </c>
      <c r="DU49">
        <v>1007</v>
      </c>
      <c r="DV49" t="s">
        <v>57</v>
      </c>
      <c r="DW49" t="s">
        <v>57</v>
      </c>
      <c r="DX49">
        <v>1</v>
      </c>
      <c r="DZ49" t="s">
        <v>3</v>
      </c>
      <c r="EA49" t="s">
        <v>3</v>
      </c>
      <c r="EB49" t="s">
        <v>3</v>
      </c>
      <c r="EC49" t="s">
        <v>3</v>
      </c>
      <c r="EE49">
        <v>51407885</v>
      </c>
      <c r="EF49">
        <v>8</v>
      </c>
      <c r="EG49" t="s">
        <v>58</v>
      </c>
      <c r="EH49">
        <v>0</v>
      </c>
      <c r="EI49" t="s">
        <v>3</v>
      </c>
      <c r="EJ49">
        <v>1</v>
      </c>
      <c r="EK49">
        <v>1100</v>
      </c>
      <c r="EL49" t="s">
        <v>59</v>
      </c>
      <c r="EM49" t="s">
        <v>60</v>
      </c>
      <c r="EO49" t="s">
        <v>87</v>
      </c>
      <c r="EQ49">
        <v>0</v>
      </c>
      <c r="ER49">
        <v>0</v>
      </c>
      <c r="ES49">
        <v>979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FQ49">
        <v>0</v>
      </c>
      <c r="FR49">
        <f t="shared" si="48"/>
        <v>0</v>
      </c>
      <c r="FS49">
        <v>0</v>
      </c>
      <c r="FX49">
        <v>0</v>
      </c>
      <c r="FY49">
        <v>0</v>
      </c>
      <c r="GA49" t="s">
        <v>63</v>
      </c>
      <c r="GD49">
        <v>1</v>
      </c>
      <c r="GF49">
        <v>1629323456</v>
      </c>
      <c r="GG49">
        <v>2</v>
      </c>
      <c r="GH49">
        <v>0</v>
      </c>
      <c r="GI49">
        <v>3</v>
      </c>
      <c r="GJ49">
        <v>0</v>
      </c>
      <c r="GK49">
        <v>0</v>
      </c>
      <c r="GL49">
        <f t="shared" si="49"/>
        <v>0</v>
      </c>
      <c r="GM49">
        <f t="shared" si="50"/>
        <v>2659614.56</v>
      </c>
      <c r="GN49">
        <f t="shared" si="51"/>
        <v>2659614.56</v>
      </c>
      <c r="GO49">
        <f t="shared" si="52"/>
        <v>0</v>
      </c>
      <c r="GP49">
        <f t="shared" si="53"/>
        <v>0</v>
      </c>
      <c r="GR49">
        <v>1</v>
      </c>
      <c r="GS49">
        <v>4</v>
      </c>
      <c r="GT49">
        <v>0</v>
      </c>
      <c r="GU49" t="s">
        <v>3</v>
      </c>
      <c r="GV49">
        <f t="shared" si="54"/>
        <v>0</v>
      </c>
      <c r="GW49">
        <v>1</v>
      </c>
      <c r="GX49">
        <f t="shared" si="55"/>
        <v>0</v>
      </c>
      <c r="HA49">
        <v>0</v>
      </c>
      <c r="HB49">
        <v>0</v>
      </c>
      <c r="HC49">
        <f t="shared" si="56"/>
        <v>0</v>
      </c>
      <c r="HE49" t="s">
        <v>3</v>
      </c>
      <c r="HF49" t="s">
        <v>3</v>
      </c>
      <c r="HM49" t="s">
        <v>3</v>
      </c>
      <c r="HN49" t="s">
        <v>3</v>
      </c>
      <c r="HO49" t="s">
        <v>3</v>
      </c>
      <c r="HP49" t="s">
        <v>3</v>
      </c>
      <c r="HQ49" t="s">
        <v>3</v>
      </c>
      <c r="IK49">
        <v>0</v>
      </c>
    </row>
    <row r="50" spans="1:255" x14ac:dyDescent="0.2">
      <c r="A50" s="2">
        <v>17</v>
      </c>
      <c r="B50" s="2">
        <v>1</v>
      </c>
      <c r="C50" s="2">
        <f>ROW(SmtRes!A53)</f>
        <v>53</v>
      </c>
      <c r="D50" s="2">
        <f>ROW(EtalonRes!A53)</f>
        <v>53</v>
      </c>
      <c r="E50" s="2" t="s">
        <v>89</v>
      </c>
      <c r="F50" s="2" t="s">
        <v>90</v>
      </c>
      <c r="G50" s="2" t="s">
        <v>91</v>
      </c>
      <c r="H50" s="2" t="s">
        <v>34</v>
      </c>
      <c r="I50" s="2">
        <v>18.074999999999999</v>
      </c>
      <c r="J50" s="2">
        <v>0</v>
      </c>
      <c r="K50" s="2">
        <v>18.074999999999999</v>
      </c>
      <c r="L50" s="2">
        <v>36.15</v>
      </c>
      <c r="M50" s="2">
        <v>0</v>
      </c>
      <c r="N50" s="2">
        <f t="shared" si="21"/>
        <v>36.15</v>
      </c>
      <c r="O50" s="2">
        <f t="shared" si="22"/>
        <v>2000427.13</v>
      </c>
      <c r="P50" s="2">
        <f t="shared" si="23"/>
        <v>2519.11</v>
      </c>
      <c r="Q50" s="2">
        <f t="shared" si="24"/>
        <v>1812518.89</v>
      </c>
      <c r="R50" s="2">
        <f t="shared" si="25"/>
        <v>311367.18</v>
      </c>
      <c r="S50" s="2">
        <f t="shared" si="26"/>
        <v>185389.13</v>
      </c>
      <c r="T50" s="2">
        <f t="shared" si="27"/>
        <v>0</v>
      </c>
      <c r="U50" s="2">
        <f t="shared" si="28"/>
        <v>516.33044999999993</v>
      </c>
      <c r="V50" s="2">
        <f t="shared" si="29"/>
        <v>535.24593749999997</v>
      </c>
      <c r="W50" s="2">
        <f t="shared" si="30"/>
        <v>0</v>
      </c>
      <c r="X50" s="2">
        <f t="shared" si="31"/>
        <v>730231.78</v>
      </c>
      <c r="Y50" s="2">
        <f t="shared" si="32"/>
        <v>565805.43999999994</v>
      </c>
      <c r="Z50" s="2"/>
      <c r="AA50" s="2">
        <v>51442965</v>
      </c>
      <c r="AB50" s="2">
        <f t="shared" si="33"/>
        <v>7820.0191750000004</v>
      </c>
      <c r="AC50" s="2">
        <f>ROUND((ES50),6)</f>
        <v>17.079999999999998</v>
      </c>
      <c r="AD50" s="2">
        <f t="shared" si="57"/>
        <v>7573.8424999999997</v>
      </c>
      <c r="AE50" s="2">
        <f t="shared" si="58"/>
        <v>384.77562499999999</v>
      </c>
      <c r="AF50" s="2">
        <f t="shared" si="59"/>
        <v>229.096675</v>
      </c>
      <c r="AG50" s="2">
        <f t="shared" si="35"/>
        <v>0</v>
      </c>
      <c r="AH50" s="2">
        <f t="shared" si="60"/>
        <v>28.565999999999999</v>
      </c>
      <c r="AI50" s="2">
        <f t="shared" si="61"/>
        <v>29.612499999999997</v>
      </c>
      <c r="AJ50" s="2">
        <f t="shared" si="36"/>
        <v>0</v>
      </c>
      <c r="AK50" s="2">
        <v>0</v>
      </c>
      <c r="AL50" s="2">
        <v>17.079999999999998</v>
      </c>
      <c r="AM50" s="2">
        <v>5268.76</v>
      </c>
      <c r="AN50" s="2">
        <v>267.67</v>
      </c>
      <c r="AO50" s="2">
        <v>173.23</v>
      </c>
      <c r="AP50" s="2">
        <v>0</v>
      </c>
      <c r="AQ50" s="2">
        <v>21.6</v>
      </c>
      <c r="AR50" s="2">
        <v>20.6</v>
      </c>
      <c r="AS50" s="2">
        <v>0</v>
      </c>
      <c r="AT50" s="2">
        <v>147</v>
      </c>
      <c r="AU50" s="2">
        <v>113.9</v>
      </c>
      <c r="AV50" s="2">
        <v>1</v>
      </c>
      <c r="AW50" s="2">
        <v>1</v>
      </c>
      <c r="AX50" s="2"/>
      <c r="AY50" s="2"/>
      <c r="AZ50" s="2">
        <v>1</v>
      </c>
      <c r="BA50" s="2">
        <v>44.77</v>
      </c>
      <c r="BB50" s="2">
        <v>13.24</v>
      </c>
      <c r="BC50" s="2">
        <v>8.16</v>
      </c>
      <c r="BD50" s="2" t="s">
        <v>3</v>
      </c>
      <c r="BE50" s="2" t="s">
        <v>3</v>
      </c>
      <c r="BF50" s="2" t="s">
        <v>3</v>
      </c>
      <c r="BG50" s="2" t="s">
        <v>3</v>
      </c>
      <c r="BH50" s="2">
        <v>0</v>
      </c>
      <c r="BI50" s="2">
        <v>1</v>
      </c>
      <c r="BJ50" s="2" t="s">
        <v>92</v>
      </c>
      <c r="BK50" s="2"/>
      <c r="BL50" s="2"/>
      <c r="BM50" s="2">
        <v>27001</v>
      </c>
      <c r="BN50" s="2">
        <v>0</v>
      </c>
      <c r="BO50" s="2" t="s">
        <v>23</v>
      </c>
      <c r="BP50" s="2">
        <v>1</v>
      </c>
      <c r="BQ50" s="2">
        <v>2</v>
      </c>
      <c r="BR50" s="2">
        <v>0</v>
      </c>
      <c r="BS50" s="2">
        <v>44.77</v>
      </c>
      <c r="BT50" s="2">
        <v>1</v>
      </c>
      <c r="BU50" s="2">
        <v>1</v>
      </c>
      <c r="BV50" s="2">
        <v>1</v>
      </c>
      <c r="BW50" s="2">
        <v>1</v>
      </c>
      <c r="BX50" s="2">
        <v>1</v>
      </c>
      <c r="BY50" s="2" t="s">
        <v>3</v>
      </c>
      <c r="BZ50" s="2">
        <v>147</v>
      </c>
      <c r="CA50" s="2">
        <v>134</v>
      </c>
      <c r="CB50" s="2" t="s">
        <v>3</v>
      </c>
      <c r="CC50" s="2"/>
      <c r="CD50" s="2"/>
      <c r="CE50" s="2">
        <v>0</v>
      </c>
      <c r="CF50" s="2">
        <v>0</v>
      </c>
      <c r="CG50" s="2">
        <v>0</v>
      </c>
      <c r="CH50" s="2">
        <v>12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 t="s">
        <v>885</v>
      </c>
      <c r="CO50" s="2">
        <v>0</v>
      </c>
      <c r="CP50" s="2">
        <f t="shared" si="37"/>
        <v>2000427.13</v>
      </c>
      <c r="CQ50" s="2">
        <f t="shared" si="38"/>
        <v>139.37</v>
      </c>
      <c r="CR50" s="2">
        <f t="shared" si="39"/>
        <v>100277.67</v>
      </c>
      <c r="CS50" s="2">
        <f t="shared" si="40"/>
        <v>17226.400000000001</v>
      </c>
      <c r="CT50" s="2">
        <f t="shared" si="41"/>
        <v>10256.66</v>
      </c>
      <c r="CU50" s="2">
        <f t="shared" si="42"/>
        <v>0</v>
      </c>
      <c r="CV50" s="2">
        <f t="shared" si="43"/>
        <v>28.565999999999999</v>
      </c>
      <c r="CW50" s="2">
        <f t="shared" si="44"/>
        <v>29.612499999999997</v>
      </c>
      <c r="CX50" s="2">
        <f t="shared" si="45"/>
        <v>0</v>
      </c>
      <c r="CY50" s="2">
        <f t="shared" si="46"/>
        <v>730231.77569999988</v>
      </c>
      <c r="CZ50" s="2">
        <f t="shared" si="47"/>
        <v>565805.43709000002</v>
      </c>
      <c r="DA50" s="2"/>
      <c r="DB50" s="2"/>
      <c r="DC50" s="2" t="s">
        <v>3</v>
      </c>
      <c r="DD50" s="2" t="s">
        <v>3</v>
      </c>
      <c r="DE50" s="2" t="s">
        <v>36</v>
      </c>
      <c r="DF50" s="2" t="s">
        <v>36</v>
      </c>
      <c r="DG50" s="2" t="s">
        <v>43</v>
      </c>
      <c r="DH50" s="2" t="s">
        <v>3</v>
      </c>
      <c r="DI50" s="2" t="s">
        <v>43</v>
      </c>
      <c r="DJ50" s="2" t="s">
        <v>36</v>
      </c>
      <c r="DK50" s="2" t="s">
        <v>3</v>
      </c>
      <c r="DL50" s="2" t="s">
        <v>3</v>
      </c>
      <c r="DM50" s="2" t="s">
        <v>26</v>
      </c>
      <c r="DN50" s="2">
        <v>0</v>
      </c>
      <c r="DO50" s="2">
        <v>0</v>
      </c>
      <c r="DP50" s="2">
        <v>1</v>
      </c>
      <c r="DQ50" s="2">
        <v>1</v>
      </c>
      <c r="DR50" s="2"/>
      <c r="DS50" s="2"/>
      <c r="DT50" s="2"/>
      <c r="DU50" s="2">
        <v>1007</v>
      </c>
      <c r="DV50" s="2" t="s">
        <v>34</v>
      </c>
      <c r="DW50" s="2" t="s">
        <v>34</v>
      </c>
      <c r="DX50" s="2">
        <v>100</v>
      </c>
      <c r="DY50" s="2"/>
      <c r="DZ50" s="2" t="s">
        <v>3</v>
      </c>
      <c r="EA50" s="2" t="s">
        <v>3</v>
      </c>
      <c r="EB50" s="2" t="s">
        <v>3</v>
      </c>
      <c r="EC50" s="2" t="s">
        <v>3</v>
      </c>
      <c r="ED50" s="2"/>
      <c r="EE50" s="2">
        <v>51407713</v>
      </c>
      <c r="EF50" s="2">
        <v>2</v>
      </c>
      <c r="EG50" s="2" t="s">
        <v>27</v>
      </c>
      <c r="EH50" s="2">
        <v>0</v>
      </c>
      <c r="EI50" s="2" t="s">
        <v>3</v>
      </c>
      <c r="EJ50" s="2">
        <v>1</v>
      </c>
      <c r="EK50" s="2">
        <v>27001</v>
      </c>
      <c r="EL50" s="2" t="s">
        <v>81</v>
      </c>
      <c r="EM50" s="2" t="s">
        <v>82</v>
      </c>
      <c r="EN50" s="2"/>
      <c r="EO50" s="2" t="s">
        <v>44</v>
      </c>
      <c r="EP50" s="2"/>
      <c r="EQ50" s="2">
        <v>0</v>
      </c>
      <c r="ER50" s="2">
        <v>0</v>
      </c>
      <c r="ES50" s="2">
        <v>17.079999999999998</v>
      </c>
      <c r="ET50" s="2">
        <v>5268.76</v>
      </c>
      <c r="EU50" s="2">
        <v>267.67</v>
      </c>
      <c r="EV50" s="2">
        <v>173.23</v>
      </c>
      <c r="EW50" s="2">
        <v>21.6</v>
      </c>
      <c r="EX50" s="2">
        <v>20.6</v>
      </c>
      <c r="EY50" s="2">
        <v>0</v>
      </c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>
        <v>0</v>
      </c>
      <c r="FR50" s="2">
        <f t="shared" si="48"/>
        <v>0</v>
      </c>
      <c r="FS50" s="2">
        <v>0</v>
      </c>
      <c r="FT50" s="2"/>
      <c r="FU50" s="2"/>
      <c r="FV50" s="2"/>
      <c r="FW50" s="2"/>
      <c r="FX50" s="2">
        <v>147</v>
      </c>
      <c r="FY50" s="2">
        <v>113.9</v>
      </c>
      <c r="FZ50" s="2"/>
      <c r="GA50" s="2" t="s">
        <v>3</v>
      </c>
      <c r="GB50" s="2"/>
      <c r="GC50" s="2"/>
      <c r="GD50" s="2">
        <v>1</v>
      </c>
      <c r="GE50" s="2"/>
      <c r="GF50" s="2">
        <v>285203206</v>
      </c>
      <c r="GG50" s="2">
        <v>2</v>
      </c>
      <c r="GH50" s="2">
        <v>0</v>
      </c>
      <c r="GI50" s="2">
        <v>-2</v>
      </c>
      <c r="GJ50" s="2">
        <v>0</v>
      </c>
      <c r="GK50" s="2">
        <v>0</v>
      </c>
      <c r="GL50" s="2">
        <f t="shared" si="49"/>
        <v>0</v>
      </c>
      <c r="GM50" s="2">
        <f t="shared" si="50"/>
        <v>3296464.35</v>
      </c>
      <c r="GN50" s="2">
        <f t="shared" si="51"/>
        <v>3296464.35</v>
      </c>
      <c r="GO50" s="2">
        <f t="shared" si="52"/>
        <v>0</v>
      </c>
      <c r="GP50" s="2">
        <f t="shared" si="53"/>
        <v>0</v>
      </c>
      <c r="GQ50" s="2"/>
      <c r="GR50" s="2">
        <v>0</v>
      </c>
      <c r="GS50" s="2">
        <v>3</v>
      </c>
      <c r="GT50" s="2">
        <v>0</v>
      </c>
      <c r="GU50" s="2" t="s">
        <v>3</v>
      </c>
      <c r="GV50" s="2">
        <f t="shared" si="54"/>
        <v>0</v>
      </c>
      <c r="GW50" s="2">
        <v>8.16</v>
      </c>
      <c r="GX50" s="2">
        <f t="shared" si="55"/>
        <v>0</v>
      </c>
      <c r="GY50" s="2"/>
      <c r="GZ50" s="2"/>
      <c r="HA50" s="2">
        <v>0</v>
      </c>
      <c r="HB50" s="2">
        <v>0</v>
      </c>
      <c r="HC50" s="2">
        <f t="shared" si="56"/>
        <v>0</v>
      </c>
      <c r="HD50" s="2"/>
      <c r="HE50" s="2" t="s">
        <v>3</v>
      </c>
      <c r="HF50" s="2" t="s">
        <v>3</v>
      </c>
      <c r="HG50" s="2"/>
      <c r="HH50" s="2"/>
      <c r="HI50" s="2"/>
      <c r="HJ50" s="2"/>
      <c r="HK50" s="2"/>
      <c r="HL50" s="2"/>
      <c r="HM50" s="2" t="s">
        <v>3</v>
      </c>
      <c r="HN50" s="2" t="s">
        <v>3</v>
      </c>
      <c r="HO50" s="2" t="s">
        <v>3</v>
      </c>
      <c r="HP50" s="2" t="s">
        <v>3</v>
      </c>
      <c r="HQ50" s="2" t="s">
        <v>3</v>
      </c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>
        <v>0</v>
      </c>
      <c r="IL50" s="2"/>
      <c r="IM50" s="2"/>
      <c r="IN50" s="2"/>
      <c r="IO50" s="2"/>
      <c r="IP50" s="2"/>
      <c r="IQ50" s="2"/>
      <c r="IR50" s="2"/>
      <c r="IS50" s="2"/>
      <c r="IT50" s="2"/>
      <c r="IU50" s="2"/>
    </row>
    <row r="51" spans="1:255" x14ac:dyDescent="0.2">
      <c r="A51">
        <v>17</v>
      </c>
      <c r="B51">
        <v>1</v>
      </c>
      <c r="C51">
        <f>ROW(SmtRes!A62)</f>
        <v>62</v>
      </c>
      <c r="D51">
        <f>ROW(EtalonRes!A62)</f>
        <v>62</v>
      </c>
      <c r="E51" t="s">
        <v>89</v>
      </c>
      <c r="F51" t="s">
        <v>90</v>
      </c>
      <c r="G51" t="s">
        <v>91</v>
      </c>
      <c r="H51" t="s">
        <v>34</v>
      </c>
      <c r="I51">
        <v>18.074999999999999</v>
      </c>
      <c r="J51">
        <v>0</v>
      </c>
      <c r="K51">
        <v>18.074999999999999</v>
      </c>
      <c r="L51">
        <v>36.15</v>
      </c>
      <c r="M51">
        <v>0</v>
      </c>
      <c r="N51">
        <f t="shared" si="21"/>
        <v>36.15</v>
      </c>
      <c r="O51">
        <f t="shared" si="22"/>
        <v>2000427.13</v>
      </c>
      <c r="P51">
        <f t="shared" si="23"/>
        <v>2519.11</v>
      </c>
      <c r="Q51">
        <f t="shared" si="24"/>
        <v>1812518.89</v>
      </c>
      <c r="R51">
        <f t="shared" si="25"/>
        <v>311367.18</v>
      </c>
      <c r="S51">
        <f t="shared" si="26"/>
        <v>185389.13</v>
      </c>
      <c r="T51">
        <f t="shared" si="27"/>
        <v>0</v>
      </c>
      <c r="U51">
        <f t="shared" si="28"/>
        <v>516.33044999999993</v>
      </c>
      <c r="V51">
        <f t="shared" si="29"/>
        <v>535.24593749999997</v>
      </c>
      <c r="W51">
        <f t="shared" si="30"/>
        <v>0</v>
      </c>
      <c r="X51">
        <f t="shared" si="31"/>
        <v>730231.78</v>
      </c>
      <c r="Y51">
        <f t="shared" si="32"/>
        <v>566302.18999999994</v>
      </c>
      <c r="AA51">
        <v>51441990</v>
      </c>
      <c r="AB51">
        <f t="shared" si="33"/>
        <v>7820.0191750000004</v>
      </c>
      <c r="AC51">
        <f>ROUND((ES51),6)</f>
        <v>17.079999999999998</v>
      </c>
      <c r="AD51">
        <f t="shared" si="57"/>
        <v>7573.8424999999997</v>
      </c>
      <c r="AE51">
        <f t="shared" si="58"/>
        <v>384.77562499999999</v>
      </c>
      <c r="AF51">
        <f t="shared" si="59"/>
        <v>229.096675</v>
      </c>
      <c r="AG51">
        <f t="shared" si="35"/>
        <v>0</v>
      </c>
      <c r="AH51">
        <f t="shared" si="60"/>
        <v>28.565999999999999</v>
      </c>
      <c r="AI51">
        <f t="shared" si="61"/>
        <v>29.612499999999997</v>
      </c>
      <c r="AJ51">
        <f t="shared" si="36"/>
        <v>0</v>
      </c>
      <c r="AK51">
        <v>0</v>
      </c>
      <c r="AL51">
        <v>17.079999999999998</v>
      </c>
      <c r="AM51">
        <v>5268.76</v>
      </c>
      <c r="AN51">
        <v>267.67</v>
      </c>
      <c r="AO51">
        <v>173.23</v>
      </c>
      <c r="AP51">
        <v>0</v>
      </c>
      <c r="AQ51">
        <v>21.6</v>
      </c>
      <c r="AR51">
        <v>20.6</v>
      </c>
      <c r="AS51">
        <v>0</v>
      </c>
      <c r="AT51">
        <v>147</v>
      </c>
      <c r="AU51">
        <v>114</v>
      </c>
      <c r="AV51">
        <v>1</v>
      </c>
      <c r="AW51">
        <v>1</v>
      </c>
      <c r="AZ51">
        <v>1</v>
      </c>
      <c r="BA51">
        <v>44.77</v>
      </c>
      <c r="BB51">
        <v>13.24</v>
      </c>
      <c r="BC51">
        <v>8.16</v>
      </c>
      <c r="BD51" t="s">
        <v>3</v>
      </c>
      <c r="BE51" t="s">
        <v>3</v>
      </c>
      <c r="BF51" t="s">
        <v>3</v>
      </c>
      <c r="BG51" t="s">
        <v>3</v>
      </c>
      <c r="BH51">
        <v>0</v>
      </c>
      <c r="BI51">
        <v>1</v>
      </c>
      <c r="BJ51" t="s">
        <v>92</v>
      </c>
      <c r="BM51">
        <v>27001</v>
      </c>
      <c r="BN51">
        <v>0</v>
      </c>
      <c r="BO51" t="s">
        <v>23</v>
      </c>
      <c r="BP51">
        <v>1</v>
      </c>
      <c r="BQ51">
        <v>2</v>
      </c>
      <c r="BR51">
        <v>0</v>
      </c>
      <c r="BS51">
        <v>44.77</v>
      </c>
      <c r="BT51">
        <v>1</v>
      </c>
      <c r="BU51">
        <v>1</v>
      </c>
      <c r="BV51">
        <v>1</v>
      </c>
      <c r="BW51">
        <v>1</v>
      </c>
      <c r="BX51">
        <v>1</v>
      </c>
      <c r="BY51" t="s">
        <v>3</v>
      </c>
      <c r="BZ51">
        <v>147</v>
      </c>
      <c r="CA51">
        <v>134</v>
      </c>
      <c r="CB51" t="s">
        <v>3</v>
      </c>
      <c r="CE51">
        <v>0</v>
      </c>
      <c r="CF51">
        <v>0</v>
      </c>
      <c r="CG51">
        <v>0</v>
      </c>
      <c r="CH51">
        <v>12</v>
      </c>
      <c r="CI51">
        <v>0</v>
      </c>
      <c r="CJ51">
        <v>0</v>
      </c>
      <c r="CK51">
        <v>0</v>
      </c>
      <c r="CL51">
        <v>0</v>
      </c>
      <c r="CM51">
        <v>0</v>
      </c>
      <c r="CN51" t="s">
        <v>885</v>
      </c>
      <c r="CO51">
        <v>0</v>
      </c>
      <c r="CP51">
        <f t="shared" si="37"/>
        <v>2000427.13</v>
      </c>
      <c r="CQ51">
        <f t="shared" si="38"/>
        <v>139.37</v>
      </c>
      <c r="CR51">
        <f t="shared" si="39"/>
        <v>100277.67</v>
      </c>
      <c r="CS51">
        <f t="shared" si="40"/>
        <v>17226.400000000001</v>
      </c>
      <c r="CT51">
        <f t="shared" si="41"/>
        <v>10256.66</v>
      </c>
      <c r="CU51">
        <f t="shared" si="42"/>
        <v>0</v>
      </c>
      <c r="CV51">
        <f t="shared" si="43"/>
        <v>28.565999999999999</v>
      </c>
      <c r="CW51">
        <f t="shared" si="44"/>
        <v>29.612499999999997</v>
      </c>
      <c r="CX51">
        <f t="shared" si="45"/>
        <v>0</v>
      </c>
      <c r="CY51">
        <f t="shared" si="46"/>
        <v>730231.77569999988</v>
      </c>
      <c r="CZ51">
        <f t="shared" si="47"/>
        <v>566302.19339999999</v>
      </c>
      <c r="DC51" t="s">
        <v>3</v>
      </c>
      <c r="DD51" t="s">
        <v>3</v>
      </c>
      <c r="DE51" t="s">
        <v>36</v>
      </c>
      <c r="DF51" t="s">
        <v>36</v>
      </c>
      <c r="DG51" t="s">
        <v>43</v>
      </c>
      <c r="DH51" t="s">
        <v>3</v>
      </c>
      <c r="DI51" t="s">
        <v>43</v>
      </c>
      <c r="DJ51" t="s">
        <v>36</v>
      </c>
      <c r="DK51" t="s">
        <v>3</v>
      </c>
      <c r="DL51" t="s">
        <v>3</v>
      </c>
      <c r="DM51" t="s">
        <v>26</v>
      </c>
      <c r="DN51">
        <v>0</v>
      </c>
      <c r="DO51">
        <v>0</v>
      </c>
      <c r="DP51">
        <v>1</v>
      </c>
      <c r="DQ51">
        <v>1</v>
      </c>
      <c r="DU51">
        <v>1007</v>
      </c>
      <c r="DV51" t="s">
        <v>34</v>
      </c>
      <c r="DW51" t="s">
        <v>34</v>
      </c>
      <c r="DX51">
        <v>100</v>
      </c>
      <c r="DZ51" t="s">
        <v>3</v>
      </c>
      <c r="EA51" t="s">
        <v>3</v>
      </c>
      <c r="EB51" t="s">
        <v>3</v>
      </c>
      <c r="EC51" t="s">
        <v>3</v>
      </c>
      <c r="EE51">
        <v>51407713</v>
      </c>
      <c r="EF51">
        <v>2</v>
      </c>
      <c r="EG51" t="s">
        <v>27</v>
      </c>
      <c r="EH51">
        <v>0</v>
      </c>
      <c r="EI51" t="s">
        <v>3</v>
      </c>
      <c r="EJ51">
        <v>1</v>
      </c>
      <c r="EK51">
        <v>27001</v>
      </c>
      <c r="EL51" t="s">
        <v>81</v>
      </c>
      <c r="EM51" t="s">
        <v>82</v>
      </c>
      <c r="EO51" t="s">
        <v>44</v>
      </c>
      <c r="EQ51">
        <v>0</v>
      </c>
      <c r="ER51">
        <v>0</v>
      </c>
      <c r="ES51">
        <v>17.079999999999998</v>
      </c>
      <c r="ET51">
        <v>5268.76</v>
      </c>
      <c r="EU51">
        <v>267.67</v>
      </c>
      <c r="EV51">
        <v>173.23</v>
      </c>
      <c r="EW51">
        <v>21.6</v>
      </c>
      <c r="EX51">
        <v>20.6</v>
      </c>
      <c r="EY51">
        <v>0</v>
      </c>
      <c r="FQ51">
        <v>0</v>
      </c>
      <c r="FR51">
        <f t="shared" si="48"/>
        <v>0</v>
      </c>
      <c r="FS51">
        <v>0</v>
      </c>
      <c r="FX51">
        <v>147</v>
      </c>
      <c r="FY51">
        <v>113.9</v>
      </c>
      <c r="GA51" t="s">
        <v>3</v>
      </c>
      <c r="GD51">
        <v>1</v>
      </c>
      <c r="GF51">
        <v>285203206</v>
      </c>
      <c r="GG51">
        <v>2</v>
      </c>
      <c r="GH51">
        <v>0</v>
      </c>
      <c r="GI51">
        <v>-2</v>
      </c>
      <c r="GJ51">
        <v>0</v>
      </c>
      <c r="GK51">
        <v>0</v>
      </c>
      <c r="GL51">
        <f t="shared" si="49"/>
        <v>0</v>
      </c>
      <c r="GM51">
        <f t="shared" si="50"/>
        <v>3296961.1</v>
      </c>
      <c r="GN51">
        <f t="shared" si="51"/>
        <v>3296961.1</v>
      </c>
      <c r="GO51">
        <f t="shared" si="52"/>
        <v>0</v>
      </c>
      <c r="GP51">
        <f t="shared" si="53"/>
        <v>0</v>
      </c>
      <c r="GR51">
        <v>0</v>
      </c>
      <c r="GS51">
        <v>3</v>
      </c>
      <c r="GT51">
        <v>0</v>
      </c>
      <c r="GU51" t="s">
        <v>3</v>
      </c>
      <c r="GV51">
        <f t="shared" si="54"/>
        <v>0</v>
      </c>
      <c r="GW51">
        <v>8.16</v>
      </c>
      <c r="GX51">
        <f t="shared" si="55"/>
        <v>0</v>
      </c>
      <c r="HA51">
        <v>0</v>
      </c>
      <c r="HB51">
        <v>0</v>
      </c>
      <c r="HC51">
        <f t="shared" si="56"/>
        <v>0</v>
      </c>
      <c r="HE51" t="s">
        <v>3</v>
      </c>
      <c r="HF51" t="s">
        <v>3</v>
      </c>
      <c r="HM51" t="s">
        <v>3</v>
      </c>
      <c r="HN51" t="s">
        <v>3</v>
      </c>
      <c r="HO51" t="s">
        <v>3</v>
      </c>
      <c r="HP51" t="s">
        <v>3</v>
      </c>
      <c r="HQ51" t="s">
        <v>3</v>
      </c>
      <c r="IK51">
        <v>0</v>
      </c>
    </row>
    <row r="52" spans="1:255" x14ac:dyDescent="0.2">
      <c r="A52" s="2">
        <v>17</v>
      </c>
      <c r="B52" s="2">
        <v>1</v>
      </c>
      <c r="C52" s="2"/>
      <c r="D52" s="2"/>
      <c r="E52" s="2" t="s">
        <v>93</v>
      </c>
      <c r="F52" s="2" t="s">
        <v>84</v>
      </c>
      <c r="G52" s="2" t="s">
        <v>94</v>
      </c>
      <c r="H52" s="2" t="s">
        <v>57</v>
      </c>
      <c r="I52" s="2">
        <v>2277.4499999999998</v>
      </c>
      <c r="J52" s="2">
        <v>0</v>
      </c>
      <c r="K52" s="2">
        <v>2277.4499999999998</v>
      </c>
      <c r="L52" s="2">
        <v>4554.8999999999996</v>
      </c>
      <c r="M52" s="2">
        <v>0</v>
      </c>
      <c r="N52" s="2">
        <f t="shared" si="21"/>
        <v>4554.8999999999996</v>
      </c>
      <c r="O52" s="2">
        <f t="shared" si="22"/>
        <v>9274869.5800000001</v>
      </c>
      <c r="P52" s="2">
        <f t="shared" si="23"/>
        <v>9274869.5800000001</v>
      </c>
      <c r="Q52" s="2">
        <f t="shared" si="24"/>
        <v>0</v>
      </c>
      <c r="R52" s="2">
        <f t="shared" si="25"/>
        <v>0</v>
      </c>
      <c r="S52" s="2">
        <f t="shared" si="26"/>
        <v>0</v>
      </c>
      <c r="T52" s="2">
        <f t="shared" si="27"/>
        <v>0</v>
      </c>
      <c r="U52" s="2">
        <f t="shared" si="28"/>
        <v>0</v>
      </c>
      <c r="V52" s="2">
        <f t="shared" si="29"/>
        <v>0</v>
      </c>
      <c r="W52" s="2">
        <f t="shared" si="30"/>
        <v>0</v>
      </c>
      <c r="X52" s="2">
        <f t="shared" si="31"/>
        <v>0</v>
      </c>
      <c r="Y52" s="2">
        <f t="shared" si="32"/>
        <v>0</v>
      </c>
      <c r="Z52" s="2"/>
      <c r="AA52" s="2">
        <v>51442965</v>
      </c>
      <c r="AB52" s="2">
        <f t="shared" si="33"/>
        <v>499.07792000000001</v>
      </c>
      <c r="AC52" s="2">
        <f>ROUND(((ES52*1.012)),6)</f>
        <v>499.07792000000001</v>
      </c>
      <c r="AD52" s="2">
        <f t="shared" si="57"/>
        <v>0</v>
      </c>
      <c r="AE52" s="2">
        <f t="shared" si="58"/>
        <v>0</v>
      </c>
      <c r="AF52" s="2">
        <f t="shared" si="59"/>
        <v>0</v>
      </c>
      <c r="AG52" s="2">
        <f t="shared" si="35"/>
        <v>0</v>
      </c>
      <c r="AH52" s="2">
        <f t="shared" si="60"/>
        <v>0</v>
      </c>
      <c r="AI52" s="2">
        <f t="shared" si="61"/>
        <v>0</v>
      </c>
      <c r="AJ52" s="2">
        <f t="shared" si="36"/>
        <v>0</v>
      </c>
      <c r="AK52" s="2">
        <v>493.16</v>
      </c>
      <c r="AL52" s="2">
        <v>493.16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1</v>
      </c>
      <c r="AW52" s="2">
        <v>1</v>
      </c>
      <c r="AX52" s="2"/>
      <c r="AY52" s="2"/>
      <c r="AZ52" s="2">
        <v>1</v>
      </c>
      <c r="BA52" s="2">
        <v>1</v>
      </c>
      <c r="BB52" s="2">
        <v>1</v>
      </c>
      <c r="BC52" s="2">
        <v>8.16</v>
      </c>
      <c r="BD52" s="2" t="s">
        <v>3</v>
      </c>
      <c r="BE52" s="2" t="s">
        <v>3</v>
      </c>
      <c r="BF52" s="2" t="s">
        <v>3</v>
      </c>
      <c r="BG52" s="2" t="s">
        <v>3</v>
      </c>
      <c r="BH52" s="2">
        <v>3</v>
      </c>
      <c r="BI52" s="2">
        <v>1</v>
      </c>
      <c r="BJ52" s="2" t="s">
        <v>84</v>
      </c>
      <c r="BK52" s="2"/>
      <c r="BL52" s="2"/>
      <c r="BM52" s="2">
        <v>1100</v>
      </c>
      <c r="BN52" s="2">
        <v>0</v>
      </c>
      <c r="BO52" s="2" t="s">
        <v>23</v>
      </c>
      <c r="BP52" s="2">
        <v>1</v>
      </c>
      <c r="BQ52" s="2">
        <v>8</v>
      </c>
      <c r="BR52" s="2">
        <v>0</v>
      </c>
      <c r="BS52" s="2">
        <v>1</v>
      </c>
      <c r="BT52" s="2">
        <v>1</v>
      </c>
      <c r="BU52" s="2">
        <v>1</v>
      </c>
      <c r="BV52" s="2">
        <v>1</v>
      </c>
      <c r="BW52" s="2">
        <v>1</v>
      </c>
      <c r="BX52" s="2">
        <v>1</v>
      </c>
      <c r="BY52" s="2" t="s">
        <v>3</v>
      </c>
      <c r="BZ52" s="2">
        <v>0</v>
      </c>
      <c r="CA52" s="2">
        <v>0</v>
      </c>
      <c r="CB52" s="2" t="s">
        <v>3</v>
      </c>
      <c r="CC52" s="2"/>
      <c r="CD52" s="2"/>
      <c r="CE52" s="2">
        <v>0</v>
      </c>
      <c r="CF52" s="2">
        <v>0</v>
      </c>
      <c r="CG52" s="2">
        <v>0</v>
      </c>
      <c r="CH52" s="2">
        <v>13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 t="s">
        <v>886</v>
      </c>
      <c r="CO52" s="2">
        <v>0</v>
      </c>
      <c r="CP52" s="2">
        <f t="shared" si="37"/>
        <v>9274869.5800000001</v>
      </c>
      <c r="CQ52" s="2">
        <f t="shared" si="38"/>
        <v>4072.48</v>
      </c>
      <c r="CR52" s="2">
        <f t="shared" si="39"/>
        <v>0</v>
      </c>
      <c r="CS52" s="2">
        <f t="shared" si="40"/>
        <v>0</v>
      </c>
      <c r="CT52" s="2">
        <f t="shared" si="41"/>
        <v>0</v>
      </c>
      <c r="CU52" s="2">
        <f t="shared" si="42"/>
        <v>0</v>
      </c>
      <c r="CV52" s="2">
        <f t="shared" si="43"/>
        <v>0</v>
      </c>
      <c r="CW52" s="2">
        <f t="shared" si="44"/>
        <v>0</v>
      </c>
      <c r="CX52" s="2">
        <f t="shared" si="45"/>
        <v>0</v>
      </c>
      <c r="CY52" s="2">
        <f t="shared" si="46"/>
        <v>0</v>
      </c>
      <c r="CZ52" s="2">
        <f t="shared" si="47"/>
        <v>0</v>
      </c>
      <c r="DA52" s="2"/>
      <c r="DB52" s="2"/>
      <c r="DC52" s="2" t="s">
        <v>3</v>
      </c>
      <c r="DD52" s="2" t="s">
        <v>86</v>
      </c>
      <c r="DE52" s="2" t="s">
        <v>36</v>
      </c>
      <c r="DF52" s="2" t="s">
        <v>36</v>
      </c>
      <c r="DG52" s="2" t="s">
        <v>43</v>
      </c>
      <c r="DH52" s="2" t="s">
        <v>3</v>
      </c>
      <c r="DI52" s="2" t="s">
        <v>43</v>
      </c>
      <c r="DJ52" s="2" t="s">
        <v>36</v>
      </c>
      <c r="DK52" s="2" t="s">
        <v>3</v>
      </c>
      <c r="DL52" s="2" t="s">
        <v>3</v>
      </c>
      <c r="DM52" s="2" t="s">
        <v>3</v>
      </c>
      <c r="DN52" s="2">
        <v>0</v>
      </c>
      <c r="DO52" s="2">
        <v>0</v>
      </c>
      <c r="DP52" s="2">
        <v>1</v>
      </c>
      <c r="DQ52" s="2">
        <v>1</v>
      </c>
      <c r="DR52" s="2"/>
      <c r="DS52" s="2"/>
      <c r="DT52" s="2"/>
      <c r="DU52" s="2">
        <v>1007</v>
      </c>
      <c r="DV52" s="2" t="s">
        <v>57</v>
      </c>
      <c r="DW52" s="2" t="s">
        <v>57</v>
      </c>
      <c r="DX52" s="2">
        <v>1</v>
      </c>
      <c r="DY52" s="2"/>
      <c r="DZ52" s="2" t="s">
        <v>3</v>
      </c>
      <c r="EA52" s="2" t="s">
        <v>3</v>
      </c>
      <c r="EB52" s="2" t="s">
        <v>3</v>
      </c>
      <c r="EC52" s="2" t="s">
        <v>3</v>
      </c>
      <c r="ED52" s="2"/>
      <c r="EE52" s="2">
        <v>51407885</v>
      </c>
      <c r="EF52" s="2">
        <v>8</v>
      </c>
      <c r="EG52" s="2" t="s">
        <v>58</v>
      </c>
      <c r="EH52" s="2">
        <v>0</v>
      </c>
      <c r="EI52" s="2" t="s">
        <v>3</v>
      </c>
      <c r="EJ52" s="2">
        <v>1</v>
      </c>
      <c r="EK52" s="2">
        <v>1100</v>
      </c>
      <c r="EL52" s="2" t="s">
        <v>59</v>
      </c>
      <c r="EM52" s="2" t="s">
        <v>60</v>
      </c>
      <c r="EN52" s="2"/>
      <c r="EO52" s="2" t="s">
        <v>87</v>
      </c>
      <c r="EP52" s="2"/>
      <c r="EQ52" s="2">
        <v>0</v>
      </c>
      <c r="ER52" s="2">
        <v>493.16</v>
      </c>
      <c r="ES52" s="2">
        <v>493.16</v>
      </c>
      <c r="ET52" s="2">
        <v>0</v>
      </c>
      <c r="EU52" s="2">
        <v>0</v>
      </c>
      <c r="EV52" s="2">
        <v>0</v>
      </c>
      <c r="EW52" s="2">
        <v>0</v>
      </c>
      <c r="EX52" s="2">
        <v>0</v>
      </c>
      <c r="EY52" s="2">
        <v>0</v>
      </c>
      <c r="EZ52" s="2">
        <v>5</v>
      </c>
      <c r="FA52" s="2"/>
      <c r="FB52" s="2"/>
      <c r="FC52" s="2">
        <v>1</v>
      </c>
      <c r="FD52" s="2">
        <v>18</v>
      </c>
      <c r="FE52" s="2"/>
      <c r="FF52" s="2">
        <v>4829</v>
      </c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>
        <v>0</v>
      </c>
      <c r="FR52" s="2">
        <f t="shared" si="48"/>
        <v>0</v>
      </c>
      <c r="FS52" s="2">
        <v>0</v>
      </c>
      <c r="FT52" s="2"/>
      <c r="FU52" s="2"/>
      <c r="FV52" s="2"/>
      <c r="FW52" s="2"/>
      <c r="FX52" s="2">
        <v>0</v>
      </c>
      <c r="FY52" s="2">
        <v>0</v>
      </c>
      <c r="FZ52" s="2"/>
      <c r="GA52" s="2" t="s">
        <v>95</v>
      </c>
      <c r="GB52" s="2"/>
      <c r="GC52" s="2"/>
      <c r="GD52" s="2">
        <v>1</v>
      </c>
      <c r="GE52" s="2"/>
      <c r="GF52" s="2">
        <v>-1506785083</v>
      </c>
      <c r="GG52" s="2">
        <v>2</v>
      </c>
      <c r="GH52" s="2">
        <v>3</v>
      </c>
      <c r="GI52" s="2">
        <v>3</v>
      </c>
      <c r="GJ52" s="2">
        <v>0</v>
      </c>
      <c r="GK52" s="2">
        <v>0</v>
      </c>
      <c r="GL52" s="2">
        <f t="shared" si="49"/>
        <v>0</v>
      </c>
      <c r="GM52" s="2">
        <f t="shared" si="50"/>
        <v>9274869.5800000001</v>
      </c>
      <c r="GN52" s="2">
        <f t="shared" si="51"/>
        <v>9274869.5800000001</v>
      </c>
      <c r="GO52" s="2">
        <f t="shared" si="52"/>
        <v>0</v>
      </c>
      <c r="GP52" s="2">
        <f t="shared" si="53"/>
        <v>0</v>
      </c>
      <c r="GQ52" s="2"/>
      <c r="GR52" s="2">
        <v>1</v>
      </c>
      <c r="GS52" s="2">
        <v>1</v>
      </c>
      <c r="GT52" s="2">
        <v>0</v>
      </c>
      <c r="GU52" s="2" t="s">
        <v>3</v>
      </c>
      <c r="GV52" s="2">
        <f t="shared" si="54"/>
        <v>0</v>
      </c>
      <c r="GW52" s="2">
        <v>1</v>
      </c>
      <c r="GX52" s="2">
        <f t="shared" si="55"/>
        <v>0</v>
      </c>
      <c r="GY52" s="2"/>
      <c r="GZ52" s="2"/>
      <c r="HA52" s="2">
        <v>0</v>
      </c>
      <c r="HB52" s="2">
        <v>0</v>
      </c>
      <c r="HC52" s="2">
        <f t="shared" si="56"/>
        <v>0</v>
      </c>
      <c r="HD52" s="2"/>
      <c r="HE52" s="2" t="s">
        <v>62</v>
      </c>
      <c r="HF52" s="2" t="s">
        <v>62</v>
      </c>
      <c r="HG52" s="2"/>
      <c r="HH52" s="2"/>
      <c r="HI52" s="2"/>
      <c r="HJ52" s="2"/>
      <c r="HK52" s="2"/>
      <c r="HL52" s="2"/>
      <c r="HM52" s="2" t="s">
        <v>3</v>
      </c>
      <c r="HN52" s="2" t="s">
        <v>3</v>
      </c>
      <c r="HO52" s="2" t="s">
        <v>3</v>
      </c>
      <c r="HP52" s="2" t="s">
        <v>3</v>
      </c>
      <c r="HQ52" s="2" t="s">
        <v>3</v>
      </c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>
        <v>0</v>
      </c>
      <c r="IL52" s="2"/>
      <c r="IM52" s="2"/>
      <c r="IN52" s="2"/>
      <c r="IO52" s="2"/>
      <c r="IP52" s="2"/>
      <c r="IQ52" s="2"/>
      <c r="IR52" s="2"/>
      <c r="IS52" s="2"/>
      <c r="IT52" s="2"/>
      <c r="IU52" s="2"/>
    </row>
    <row r="53" spans="1:255" x14ac:dyDescent="0.2">
      <c r="A53">
        <v>17</v>
      </c>
      <c r="B53">
        <v>1</v>
      </c>
      <c r="E53" t="s">
        <v>93</v>
      </c>
      <c r="F53" t="s">
        <v>84</v>
      </c>
      <c r="G53" t="s">
        <v>94</v>
      </c>
      <c r="H53" t="s">
        <v>57</v>
      </c>
      <c r="I53">
        <v>2277.4499999999998</v>
      </c>
      <c r="J53">
        <v>0</v>
      </c>
      <c r="K53">
        <v>2277.4499999999998</v>
      </c>
      <c r="L53">
        <v>4554.8999999999996</v>
      </c>
      <c r="M53">
        <v>0</v>
      </c>
      <c r="N53">
        <f t="shared" si="21"/>
        <v>4554.8999999999996</v>
      </c>
      <c r="O53">
        <f t="shared" si="22"/>
        <v>90819012.379999995</v>
      </c>
      <c r="P53">
        <f t="shared" si="23"/>
        <v>90819012.379999995</v>
      </c>
      <c r="Q53">
        <f t="shared" si="24"/>
        <v>0</v>
      </c>
      <c r="R53">
        <f t="shared" si="25"/>
        <v>0</v>
      </c>
      <c r="S53">
        <f t="shared" si="26"/>
        <v>0</v>
      </c>
      <c r="T53">
        <f t="shared" si="27"/>
        <v>0</v>
      </c>
      <c r="U53">
        <f t="shared" si="28"/>
        <v>0</v>
      </c>
      <c r="V53">
        <f t="shared" si="29"/>
        <v>0</v>
      </c>
      <c r="W53">
        <f t="shared" si="30"/>
        <v>0</v>
      </c>
      <c r="X53">
        <f t="shared" si="31"/>
        <v>0</v>
      </c>
      <c r="Y53">
        <f t="shared" si="32"/>
        <v>0</v>
      </c>
      <c r="AA53">
        <v>51441990</v>
      </c>
      <c r="AB53">
        <f t="shared" si="33"/>
        <v>4886.9480000000003</v>
      </c>
      <c r="AC53">
        <f>ROUND(((ES53*1.012)),6)</f>
        <v>4886.9480000000003</v>
      </c>
      <c r="AD53">
        <f t="shared" si="57"/>
        <v>0</v>
      </c>
      <c r="AE53">
        <f t="shared" si="58"/>
        <v>0</v>
      </c>
      <c r="AF53">
        <f t="shared" si="59"/>
        <v>0</v>
      </c>
      <c r="AG53">
        <f t="shared" si="35"/>
        <v>0</v>
      </c>
      <c r="AH53">
        <f t="shared" si="60"/>
        <v>0</v>
      </c>
      <c r="AI53">
        <f t="shared" si="61"/>
        <v>0</v>
      </c>
      <c r="AJ53">
        <f t="shared" si="36"/>
        <v>0</v>
      </c>
      <c r="AK53">
        <v>4829</v>
      </c>
      <c r="AL53">
        <v>4829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1</v>
      </c>
      <c r="AW53">
        <v>1</v>
      </c>
      <c r="AZ53">
        <v>1</v>
      </c>
      <c r="BA53">
        <v>1</v>
      </c>
      <c r="BB53">
        <v>1</v>
      </c>
      <c r="BC53">
        <v>8.16</v>
      </c>
      <c r="BD53" t="s">
        <v>3</v>
      </c>
      <c r="BE53" t="s">
        <v>3</v>
      </c>
      <c r="BF53" t="s">
        <v>3</v>
      </c>
      <c r="BG53" t="s">
        <v>3</v>
      </c>
      <c r="BH53">
        <v>3</v>
      </c>
      <c r="BI53">
        <v>1</v>
      </c>
      <c r="BJ53" t="s">
        <v>84</v>
      </c>
      <c r="BM53">
        <v>1100</v>
      </c>
      <c r="BN53">
        <v>0</v>
      </c>
      <c r="BO53" t="s">
        <v>23</v>
      </c>
      <c r="BP53">
        <v>1</v>
      </c>
      <c r="BQ53">
        <v>8</v>
      </c>
      <c r="BR53">
        <v>0</v>
      </c>
      <c r="BS53">
        <v>1</v>
      </c>
      <c r="BT53">
        <v>1</v>
      </c>
      <c r="BU53">
        <v>1</v>
      </c>
      <c r="BV53">
        <v>1</v>
      </c>
      <c r="BW53">
        <v>1</v>
      </c>
      <c r="BX53">
        <v>1</v>
      </c>
      <c r="BY53" t="s">
        <v>3</v>
      </c>
      <c r="BZ53">
        <v>0</v>
      </c>
      <c r="CA53">
        <v>0</v>
      </c>
      <c r="CB53" t="s">
        <v>3</v>
      </c>
      <c r="CE53">
        <v>0</v>
      </c>
      <c r="CF53">
        <v>0</v>
      </c>
      <c r="CG53">
        <v>0</v>
      </c>
      <c r="CH53">
        <v>13</v>
      </c>
      <c r="CI53">
        <v>0</v>
      </c>
      <c r="CJ53">
        <v>0</v>
      </c>
      <c r="CK53">
        <v>0</v>
      </c>
      <c r="CL53">
        <v>0</v>
      </c>
      <c r="CM53">
        <v>0</v>
      </c>
      <c r="CN53" t="s">
        <v>886</v>
      </c>
      <c r="CO53">
        <v>0</v>
      </c>
      <c r="CP53">
        <f t="shared" si="37"/>
        <v>90819012.379999995</v>
      </c>
      <c r="CQ53">
        <f t="shared" si="38"/>
        <v>39877.5</v>
      </c>
      <c r="CR53">
        <f t="shared" si="39"/>
        <v>0</v>
      </c>
      <c r="CS53">
        <f t="shared" si="40"/>
        <v>0</v>
      </c>
      <c r="CT53">
        <f t="shared" si="41"/>
        <v>0</v>
      </c>
      <c r="CU53">
        <f t="shared" si="42"/>
        <v>0</v>
      </c>
      <c r="CV53">
        <f t="shared" si="43"/>
        <v>0</v>
      </c>
      <c r="CW53">
        <f t="shared" si="44"/>
        <v>0</v>
      </c>
      <c r="CX53">
        <f t="shared" si="45"/>
        <v>0</v>
      </c>
      <c r="CY53">
        <f t="shared" si="46"/>
        <v>0</v>
      </c>
      <c r="CZ53">
        <f t="shared" si="47"/>
        <v>0</v>
      </c>
      <c r="DC53" t="s">
        <v>3</v>
      </c>
      <c r="DD53" t="s">
        <v>86</v>
      </c>
      <c r="DE53" t="s">
        <v>36</v>
      </c>
      <c r="DF53" t="s">
        <v>36</v>
      </c>
      <c r="DG53" t="s">
        <v>43</v>
      </c>
      <c r="DH53" t="s">
        <v>3</v>
      </c>
      <c r="DI53" t="s">
        <v>43</v>
      </c>
      <c r="DJ53" t="s">
        <v>36</v>
      </c>
      <c r="DK53" t="s">
        <v>3</v>
      </c>
      <c r="DL53" t="s">
        <v>3</v>
      </c>
      <c r="DM53" t="s">
        <v>3</v>
      </c>
      <c r="DN53">
        <v>0</v>
      </c>
      <c r="DO53">
        <v>0</v>
      </c>
      <c r="DP53">
        <v>1</v>
      </c>
      <c r="DQ53">
        <v>1</v>
      </c>
      <c r="DU53">
        <v>1007</v>
      </c>
      <c r="DV53" t="s">
        <v>57</v>
      </c>
      <c r="DW53" t="s">
        <v>57</v>
      </c>
      <c r="DX53">
        <v>1</v>
      </c>
      <c r="DZ53" t="s">
        <v>3</v>
      </c>
      <c r="EA53" t="s">
        <v>3</v>
      </c>
      <c r="EB53" t="s">
        <v>3</v>
      </c>
      <c r="EC53" t="s">
        <v>3</v>
      </c>
      <c r="EE53">
        <v>51407885</v>
      </c>
      <c r="EF53">
        <v>8</v>
      </c>
      <c r="EG53" t="s">
        <v>58</v>
      </c>
      <c r="EH53">
        <v>0</v>
      </c>
      <c r="EI53" t="s">
        <v>3</v>
      </c>
      <c r="EJ53">
        <v>1</v>
      </c>
      <c r="EK53">
        <v>1100</v>
      </c>
      <c r="EL53" t="s">
        <v>59</v>
      </c>
      <c r="EM53" t="s">
        <v>60</v>
      </c>
      <c r="EO53" t="s">
        <v>87</v>
      </c>
      <c r="EQ53">
        <v>0</v>
      </c>
      <c r="ER53">
        <v>0</v>
      </c>
      <c r="ES53">
        <v>4829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FQ53">
        <v>0</v>
      </c>
      <c r="FR53">
        <f t="shared" si="48"/>
        <v>0</v>
      </c>
      <c r="FS53">
        <v>0</v>
      </c>
      <c r="FX53">
        <v>0</v>
      </c>
      <c r="FY53">
        <v>0</v>
      </c>
      <c r="GA53" t="s">
        <v>63</v>
      </c>
      <c r="GD53">
        <v>1</v>
      </c>
      <c r="GF53">
        <v>-1506785083</v>
      </c>
      <c r="GG53">
        <v>2</v>
      </c>
      <c r="GH53">
        <v>0</v>
      </c>
      <c r="GI53">
        <v>3</v>
      </c>
      <c r="GJ53">
        <v>0</v>
      </c>
      <c r="GK53">
        <v>0</v>
      </c>
      <c r="GL53">
        <f t="shared" si="49"/>
        <v>0</v>
      </c>
      <c r="GM53">
        <f t="shared" si="50"/>
        <v>90819012.379999995</v>
      </c>
      <c r="GN53">
        <f t="shared" si="51"/>
        <v>90819012.379999995</v>
      </c>
      <c r="GO53">
        <f t="shared" si="52"/>
        <v>0</v>
      </c>
      <c r="GP53">
        <f t="shared" si="53"/>
        <v>0</v>
      </c>
      <c r="GR53">
        <v>1</v>
      </c>
      <c r="GS53">
        <v>4</v>
      </c>
      <c r="GT53">
        <v>0</v>
      </c>
      <c r="GU53" t="s">
        <v>3</v>
      </c>
      <c r="GV53">
        <f t="shared" si="54"/>
        <v>0</v>
      </c>
      <c r="GW53">
        <v>1</v>
      </c>
      <c r="GX53">
        <f t="shared" si="55"/>
        <v>0</v>
      </c>
      <c r="HA53">
        <v>0</v>
      </c>
      <c r="HB53">
        <v>0</v>
      </c>
      <c r="HC53">
        <f t="shared" si="56"/>
        <v>0</v>
      </c>
      <c r="HE53" t="s">
        <v>3</v>
      </c>
      <c r="HF53" t="s">
        <v>3</v>
      </c>
      <c r="HM53" t="s">
        <v>3</v>
      </c>
      <c r="HN53" t="s">
        <v>3</v>
      </c>
      <c r="HO53" t="s">
        <v>3</v>
      </c>
      <c r="HP53" t="s">
        <v>3</v>
      </c>
      <c r="HQ53" t="s">
        <v>3</v>
      </c>
      <c r="IK53">
        <v>0</v>
      </c>
    </row>
    <row r="55" spans="1:255" x14ac:dyDescent="0.2">
      <c r="A55" s="3">
        <v>51</v>
      </c>
      <c r="B55" s="3">
        <f>B24</f>
        <v>1</v>
      </c>
      <c r="C55" s="3">
        <f>A24</f>
        <v>4</v>
      </c>
      <c r="D55" s="3">
        <f>ROW(A24)</f>
        <v>24</v>
      </c>
      <c r="E55" s="3"/>
      <c r="F55" s="3" t="str">
        <f>IF(F24&lt;&gt;"",F24,"")</f>
        <v>9</v>
      </c>
      <c r="G55" s="3" t="str">
        <f>IF(G24&lt;&gt;"",G24,"")</f>
        <v>Сооружение земляного полотна</v>
      </c>
      <c r="H55" s="3">
        <v>0</v>
      </c>
      <c r="I55" s="3"/>
      <c r="J55" s="3"/>
      <c r="K55" s="3"/>
      <c r="L55" s="3"/>
      <c r="M55" s="3"/>
      <c r="N55" s="3"/>
      <c r="O55" s="3">
        <f t="shared" ref="O55:T55" si="62">ROUND(AB55,2)</f>
        <v>14510560.27</v>
      </c>
      <c r="P55" s="3">
        <f t="shared" si="62"/>
        <v>11611774.300000001</v>
      </c>
      <c r="Q55" s="3">
        <f t="shared" si="62"/>
        <v>2354217.98</v>
      </c>
      <c r="R55" s="3">
        <f t="shared" si="62"/>
        <v>510018.33</v>
      </c>
      <c r="S55" s="3">
        <f t="shared" si="62"/>
        <v>544567.99</v>
      </c>
      <c r="T55" s="3">
        <f t="shared" si="62"/>
        <v>0</v>
      </c>
      <c r="U55" s="3">
        <f>AH55</f>
        <v>1528.5497634754997</v>
      </c>
      <c r="V55" s="3">
        <f>AI55</f>
        <v>869.067504525</v>
      </c>
      <c r="W55" s="3">
        <f>ROUND(AJ55,2)</f>
        <v>0</v>
      </c>
      <c r="X55" s="3">
        <f>ROUND(AK55,2)</f>
        <v>1265755.32</v>
      </c>
      <c r="Y55" s="3">
        <f>ROUND(AL55,2)</f>
        <v>811874.05</v>
      </c>
      <c r="Z55" s="3"/>
      <c r="AA55" s="3"/>
      <c r="AB55" s="3">
        <f>ROUND(SUMIF(AA28:AA53,"=51442965",O28:O53),2)</f>
        <v>14510560.27</v>
      </c>
      <c r="AC55" s="3">
        <f>ROUND(SUMIF(AA28:AA53,"=51442965",P28:P53),2)</f>
        <v>11611774.300000001</v>
      </c>
      <c r="AD55" s="3">
        <f>ROUND(SUMIF(AA28:AA53,"=51442965",Q28:Q53),2)</f>
        <v>2354217.98</v>
      </c>
      <c r="AE55" s="3">
        <f>ROUND(SUMIF(AA28:AA53,"=51442965",R28:R53),2)</f>
        <v>510018.33</v>
      </c>
      <c r="AF55" s="3">
        <f>ROUND(SUMIF(AA28:AA53,"=51442965",S28:S53),2)</f>
        <v>544567.99</v>
      </c>
      <c r="AG55" s="3">
        <f>ROUND(SUMIF(AA28:AA53,"=51442965",T28:T53),2)</f>
        <v>0</v>
      </c>
      <c r="AH55" s="3">
        <f>SUMIF(AA28:AA53,"=51442965",U28:U53)</f>
        <v>1528.5497634754997</v>
      </c>
      <c r="AI55" s="3">
        <f>SUMIF(AA28:AA53,"=51442965",V28:V53)</f>
        <v>869.067504525</v>
      </c>
      <c r="AJ55" s="3">
        <f>ROUND(SUMIF(AA28:AA53,"=51442965",W28:W53),2)</f>
        <v>0</v>
      </c>
      <c r="AK55" s="3">
        <f>ROUND(SUMIF(AA28:AA53,"=51442965",X28:X53),2)</f>
        <v>1265755.32</v>
      </c>
      <c r="AL55" s="3">
        <f>ROUND(SUMIF(AA28:AA53,"=51442965",Y28:Y53),2)</f>
        <v>811874.05</v>
      </c>
      <c r="AM55" s="3"/>
      <c r="AN55" s="3"/>
      <c r="AO55" s="3">
        <f t="shared" ref="AO55:BD55" si="63">ROUND(BX55,2)</f>
        <v>0</v>
      </c>
      <c r="AP55" s="3">
        <f t="shared" si="63"/>
        <v>0</v>
      </c>
      <c r="AQ55" s="3">
        <f t="shared" si="63"/>
        <v>0</v>
      </c>
      <c r="AR55" s="3">
        <f t="shared" si="63"/>
        <v>16588189.640000001</v>
      </c>
      <c r="AS55" s="3">
        <f t="shared" si="63"/>
        <v>16588189.640000001</v>
      </c>
      <c r="AT55" s="3">
        <f t="shared" si="63"/>
        <v>0</v>
      </c>
      <c r="AU55" s="3">
        <f t="shared" si="63"/>
        <v>0</v>
      </c>
      <c r="AV55" s="3">
        <f t="shared" si="63"/>
        <v>11611774.300000001</v>
      </c>
      <c r="AW55" s="3">
        <f t="shared" si="63"/>
        <v>11611774.300000001</v>
      </c>
      <c r="AX55" s="3">
        <f t="shared" si="63"/>
        <v>0</v>
      </c>
      <c r="AY55" s="3">
        <f t="shared" si="63"/>
        <v>11611774.300000001</v>
      </c>
      <c r="AZ55" s="3">
        <f t="shared" si="63"/>
        <v>0</v>
      </c>
      <c r="BA55" s="3">
        <f t="shared" si="63"/>
        <v>0</v>
      </c>
      <c r="BB55" s="3">
        <f t="shared" si="63"/>
        <v>0</v>
      </c>
      <c r="BC55" s="3">
        <f t="shared" si="63"/>
        <v>0</v>
      </c>
      <c r="BD55" s="3">
        <f t="shared" si="63"/>
        <v>2487.61</v>
      </c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>
        <f>ROUND(SUMIF(AA28:AA53,"=51442965",FQ28:FQ53),2)</f>
        <v>0</v>
      </c>
      <c r="BY55" s="3">
        <f>ROUND(SUMIF(AA28:AA53,"=51442965",FR28:FR53),2)</f>
        <v>0</v>
      </c>
      <c r="BZ55" s="3">
        <f>ROUND(SUMIF(AA28:AA53,"=51442965",GL28:GL53),2)</f>
        <v>0</v>
      </c>
      <c r="CA55" s="3">
        <f>ROUND(SUMIF(AA28:AA53,"=51442965",GM28:GM53),2)</f>
        <v>16588189.640000001</v>
      </c>
      <c r="CB55" s="3">
        <f>ROUND(SUMIF(AA28:AA53,"=51442965",GN28:GN53),2)</f>
        <v>16588189.640000001</v>
      </c>
      <c r="CC55" s="3">
        <f>ROUND(SUMIF(AA28:AA53,"=51442965",GO28:GO53),2)</f>
        <v>0</v>
      </c>
      <c r="CD55" s="3">
        <f>ROUND(SUMIF(AA28:AA53,"=51442965",GP28:GP53),2)</f>
        <v>0</v>
      </c>
      <c r="CE55" s="3">
        <f>AC55-BX55</f>
        <v>11611774.300000001</v>
      </c>
      <c r="CF55" s="3">
        <f>AC55-BY55</f>
        <v>11611774.300000001</v>
      </c>
      <c r="CG55" s="3">
        <f>BX55-BZ55</f>
        <v>0</v>
      </c>
      <c r="CH55" s="3">
        <f>AC55-BX55-BY55+BZ55</f>
        <v>11611774.300000001</v>
      </c>
      <c r="CI55" s="3">
        <f>BY55-BZ55</f>
        <v>0</v>
      </c>
      <c r="CJ55" s="3">
        <f>ROUND(SUMIF(AA28:AA53,"=51442965",GX28:GX53),2)</f>
        <v>0</v>
      </c>
      <c r="CK55" s="3">
        <f>ROUND(SUMIF(AA28:AA53,"=51442965",GY28:GY53),2)</f>
        <v>0</v>
      </c>
      <c r="CL55" s="3">
        <f>ROUND(SUMIF(AA28:AA53,"=51442965",GZ28:GZ53),2)</f>
        <v>0</v>
      </c>
      <c r="CM55" s="3">
        <f>ROUND(SUMIF(AA28:AA53,"=51442965",HD28:HD53),2)</f>
        <v>2487.61</v>
      </c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4">
        <f t="shared" ref="DG55:DL55" si="64">ROUND(DT55,2)</f>
        <v>116574638.14</v>
      </c>
      <c r="DH55" s="4">
        <f t="shared" si="64"/>
        <v>113675852.17</v>
      </c>
      <c r="DI55" s="4">
        <f t="shared" si="64"/>
        <v>2354217.98</v>
      </c>
      <c r="DJ55" s="4">
        <f t="shared" si="64"/>
        <v>510018.33</v>
      </c>
      <c r="DK55" s="4">
        <f t="shared" si="64"/>
        <v>544567.99</v>
      </c>
      <c r="DL55" s="4">
        <f t="shared" si="64"/>
        <v>0</v>
      </c>
      <c r="DM55" s="4">
        <f>DZ55</f>
        <v>1528.5497634754997</v>
      </c>
      <c r="DN55" s="4">
        <f>EA55</f>
        <v>869.067504525</v>
      </c>
      <c r="DO55" s="4">
        <f>ROUND(EB55,2)</f>
        <v>0</v>
      </c>
      <c r="DP55" s="4">
        <f>ROUND(EC55,2)</f>
        <v>1265755.32</v>
      </c>
      <c r="DQ55" s="4">
        <f>ROUND(ED55,2)</f>
        <v>812154.89</v>
      </c>
      <c r="DR55" s="4"/>
      <c r="DS55" s="4"/>
      <c r="DT55" s="4">
        <f>ROUND(SUMIF(AA28:AA53,"=51441990",O28:O53),2)</f>
        <v>116574638.14</v>
      </c>
      <c r="DU55" s="4">
        <f>ROUND(SUMIF(AA28:AA53,"=51441990",P28:P53),2)</f>
        <v>113675852.17</v>
      </c>
      <c r="DV55" s="4">
        <f>ROUND(SUMIF(AA28:AA53,"=51441990",Q28:Q53),2)</f>
        <v>2354217.98</v>
      </c>
      <c r="DW55" s="4">
        <f>ROUND(SUMIF(AA28:AA53,"=51441990",R28:R53),2)</f>
        <v>510018.33</v>
      </c>
      <c r="DX55" s="4">
        <f>ROUND(SUMIF(AA28:AA53,"=51441990",S28:S53),2)</f>
        <v>544567.99</v>
      </c>
      <c r="DY55" s="4">
        <f>ROUND(SUMIF(AA28:AA53,"=51441990",T28:T53),2)</f>
        <v>0</v>
      </c>
      <c r="DZ55" s="4">
        <f>SUMIF(AA28:AA53,"=51441990",U28:U53)</f>
        <v>1528.5497634754997</v>
      </c>
      <c r="EA55" s="4">
        <f>SUMIF(AA28:AA53,"=51441990",V28:V53)</f>
        <v>869.067504525</v>
      </c>
      <c r="EB55" s="4">
        <f>ROUND(SUMIF(AA28:AA53,"=51441990",W28:W53),2)</f>
        <v>0</v>
      </c>
      <c r="EC55" s="4">
        <f>ROUND(SUMIF(AA28:AA53,"=51441990",X28:X53),2)</f>
        <v>1265755.32</v>
      </c>
      <c r="ED55" s="4">
        <f>ROUND(SUMIF(AA28:AA53,"=51441990",Y28:Y53),2)</f>
        <v>812154.89</v>
      </c>
      <c r="EE55" s="4"/>
      <c r="EF55" s="4"/>
      <c r="EG55" s="4">
        <f t="shared" ref="EG55:EV55" si="65">ROUND(FP55,2)</f>
        <v>0</v>
      </c>
      <c r="EH55" s="4">
        <f t="shared" si="65"/>
        <v>0</v>
      </c>
      <c r="EI55" s="4">
        <f t="shared" si="65"/>
        <v>0</v>
      </c>
      <c r="EJ55" s="4">
        <f t="shared" si="65"/>
        <v>118652548.34999999</v>
      </c>
      <c r="EK55" s="4">
        <f t="shared" si="65"/>
        <v>118652548.34999999</v>
      </c>
      <c r="EL55" s="4">
        <f t="shared" si="65"/>
        <v>0</v>
      </c>
      <c r="EM55" s="4">
        <f t="shared" si="65"/>
        <v>0</v>
      </c>
      <c r="EN55" s="4">
        <f t="shared" si="65"/>
        <v>113675852.17</v>
      </c>
      <c r="EO55" s="4">
        <f t="shared" si="65"/>
        <v>113675852.17</v>
      </c>
      <c r="EP55" s="4">
        <f t="shared" si="65"/>
        <v>0</v>
      </c>
      <c r="EQ55" s="4">
        <f t="shared" si="65"/>
        <v>113675852.17</v>
      </c>
      <c r="ER55" s="4">
        <f t="shared" si="65"/>
        <v>0</v>
      </c>
      <c r="ES55" s="4">
        <f t="shared" si="65"/>
        <v>0</v>
      </c>
      <c r="ET55" s="4">
        <f t="shared" si="65"/>
        <v>0</v>
      </c>
      <c r="EU55" s="4">
        <f t="shared" si="65"/>
        <v>0</v>
      </c>
      <c r="EV55" s="4">
        <f t="shared" si="65"/>
        <v>2487.61</v>
      </c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>
        <f>ROUND(SUMIF(AA28:AA53,"=51441990",FQ28:FQ53),2)</f>
        <v>0</v>
      </c>
      <c r="FQ55" s="4">
        <f>ROUND(SUMIF(AA28:AA53,"=51441990",FR28:FR53),2)</f>
        <v>0</v>
      </c>
      <c r="FR55" s="4">
        <f>ROUND(SUMIF(AA28:AA53,"=51441990",GL28:GL53),2)</f>
        <v>0</v>
      </c>
      <c r="FS55" s="4">
        <f>ROUND(SUMIF(AA28:AA53,"=51441990",GM28:GM53),2)</f>
        <v>118652548.34999999</v>
      </c>
      <c r="FT55" s="4">
        <f>ROUND(SUMIF(AA28:AA53,"=51441990",GN28:GN53),2)</f>
        <v>118652548.34999999</v>
      </c>
      <c r="FU55" s="4">
        <f>ROUND(SUMIF(AA28:AA53,"=51441990",GO28:GO53),2)</f>
        <v>0</v>
      </c>
      <c r="FV55" s="4">
        <f>ROUND(SUMIF(AA28:AA53,"=51441990",GP28:GP53),2)</f>
        <v>0</v>
      </c>
      <c r="FW55" s="4">
        <f>DU55-FP55</f>
        <v>113675852.17</v>
      </c>
      <c r="FX55" s="4">
        <f>DU55-FQ55</f>
        <v>113675852.17</v>
      </c>
      <c r="FY55" s="4">
        <f>FP55-FR55</f>
        <v>0</v>
      </c>
      <c r="FZ55" s="4">
        <f>DU55-FP55-FQ55+FR55</f>
        <v>113675852.17</v>
      </c>
      <c r="GA55" s="4">
        <f>FQ55-FR55</f>
        <v>0</v>
      </c>
      <c r="GB55" s="4">
        <f>ROUND(SUMIF(AA28:AA53,"=51441990",GX28:GX53),2)</f>
        <v>0</v>
      </c>
      <c r="GC55" s="4">
        <f>ROUND(SUMIF(AA28:AA53,"=51441990",GY28:GY53),2)</f>
        <v>0</v>
      </c>
      <c r="GD55" s="4">
        <f>ROUND(SUMIF(AA28:AA53,"=51441990",GZ28:GZ53),2)</f>
        <v>0</v>
      </c>
      <c r="GE55" s="4">
        <f>ROUND(SUMIF(AA28:AA53,"=51441990",HD28:HD53),2)</f>
        <v>2487.61</v>
      </c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>
        <v>0</v>
      </c>
    </row>
    <row r="57" spans="1:255" x14ac:dyDescent="0.2">
      <c r="A57" s="5">
        <v>50</v>
      </c>
      <c r="B57" s="5">
        <v>0</v>
      </c>
      <c r="C57" s="5">
        <v>0</v>
      </c>
      <c r="D57" s="5">
        <v>1</v>
      </c>
      <c r="E57" s="5">
        <v>201</v>
      </c>
      <c r="F57" s="5">
        <f>ROUND(Source!O55,O57)</f>
        <v>14510560.27</v>
      </c>
      <c r="G57" s="5" t="s">
        <v>96</v>
      </c>
      <c r="H57" s="5" t="s">
        <v>97</v>
      </c>
      <c r="I57" s="5"/>
      <c r="J57" s="5"/>
      <c r="K57" s="5">
        <v>201</v>
      </c>
      <c r="L57" s="5">
        <v>1</v>
      </c>
      <c r="M57" s="5">
        <v>3</v>
      </c>
      <c r="N57" s="5" t="s">
        <v>3</v>
      </c>
      <c r="O57" s="5">
        <v>2</v>
      </c>
      <c r="P57" s="5">
        <f>ROUND(Source!DG55,O57)</f>
        <v>116574638.14</v>
      </c>
      <c r="Q57" s="5"/>
      <c r="R57" s="5"/>
      <c r="S57" s="5"/>
      <c r="T57" s="5"/>
      <c r="U57" s="5"/>
      <c r="V57" s="5"/>
      <c r="W57" s="5">
        <v>14510560.270000001</v>
      </c>
      <c r="X57" s="5">
        <v>1</v>
      </c>
      <c r="Y57" s="5">
        <v>14510560.270000001</v>
      </c>
      <c r="Z57" s="5">
        <v>116574638.14</v>
      </c>
      <c r="AA57" s="5">
        <v>1</v>
      </c>
      <c r="AB57" s="5">
        <v>116574638.14</v>
      </c>
    </row>
    <row r="58" spans="1:255" x14ac:dyDescent="0.2">
      <c r="A58" s="5">
        <v>50</v>
      </c>
      <c r="B58" s="5">
        <v>0</v>
      </c>
      <c r="C58" s="5">
        <v>0</v>
      </c>
      <c r="D58" s="5">
        <v>1</v>
      </c>
      <c r="E58" s="5">
        <v>202</v>
      </c>
      <c r="F58" s="5">
        <f>ROUND(Source!P55,O58)</f>
        <v>11611774.300000001</v>
      </c>
      <c r="G58" s="5" t="s">
        <v>98</v>
      </c>
      <c r="H58" s="5" t="s">
        <v>99</v>
      </c>
      <c r="I58" s="5"/>
      <c r="J58" s="5"/>
      <c r="K58" s="5">
        <v>202</v>
      </c>
      <c r="L58" s="5">
        <v>2</v>
      </c>
      <c r="M58" s="5">
        <v>3</v>
      </c>
      <c r="N58" s="5" t="s">
        <v>3</v>
      </c>
      <c r="O58" s="5">
        <v>2</v>
      </c>
      <c r="P58" s="5">
        <f>ROUND(Source!DH55,O58)</f>
        <v>113675852.17</v>
      </c>
      <c r="Q58" s="5"/>
      <c r="R58" s="5"/>
      <c r="S58" s="5"/>
      <c r="T58" s="5"/>
      <c r="U58" s="5"/>
      <c r="V58" s="5"/>
      <c r="W58" s="5">
        <v>11611774.300000001</v>
      </c>
      <c r="X58" s="5">
        <v>1</v>
      </c>
      <c r="Y58" s="5">
        <v>11611774.300000001</v>
      </c>
      <c r="Z58" s="5">
        <v>113675852.17</v>
      </c>
      <c r="AA58" s="5">
        <v>1</v>
      </c>
      <c r="AB58" s="5">
        <v>113675852.17</v>
      </c>
    </row>
    <row r="59" spans="1:255" x14ac:dyDescent="0.2">
      <c r="A59" s="5">
        <v>50</v>
      </c>
      <c r="B59" s="5">
        <v>0</v>
      </c>
      <c r="C59" s="5">
        <v>0</v>
      </c>
      <c r="D59" s="5">
        <v>1</v>
      </c>
      <c r="E59" s="5">
        <v>222</v>
      </c>
      <c r="F59" s="5">
        <f>ROUND(Source!AO55,O59)</f>
        <v>0</v>
      </c>
      <c r="G59" s="5" t="s">
        <v>100</v>
      </c>
      <c r="H59" s="5" t="s">
        <v>101</v>
      </c>
      <c r="I59" s="5"/>
      <c r="J59" s="5"/>
      <c r="K59" s="5">
        <v>222</v>
      </c>
      <c r="L59" s="5">
        <v>3</v>
      </c>
      <c r="M59" s="5">
        <v>3</v>
      </c>
      <c r="N59" s="5" t="s">
        <v>3</v>
      </c>
      <c r="O59" s="5">
        <v>2</v>
      </c>
      <c r="P59" s="5">
        <f>ROUND(Source!EG55,O59)</f>
        <v>0</v>
      </c>
      <c r="Q59" s="5"/>
      <c r="R59" s="5"/>
      <c r="S59" s="5"/>
      <c r="T59" s="5"/>
      <c r="U59" s="5"/>
      <c r="V59" s="5"/>
      <c r="W59" s="5">
        <v>0</v>
      </c>
      <c r="X59" s="5">
        <v>1</v>
      </c>
      <c r="Y59" s="5">
        <v>0</v>
      </c>
      <c r="Z59" s="5">
        <v>0</v>
      </c>
      <c r="AA59" s="5">
        <v>1</v>
      </c>
      <c r="AB59" s="5">
        <v>0</v>
      </c>
    </row>
    <row r="60" spans="1:255" x14ac:dyDescent="0.2">
      <c r="A60" s="5">
        <v>50</v>
      </c>
      <c r="B60" s="5">
        <v>0</v>
      </c>
      <c r="C60" s="5">
        <v>0</v>
      </c>
      <c r="D60" s="5">
        <v>1</v>
      </c>
      <c r="E60" s="5">
        <v>225</v>
      </c>
      <c r="F60" s="5">
        <f>ROUND(Source!AV55,O60)</f>
        <v>11611774.300000001</v>
      </c>
      <c r="G60" s="5" t="s">
        <v>102</v>
      </c>
      <c r="H60" s="5" t="s">
        <v>103</v>
      </c>
      <c r="I60" s="5"/>
      <c r="J60" s="5"/>
      <c r="K60" s="5">
        <v>225</v>
      </c>
      <c r="L60" s="5">
        <v>4</v>
      </c>
      <c r="M60" s="5">
        <v>3</v>
      </c>
      <c r="N60" s="5" t="s">
        <v>3</v>
      </c>
      <c r="O60" s="5">
        <v>2</v>
      </c>
      <c r="P60" s="5">
        <f>ROUND(Source!EN55,O60)</f>
        <v>113675852.17</v>
      </c>
      <c r="Q60" s="5"/>
      <c r="R60" s="5"/>
      <c r="S60" s="5"/>
      <c r="T60" s="5"/>
      <c r="U60" s="5"/>
      <c r="V60" s="5"/>
      <c r="W60" s="5">
        <v>11611774.300000001</v>
      </c>
      <c r="X60" s="5">
        <v>1</v>
      </c>
      <c r="Y60" s="5">
        <v>11611774.300000001</v>
      </c>
      <c r="Z60" s="5">
        <v>113675852.17</v>
      </c>
      <c r="AA60" s="5">
        <v>1</v>
      </c>
      <c r="AB60" s="5">
        <v>113675852.17</v>
      </c>
    </row>
    <row r="61" spans="1:255" x14ac:dyDescent="0.2">
      <c r="A61" s="5">
        <v>50</v>
      </c>
      <c r="B61" s="5">
        <v>0</v>
      </c>
      <c r="C61" s="5">
        <v>0</v>
      </c>
      <c r="D61" s="5">
        <v>1</v>
      </c>
      <c r="E61" s="5">
        <v>226</v>
      </c>
      <c r="F61" s="5">
        <f>ROUND(Source!AW55,O61)</f>
        <v>11611774.300000001</v>
      </c>
      <c r="G61" s="5" t="s">
        <v>104</v>
      </c>
      <c r="H61" s="5" t="s">
        <v>105</v>
      </c>
      <c r="I61" s="5"/>
      <c r="J61" s="5"/>
      <c r="K61" s="5">
        <v>226</v>
      </c>
      <c r="L61" s="5">
        <v>5</v>
      </c>
      <c r="M61" s="5">
        <v>3</v>
      </c>
      <c r="N61" s="5" t="s">
        <v>3</v>
      </c>
      <c r="O61" s="5">
        <v>2</v>
      </c>
      <c r="P61" s="5">
        <f>ROUND(Source!EO55,O61)</f>
        <v>113675852.17</v>
      </c>
      <c r="Q61" s="5"/>
      <c r="R61" s="5"/>
      <c r="S61" s="5"/>
      <c r="T61" s="5"/>
      <c r="U61" s="5"/>
      <c r="V61" s="5"/>
      <c r="W61" s="5">
        <v>11611774.300000001</v>
      </c>
      <c r="X61" s="5">
        <v>1</v>
      </c>
      <c r="Y61" s="5">
        <v>11611774.300000001</v>
      </c>
      <c r="Z61" s="5">
        <v>113675852.17</v>
      </c>
      <c r="AA61" s="5">
        <v>1</v>
      </c>
      <c r="AB61" s="5">
        <v>113675852.17</v>
      </c>
    </row>
    <row r="62" spans="1:255" x14ac:dyDescent="0.2">
      <c r="A62" s="5">
        <v>50</v>
      </c>
      <c r="B62" s="5">
        <v>0</v>
      </c>
      <c r="C62" s="5">
        <v>0</v>
      </c>
      <c r="D62" s="5">
        <v>1</v>
      </c>
      <c r="E62" s="5">
        <v>227</v>
      </c>
      <c r="F62" s="5">
        <f>ROUND(Source!AX55,O62)</f>
        <v>0</v>
      </c>
      <c r="G62" s="5" t="s">
        <v>106</v>
      </c>
      <c r="H62" s="5" t="s">
        <v>107</v>
      </c>
      <c r="I62" s="5"/>
      <c r="J62" s="5"/>
      <c r="K62" s="5">
        <v>227</v>
      </c>
      <c r="L62" s="5">
        <v>6</v>
      </c>
      <c r="M62" s="5">
        <v>3</v>
      </c>
      <c r="N62" s="5" t="s">
        <v>3</v>
      </c>
      <c r="O62" s="5">
        <v>2</v>
      </c>
      <c r="P62" s="5">
        <f>ROUND(Source!EP55,O62)</f>
        <v>0</v>
      </c>
      <c r="Q62" s="5"/>
      <c r="R62" s="5"/>
      <c r="S62" s="5"/>
      <c r="T62" s="5"/>
      <c r="U62" s="5"/>
      <c r="V62" s="5"/>
      <c r="W62" s="5">
        <v>0</v>
      </c>
      <c r="X62" s="5">
        <v>1</v>
      </c>
      <c r="Y62" s="5">
        <v>0</v>
      </c>
      <c r="Z62" s="5">
        <v>0</v>
      </c>
      <c r="AA62" s="5">
        <v>1</v>
      </c>
      <c r="AB62" s="5">
        <v>0</v>
      </c>
    </row>
    <row r="63" spans="1:255" x14ac:dyDescent="0.2">
      <c r="A63" s="5">
        <v>50</v>
      </c>
      <c r="B63" s="5">
        <v>0</v>
      </c>
      <c r="C63" s="5">
        <v>0</v>
      </c>
      <c r="D63" s="5">
        <v>1</v>
      </c>
      <c r="E63" s="5">
        <v>228</v>
      </c>
      <c r="F63" s="5">
        <f>ROUND(Source!AY55,O63)</f>
        <v>11611774.300000001</v>
      </c>
      <c r="G63" s="5" t="s">
        <v>108</v>
      </c>
      <c r="H63" s="5" t="s">
        <v>109</v>
      </c>
      <c r="I63" s="5"/>
      <c r="J63" s="5"/>
      <c r="K63" s="5">
        <v>228</v>
      </c>
      <c r="L63" s="5">
        <v>7</v>
      </c>
      <c r="M63" s="5">
        <v>3</v>
      </c>
      <c r="N63" s="5" t="s">
        <v>3</v>
      </c>
      <c r="O63" s="5">
        <v>2</v>
      </c>
      <c r="P63" s="5">
        <f>ROUND(Source!EQ55,O63)</f>
        <v>113675852.17</v>
      </c>
      <c r="Q63" s="5"/>
      <c r="R63" s="5"/>
      <c r="S63" s="5"/>
      <c r="T63" s="5"/>
      <c r="U63" s="5"/>
      <c r="V63" s="5"/>
      <c r="W63" s="5">
        <v>11611774.300000001</v>
      </c>
      <c r="X63" s="5">
        <v>1</v>
      </c>
      <c r="Y63" s="5">
        <v>11611774.300000001</v>
      </c>
      <c r="Z63" s="5">
        <v>113675852.17</v>
      </c>
      <c r="AA63" s="5">
        <v>1</v>
      </c>
      <c r="AB63" s="5">
        <v>113675852.17</v>
      </c>
    </row>
    <row r="64" spans="1:255" x14ac:dyDescent="0.2">
      <c r="A64" s="5">
        <v>50</v>
      </c>
      <c r="B64" s="5">
        <v>0</v>
      </c>
      <c r="C64" s="5">
        <v>0</v>
      </c>
      <c r="D64" s="5">
        <v>1</v>
      </c>
      <c r="E64" s="5">
        <v>216</v>
      </c>
      <c r="F64" s="5">
        <f>ROUND(Source!AP55,O64)</f>
        <v>0</v>
      </c>
      <c r="G64" s="5" t="s">
        <v>110</v>
      </c>
      <c r="H64" s="5" t="s">
        <v>111</v>
      </c>
      <c r="I64" s="5"/>
      <c r="J64" s="5"/>
      <c r="K64" s="5">
        <v>216</v>
      </c>
      <c r="L64" s="5">
        <v>8</v>
      </c>
      <c r="M64" s="5">
        <v>3</v>
      </c>
      <c r="N64" s="5" t="s">
        <v>3</v>
      </c>
      <c r="O64" s="5">
        <v>2</v>
      </c>
      <c r="P64" s="5">
        <f>ROUND(Source!EH55,O64)</f>
        <v>0</v>
      </c>
      <c r="Q64" s="5"/>
      <c r="R64" s="5"/>
      <c r="S64" s="5"/>
      <c r="T64" s="5"/>
      <c r="U64" s="5"/>
      <c r="V64" s="5"/>
      <c r="W64" s="5">
        <v>0</v>
      </c>
      <c r="X64" s="5">
        <v>1</v>
      </c>
      <c r="Y64" s="5">
        <v>0</v>
      </c>
      <c r="Z64" s="5">
        <v>0</v>
      </c>
      <c r="AA64" s="5">
        <v>1</v>
      </c>
      <c r="AB64" s="5">
        <v>0</v>
      </c>
    </row>
    <row r="65" spans="1:28" x14ac:dyDescent="0.2">
      <c r="A65" s="5">
        <v>50</v>
      </c>
      <c r="B65" s="5">
        <v>0</v>
      </c>
      <c r="C65" s="5">
        <v>0</v>
      </c>
      <c r="D65" s="5">
        <v>1</v>
      </c>
      <c r="E65" s="5">
        <v>223</v>
      </c>
      <c r="F65" s="5">
        <f>ROUND(Source!AQ55,O65)</f>
        <v>0</v>
      </c>
      <c r="G65" s="5" t="s">
        <v>112</v>
      </c>
      <c r="H65" s="5" t="s">
        <v>113</v>
      </c>
      <c r="I65" s="5"/>
      <c r="J65" s="5"/>
      <c r="K65" s="5">
        <v>223</v>
      </c>
      <c r="L65" s="5">
        <v>9</v>
      </c>
      <c r="M65" s="5">
        <v>3</v>
      </c>
      <c r="N65" s="5" t="s">
        <v>3</v>
      </c>
      <c r="O65" s="5">
        <v>2</v>
      </c>
      <c r="P65" s="5">
        <f>ROUND(Source!EI55,O65)</f>
        <v>0</v>
      </c>
      <c r="Q65" s="5"/>
      <c r="R65" s="5"/>
      <c r="S65" s="5"/>
      <c r="T65" s="5"/>
      <c r="U65" s="5"/>
      <c r="V65" s="5"/>
      <c r="W65" s="5">
        <v>0</v>
      </c>
      <c r="X65" s="5">
        <v>1</v>
      </c>
      <c r="Y65" s="5">
        <v>0</v>
      </c>
      <c r="Z65" s="5">
        <v>0</v>
      </c>
      <c r="AA65" s="5">
        <v>1</v>
      </c>
      <c r="AB65" s="5">
        <v>0</v>
      </c>
    </row>
    <row r="66" spans="1:28" x14ac:dyDescent="0.2">
      <c r="A66" s="5">
        <v>50</v>
      </c>
      <c r="B66" s="5">
        <v>0</v>
      </c>
      <c r="C66" s="5">
        <v>0</v>
      </c>
      <c r="D66" s="5">
        <v>1</v>
      </c>
      <c r="E66" s="5">
        <v>229</v>
      </c>
      <c r="F66" s="5">
        <f>ROUND(Source!AZ55,O66)</f>
        <v>0</v>
      </c>
      <c r="G66" s="5" t="s">
        <v>114</v>
      </c>
      <c r="H66" s="5" t="s">
        <v>115</v>
      </c>
      <c r="I66" s="5"/>
      <c r="J66" s="5"/>
      <c r="K66" s="5">
        <v>229</v>
      </c>
      <c r="L66" s="5">
        <v>10</v>
      </c>
      <c r="M66" s="5">
        <v>3</v>
      </c>
      <c r="N66" s="5" t="s">
        <v>3</v>
      </c>
      <c r="O66" s="5">
        <v>2</v>
      </c>
      <c r="P66" s="5">
        <f>ROUND(Source!ER55,O66)</f>
        <v>0</v>
      </c>
      <c r="Q66" s="5"/>
      <c r="R66" s="5"/>
      <c r="S66" s="5"/>
      <c r="T66" s="5"/>
      <c r="U66" s="5"/>
      <c r="V66" s="5"/>
      <c r="W66" s="5">
        <v>0</v>
      </c>
      <c r="X66" s="5">
        <v>1</v>
      </c>
      <c r="Y66" s="5">
        <v>0</v>
      </c>
      <c r="Z66" s="5">
        <v>0</v>
      </c>
      <c r="AA66" s="5">
        <v>1</v>
      </c>
      <c r="AB66" s="5">
        <v>0</v>
      </c>
    </row>
    <row r="67" spans="1:28" x14ac:dyDescent="0.2">
      <c r="A67" s="5">
        <v>50</v>
      </c>
      <c r="B67" s="5">
        <v>0</v>
      </c>
      <c r="C67" s="5">
        <v>0</v>
      </c>
      <c r="D67" s="5">
        <v>1</v>
      </c>
      <c r="E67" s="5">
        <v>203</v>
      </c>
      <c r="F67" s="5">
        <f>ROUND(Source!Q55,O67)</f>
        <v>2354217.98</v>
      </c>
      <c r="G67" s="5" t="s">
        <v>116</v>
      </c>
      <c r="H67" s="5" t="s">
        <v>117</v>
      </c>
      <c r="I67" s="5"/>
      <c r="J67" s="5"/>
      <c r="K67" s="5">
        <v>203</v>
      </c>
      <c r="L67" s="5">
        <v>11</v>
      </c>
      <c r="M67" s="5">
        <v>3</v>
      </c>
      <c r="N67" s="5" t="s">
        <v>3</v>
      </c>
      <c r="O67" s="5">
        <v>2</v>
      </c>
      <c r="P67" s="5">
        <f>ROUND(Source!DI55,O67)</f>
        <v>2354217.98</v>
      </c>
      <c r="Q67" s="5"/>
      <c r="R67" s="5"/>
      <c r="S67" s="5"/>
      <c r="T67" s="5"/>
      <c r="U67" s="5"/>
      <c r="V67" s="5"/>
      <c r="W67" s="5">
        <v>2351730.37</v>
      </c>
      <c r="X67" s="5">
        <v>1</v>
      </c>
      <c r="Y67" s="5">
        <v>2351730.37</v>
      </c>
      <c r="Z67" s="5">
        <v>2351730.37</v>
      </c>
      <c r="AA67" s="5">
        <v>1</v>
      </c>
      <c r="AB67" s="5">
        <v>2351730.37</v>
      </c>
    </row>
    <row r="68" spans="1:28" x14ac:dyDescent="0.2">
      <c r="A68" s="5">
        <v>50</v>
      </c>
      <c r="B68" s="5">
        <v>0</v>
      </c>
      <c r="C68" s="5">
        <v>0</v>
      </c>
      <c r="D68" s="5">
        <v>1</v>
      </c>
      <c r="E68" s="5">
        <v>231</v>
      </c>
      <c r="F68" s="5">
        <f>ROUND(Source!BB55,O68)</f>
        <v>0</v>
      </c>
      <c r="G68" s="5" t="s">
        <v>118</v>
      </c>
      <c r="H68" s="5" t="s">
        <v>119</v>
      </c>
      <c r="I68" s="5"/>
      <c r="J68" s="5"/>
      <c r="K68" s="5">
        <v>231</v>
      </c>
      <c r="L68" s="5">
        <v>12</v>
      </c>
      <c r="M68" s="5">
        <v>3</v>
      </c>
      <c r="N68" s="5" t="s">
        <v>3</v>
      </c>
      <c r="O68" s="5">
        <v>2</v>
      </c>
      <c r="P68" s="5">
        <f>ROUND(Source!ET55,O68)</f>
        <v>0</v>
      </c>
      <c r="Q68" s="5"/>
      <c r="R68" s="5"/>
      <c r="S68" s="5"/>
      <c r="T68" s="5"/>
      <c r="U68" s="5"/>
      <c r="V68" s="5"/>
      <c r="W68" s="5">
        <v>0</v>
      </c>
      <c r="X68" s="5">
        <v>1</v>
      </c>
      <c r="Y68" s="5">
        <v>0</v>
      </c>
      <c r="Z68" s="5">
        <v>0</v>
      </c>
      <c r="AA68" s="5">
        <v>1</v>
      </c>
      <c r="AB68" s="5">
        <v>0</v>
      </c>
    </row>
    <row r="69" spans="1:28" x14ac:dyDescent="0.2">
      <c r="A69" s="5">
        <v>50</v>
      </c>
      <c r="B69" s="5">
        <v>0</v>
      </c>
      <c r="C69" s="5">
        <v>0</v>
      </c>
      <c r="D69" s="5">
        <v>1</v>
      </c>
      <c r="E69" s="5">
        <v>204</v>
      </c>
      <c r="F69" s="5">
        <f>ROUND(Source!R55,O69)</f>
        <v>510018.33</v>
      </c>
      <c r="G69" s="5" t="s">
        <v>120</v>
      </c>
      <c r="H69" s="5" t="s">
        <v>121</v>
      </c>
      <c r="I69" s="5"/>
      <c r="J69" s="5"/>
      <c r="K69" s="5">
        <v>204</v>
      </c>
      <c r="L69" s="5">
        <v>13</v>
      </c>
      <c r="M69" s="5">
        <v>3</v>
      </c>
      <c r="N69" s="5" t="s">
        <v>3</v>
      </c>
      <c r="O69" s="5">
        <v>2</v>
      </c>
      <c r="P69" s="5">
        <f>ROUND(Source!DJ55,O69)</f>
        <v>510018.33</v>
      </c>
      <c r="Q69" s="5"/>
      <c r="R69" s="5"/>
      <c r="S69" s="5"/>
      <c r="T69" s="5"/>
      <c r="U69" s="5"/>
      <c r="V69" s="5"/>
      <c r="W69" s="5">
        <v>510018.32999999996</v>
      </c>
      <c r="X69" s="5">
        <v>1</v>
      </c>
      <c r="Y69" s="5">
        <v>510018.32999999996</v>
      </c>
      <c r="Z69" s="5">
        <v>510018.32999999996</v>
      </c>
      <c r="AA69" s="5">
        <v>1</v>
      </c>
      <c r="AB69" s="5">
        <v>510018.32999999996</v>
      </c>
    </row>
    <row r="70" spans="1:28" x14ac:dyDescent="0.2">
      <c r="A70" s="5">
        <v>50</v>
      </c>
      <c r="B70" s="5">
        <v>0</v>
      </c>
      <c r="C70" s="5">
        <v>0</v>
      </c>
      <c r="D70" s="5">
        <v>1</v>
      </c>
      <c r="E70" s="5">
        <v>205</v>
      </c>
      <c r="F70" s="5">
        <f>ROUND(Source!S55,O70)</f>
        <v>544567.99</v>
      </c>
      <c r="G70" s="5" t="s">
        <v>122</v>
      </c>
      <c r="H70" s="5" t="s">
        <v>123</v>
      </c>
      <c r="I70" s="5"/>
      <c r="J70" s="5"/>
      <c r="K70" s="5">
        <v>205</v>
      </c>
      <c r="L70" s="5">
        <v>14</v>
      </c>
      <c r="M70" s="5">
        <v>3</v>
      </c>
      <c r="N70" s="5" t="s">
        <v>3</v>
      </c>
      <c r="O70" s="5">
        <v>2</v>
      </c>
      <c r="P70" s="5">
        <f>ROUND(Source!DK55,O70)</f>
        <v>544567.99</v>
      </c>
      <c r="Q70" s="5"/>
      <c r="R70" s="5"/>
      <c r="S70" s="5"/>
      <c r="T70" s="5"/>
      <c r="U70" s="5"/>
      <c r="V70" s="5"/>
      <c r="W70" s="5">
        <v>544567.99</v>
      </c>
      <c r="X70" s="5">
        <v>1</v>
      </c>
      <c r="Y70" s="5">
        <v>544567.99</v>
      </c>
      <c r="Z70" s="5">
        <v>544567.99</v>
      </c>
      <c r="AA70" s="5">
        <v>1</v>
      </c>
      <c r="AB70" s="5">
        <v>544567.99</v>
      </c>
    </row>
    <row r="71" spans="1:28" x14ac:dyDescent="0.2">
      <c r="A71" s="5">
        <v>50</v>
      </c>
      <c r="B71" s="5">
        <v>0</v>
      </c>
      <c r="C71" s="5">
        <v>0</v>
      </c>
      <c r="D71" s="5">
        <v>1</v>
      </c>
      <c r="E71" s="5">
        <v>232</v>
      </c>
      <c r="F71" s="5">
        <f>ROUND(Source!BC55,O71)</f>
        <v>0</v>
      </c>
      <c r="G71" s="5" t="s">
        <v>124</v>
      </c>
      <c r="H71" s="5" t="s">
        <v>125</v>
      </c>
      <c r="I71" s="5"/>
      <c r="J71" s="5"/>
      <c r="K71" s="5">
        <v>232</v>
      </c>
      <c r="L71" s="5">
        <v>15</v>
      </c>
      <c r="M71" s="5">
        <v>3</v>
      </c>
      <c r="N71" s="5" t="s">
        <v>3</v>
      </c>
      <c r="O71" s="5">
        <v>2</v>
      </c>
      <c r="P71" s="5">
        <f>ROUND(Source!EU55,O71)</f>
        <v>0</v>
      </c>
      <c r="Q71" s="5"/>
      <c r="R71" s="5"/>
      <c r="S71" s="5"/>
      <c r="T71" s="5"/>
      <c r="U71" s="5"/>
      <c r="V71" s="5"/>
      <c r="W71" s="5">
        <v>0</v>
      </c>
      <c r="X71" s="5">
        <v>1</v>
      </c>
      <c r="Y71" s="5">
        <v>0</v>
      </c>
      <c r="Z71" s="5">
        <v>0</v>
      </c>
      <c r="AA71" s="5">
        <v>1</v>
      </c>
      <c r="AB71" s="5">
        <v>0</v>
      </c>
    </row>
    <row r="72" spans="1:28" x14ac:dyDescent="0.2">
      <c r="A72" s="5">
        <v>50</v>
      </c>
      <c r="B72" s="5">
        <v>0</v>
      </c>
      <c r="C72" s="5">
        <v>0</v>
      </c>
      <c r="D72" s="5">
        <v>1</v>
      </c>
      <c r="E72" s="5">
        <v>214</v>
      </c>
      <c r="F72" s="5">
        <f>ROUND(Source!AS55,O72)</f>
        <v>16588189.640000001</v>
      </c>
      <c r="G72" s="5" t="s">
        <v>126</v>
      </c>
      <c r="H72" s="5" t="s">
        <v>127</v>
      </c>
      <c r="I72" s="5"/>
      <c r="J72" s="5"/>
      <c r="K72" s="5">
        <v>214</v>
      </c>
      <c r="L72" s="5">
        <v>16</v>
      </c>
      <c r="M72" s="5">
        <v>3</v>
      </c>
      <c r="N72" s="5" t="s">
        <v>3</v>
      </c>
      <c r="O72" s="5">
        <v>2</v>
      </c>
      <c r="P72" s="5">
        <f>ROUND(Source!EK55,O72)</f>
        <v>118652548.34999999</v>
      </c>
      <c r="Q72" s="5"/>
      <c r="R72" s="5"/>
      <c r="S72" s="5"/>
      <c r="T72" s="5"/>
      <c r="U72" s="5"/>
      <c r="V72" s="5"/>
      <c r="W72" s="5">
        <v>16588189.640000001</v>
      </c>
      <c r="X72" s="5">
        <v>1</v>
      </c>
      <c r="Y72" s="5">
        <v>16588189.640000001</v>
      </c>
      <c r="Z72" s="5">
        <v>118652548.34999999</v>
      </c>
      <c r="AA72" s="5">
        <v>1</v>
      </c>
      <c r="AB72" s="5">
        <v>118652548.34999999</v>
      </c>
    </row>
    <row r="73" spans="1:28" x14ac:dyDescent="0.2">
      <c r="A73" s="5">
        <v>50</v>
      </c>
      <c r="B73" s="5">
        <v>0</v>
      </c>
      <c r="C73" s="5">
        <v>0</v>
      </c>
      <c r="D73" s="5">
        <v>1</v>
      </c>
      <c r="E73" s="5">
        <v>215</v>
      </c>
      <c r="F73" s="5">
        <f>ROUND(Source!AT55,O73)</f>
        <v>0</v>
      </c>
      <c r="G73" s="5" t="s">
        <v>128</v>
      </c>
      <c r="H73" s="5" t="s">
        <v>129</v>
      </c>
      <c r="I73" s="5"/>
      <c r="J73" s="5"/>
      <c r="K73" s="5">
        <v>215</v>
      </c>
      <c r="L73" s="5">
        <v>17</v>
      </c>
      <c r="M73" s="5">
        <v>3</v>
      </c>
      <c r="N73" s="5" t="s">
        <v>3</v>
      </c>
      <c r="O73" s="5">
        <v>2</v>
      </c>
      <c r="P73" s="5">
        <f>ROUND(Source!EL55,O73)</f>
        <v>0</v>
      </c>
      <c r="Q73" s="5"/>
      <c r="R73" s="5"/>
      <c r="S73" s="5"/>
      <c r="T73" s="5"/>
      <c r="U73" s="5"/>
      <c r="V73" s="5"/>
      <c r="W73" s="5">
        <v>0</v>
      </c>
      <c r="X73" s="5">
        <v>1</v>
      </c>
      <c r="Y73" s="5">
        <v>0</v>
      </c>
      <c r="Z73" s="5">
        <v>0</v>
      </c>
      <c r="AA73" s="5">
        <v>1</v>
      </c>
      <c r="AB73" s="5">
        <v>0</v>
      </c>
    </row>
    <row r="74" spans="1:28" x14ac:dyDescent="0.2">
      <c r="A74" s="5">
        <v>50</v>
      </c>
      <c r="B74" s="5">
        <v>0</v>
      </c>
      <c r="C74" s="5">
        <v>0</v>
      </c>
      <c r="D74" s="5">
        <v>1</v>
      </c>
      <c r="E74" s="5">
        <v>217</v>
      </c>
      <c r="F74" s="5">
        <f>ROUND(Source!AU55,O74)</f>
        <v>0</v>
      </c>
      <c r="G74" s="5" t="s">
        <v>130</v>
      </c>
      <c r="H74" s="5" t="s">
        <v>131</v>
      </c>
      <c r="I74" s="5"/>
      <c r="J74" s="5"/>
      <c r="K74" s="5">
        <v>217</v>
      </c>
      <c r="L74" s="5">
        <v>18</v>
      </c>
      <c r="M74" s="5">
        <v>3</v>
      </c>
      <c r="N74" s="5" t="s">
        <v>3</v>
      </c>
      <c r="O74" s="5">
        <v>2</v>
      </c>
      <c r="P74" s="5">
        <f>ROUND(Source!EM55,O74)</f>
        <v>0</v>
      </c>
      <c r="Q74" s="5"/>
      <c r="R74" s="5"/>
      <c r="S74" s="5"/>
      <c r="T74" s="5"/>
      <c r="U74" s="5"/>
      <c r="V74" s="5"/>
      <c r="W74" s="5">
        <v>0</v>
      </c>
      <c r="X74" s="5">
        <v>1</v>
      </c>
      <c r="Y74" s="5">
        <v>0</v>
      </c>
      <c r="Z74" s="5">
        <v>0</v>
      </c>
      <c r="AA74" s="5">
        <v>1</v>
      </c>
      <c r="AB74" s="5">
        <v>0</v>
      </c>
    </row>
    <row r="75" spans="1:28" x14ac:dyDescent="0.2">
      <c r="A75" s="5">
        <v>50</v>
      </c>
      <c r="B75" s="5">
        <v>0</v>
      </c>
      <c r="C75" s="5">
        <v>0</v>
      </c>
      <c r="D75" s="5">
        <v>1</v>
      </c>
      <c r="E75" s="5">
        <v>230</v>
      </c>
      <c r="F75" s="5">
        <f>ROUND(Source!BA55,O75)</f>
        <v>0</v>
      </c>
      <c r="G75" s="5" t="s">
        <v>132</v>
      </c>
      <c r="H75" s="5" t="s">
        <v>133</v>
      </c>
      <c r="I75" s="5"/>
      <c r="J75" s="5"/>
      <c r="K75" s="5">
        <v>230</v>
      </c>
      <c r="L75" s="5">
        <v>19</v>
      </c>
      <c r="M75" s="5">
        <v>3</v>
      </c>
      <c r="N75" s="5" t="s">
        <v>3</v>
      </c>
      <c r="O75" s="5">
        <v>2</v>
      </c>
      <c r="P75" s="5">
        <f>ROUND(Source!ES55,O75)</f>
        <v>0</v>
      </c>
      <c r="Q75" s="5"/>
      <c r="R75" s="5"/>
      <c r="S75" s="5"/>
      <c r="T75" s="5"/>
      <c r="U75" s="5"/>
      <c r="V75" s="5"/>
      <c r="W75" s="5">
        <v>0</v>
      </c>
      <c r="X75" s="5">
        <v>1</v>
      </c>
      <c r="Y75" s="5">
        <v>0</v>
      </c>
      <c r="Z75" s="5">
        <v>0</v>
      </c>
      <c r="AA75" s="5">
        <v>1</v>
      </c>
      <c r="AB75" s="5">
        <v>0</v>
      </c>
    </row>
    <row r="76" spans="1:28" x14ac:dyDescent="0.2">
      <c r="A76" s="5">
        <v>50</v>
      </c>
      <c r="B76" s="5">
        <v>0</v>
      </c>
      <c r="C76" s="5">
        <v>0</v>
      </c>
      <c r="D76" s="5">
        <v>1</v>
      </c>
      <c r="E76" s="5">
        <v>206</v>
      </c>
      <c r="F76" s="5">
        <f>ROUND(Source!T55,O76)</f>
        <v>0</v>
      </c>
      <c r="G76" s="5" t="s">
        <v>134</v>
      </c>
      <c r="H76" s="5" t="s">
        <v>135</v>
      </c>
      <c r="I76" s="5"/>
      <c r="J76" s="5"/>
      <c r="K76" s="5">
        <v>206</v>
      </c>
      <c r="L76" s="5">
        <v>20</v>
      </c>
      <c r="M76" s="5">
        <v>3</v>
      </c>
      <c r="N76" s="5" t="s">
        <v>3</v>
      </c>
      <c r="O76" s="5">
        <v>2</v>
      </c>
      <c r="P76" s="5">
        <f>ROUND(Source!DL55,O76)</f>
        <v>0</v>
      </c>
      <c r="Q76" s="5"/>
      <c r="R76" s="5"/>
      <c r="S76" s="5"/>
      <c r="T76" s="5"/>
      <c r="U76" s="5"/>
      <c r="V76" s="5"/>
      <c r="W76" s="5">
        <v>0</v>
      </c>
      <c r="X76" s="5">
        <v>1</v>
      </c>
      <c r="Y76" s="5">
        <v>0</v>
      </c>
      <c r="Z76" s="5">
        <v>0</v>
      </c>
      <c r="AA76" s="5">
        <v>1</v>
      </c>
      <c r="AB76" s="5">
        <v>0</v>
      </c>
    </row>
    <row r="77" spans="1:28" x14ac:dyDescent="0.2">
      <c r="A77" s="5">
        <v>50</v>
      </c>
      <c r="B77" s="5">
        <v>0</v>
      </c>
      <c r="C77" s="5">
        <v>0</v>
      </c>
      <c r="D77" s="5">
        <v>1</v>
      </c>
      <c r="E77" s="5">
        <v>207</v>
      </c>
      <c r="F77" s="5">
        <f>Source!U55</f>
        <v>1528.5497634754997</v>
      </c>
      <c r="G77" s="5" t="s">
        <v>136</v>
      </c>
      <c r="H77" s="5" t="s">
        <v>137</v>
      </c>
      <c r="I77" s="5"/>
      <c r="J77" s="5"/>
      <c r="K77" s="5">
        <v>207</v>
      </c>
      <c r="L77" s="5">
        <v>21</v>
      </c>
      <c r="M77" s="5">
        <v>3</v>
      </c>
      <c r="N77" s="5" t="s">
        <v>3</v>
      </c>
      <c r="O77" s="5">
        <v>-1</v>
      </c>
      <c r="P77" s="5">
        <f>Source!DM55</f>
        <v>1528.5497634754997</v>
      </c>
      <c r="Q77" s="5"/>
      <c r="R77" s="5"/>
      <c r="S77" s="5"/>
      <c r="T77" s="5"/>
      <c r="U77" s="5"/>
      <c r="V77" s="5"/>
      <c r="W77" s="5">
        <v>1528.5497634999999</v>
      </c>
      <c r="X77" s="5">
        <v>1</v>
      </c>
      <c r="Y77" s="5">
        <v>1528.5497634999999</v>
      </c>
      <c r="Z77" s="5">
        <v>1528.5497634999999</v>
      </c>
      <c r="AA77" s="5">
        <v>1</v>
      </c>
      <c r="AB77" s="5">
        <v>1528.5497634999999</v>
      </c>
    </row>
    <row r="78" spans="1:28" x14ac:dyDescent="0.2">
      <c r="A78" s="5">
        <v>50</v>
      </c>
      <c r="B78" s="5">
        <v>0</v>
      </c>
      <c r="C78" s="5">
        <v>0</v>
      </c>
      <c r="D78" s="5">
        <v>1</v>
      </c>
      <c r="E78" s="5">
        <v>208</v>
      </c>
      <c r="F78" s="5">
        <f>Source!V55</f>
        <v>869.067504525</v>
      </c>
      <c r="G78" s="5" t="s">
        <v>138</v>
      </c>
      <c r="H78" s="5" t="s">
        <v>139</v>
      </c>
      <c r="I78" s="5"/>
      <c r="J78" s="5"/>
      <c r="K78" s="5">
        <v>208</v>
      </c>
      <c r="L78" s="5">
        <v>22</v>
      </c>
      <c r="M78" s="5">
        <v>3</v>
      </c>
      <c r="N78" s="5" t="s">
        <v>3</v>
      </c>
      <c r="O78" s="5">
        <v>-1</v>
      </c>
      <c r="P78" s="5">
        <f>Source!DN55</f>
        <v>869.067504525</v>
      </c>
      <c r="Q78" s="5"/>
      <c r="R78" s="5"/>
      <c r="S78" s="5"/>
      <c r="T78" s="5"/>
      <c r="U78" s="5"/>
      <c r="V78" s="5"/>
      <c r="W78" s="5">
        <v>869.06750450000004</v>
      </c>
      <c r="X78" s="5">
        <v>1</v>
      </c>
      <c r="Y78" s="5">
        <v>869.06750450000004</v>
      </c>
      <c r="Z78" s="5">
        <v>869.06750450000004</v>
      </c>
      <c r="AA78" s="5">
        <v>1</v>
      </c>
      <c r="AB78" s="5">
        <v>869.06750450000004</v>
      </c>
    </row>
    <row r="79" spans="1:28" x14ac:dyDescent="0.2">
      <c r="A79" s="5">
        <v>50</v>
      </c>
      <c r="B79" s="5">
        <v>0</v>
      </c>
      <c r="C79" s="5">
        <v>0</v>
      </c>
      <c r="D79" s="5">
        <v>1</v>
      </c>
      <c r="E79" s="5">
        <v>209</v>
      </c>
      <c r="F79" s="5">
        <f>ROUND(Source!W55,O79)</f>
        <v>0</v>
      </c>
      <c r="G79" s="5" t="s">
        <v>140</v>
      </c>
      <c r="H79" s="5" t="s">
        <v>141</v>
      </c>
      <c r="I79" s="5"/>
      <c r="J79" s="5"/>
      <c r="K79" s="5">
        <v>209</v>
      </c>
      <c r="L79" s="5">
        <v>23</v>
      </c>
      <c r="M79" s="5">
        <v>3</v>
      </c>
      <c r="N79" s="5" t="s">
        <v>3</v>
      </c>
      <c r="O79" s="5">
        <v>2</v>
      </c>
      <c r="P79" s="5">
        <f>ROUND(Source!DO55,O79)</f>
        <v>0</v>
      </c>
      <c r="Q79" s="5"/>
      <c r="R79" s="5"/>
      <c r="S79" s="5"/>
      <c r="T79" s="5"/>
      <c r="U79" s="5"/>
      <c r="V79" s="5"/>
      <c r="W79" s="5">
        <v>0</v>
      </c>
      <c r="X79" s="5">
        <v>1</v>
      </c>
      <c r="Y79" s="5">
        <v>0</v>
      </c>
      <c r="Z79" s="5">
        <v>0</v>
      </c>
      <c r="AA79" s="5">
        <v>1</v>
      </c>
      <c r="AB79" s="5">
        <v>0</v>
      </c>
    </row>
    <row r="80" spans="1:28" x14ac:dyDescent="0.2">
      <c r="A80" s="5">
        <v>50</v>
      </c>
      <c r="B80" s="5">
        <v>0</v>
      </c>
      <c r="C80" s="5">
        <v>0</v>
      </c>
      <c r="D80" s="5">
        <v>1</v>
      </c>
      <c r="E80" s="5">
        <v>233</v>
      </c>
      <c r="F80" s="5">
        <f>ROUND(Source!BD55,O80)</f>
        <v>2487.61</v>
      </c>
      <c r="G80" s="5" t="s">
        <v>142</v>
      </c>
      <c r="H80" s="5" t="s">
        <v>143</v>
      </c>
      <c r="I80" s="5"/>
      <c r="J80" s="5"/>
      <c r="K80" s="5">
        <v>233</v>
      </c>
      <c r="L80" s="5">
        <v>24</v>
      </c>
      <c r="M80" s="5">
        <v>3</v>
      </c>
      <c r="N80" s="5" t="s">
        <v>3</v>
      </c>
      <c r="O80" s="5">
        <v>2</v>
      </c>
      <c r="P80" s="5">
        <f>ROUND(Source!EV55,O80)</f>
        <v>2487.61</v>
      </c>
      <c r="Q80" s="5"/>
      <c r="R80" s="5"/>
      <c r="S80" s="5"/>
      <c r="T80" s="5"/>
      <c r="U80" s="5"/>
      <c r="V80" s="5"/>
      <c r="W80" s="5">
        <v>2487.61</v>
      </c>
      <c r="X80" s="5">
        <v>1</v>
      </c>
      <c r="Y80" s="5">
        <v>2487.61</v>
      </c>
      <c r="Z80" s="5">
        <v>2487.61</v>
      </c>
      <c r="AA80" s="5">
        <v>1</v>
      </c>
      <c r="AB80" s="5">
        <v>2487.61</v>
      </c>
    </row>
    <row r="81" spans="1:255" x14ac:dyDescent="0.2">
      <c r="A81" s="5">
        <v>50</v>
      </c>
      <c r="B81" s="5">
        <v>0</v>
      </c>
      <c r="C81" s="5">
        <v>0</v>
      </c>
      <c r="D81" s="5">
        <v>1</v>
      </c>
      <c r="E81" s="5">
        <v>210</v>
      </c>
      <c r="F81" s="5">
        <f>ROUND(Source!X55,O81)</f>
        <v>1265755.32</v>
      </c>
      <c r="G81" s="5" t="s">
        <v>144</v>
      </c>
      <c r="H81" s="5" t="s">
        <v>145</v>
      </c>
      <c r="I81" s="5"/>
      <c r="J81" s="5"/>
      <c r="K81" s="5">
        <v>210</v>
      </c>
      <c r="L81" s="5">
        <v>25</v>
      </c>
      <c r="M81" s="5">
        <v>3</v>
      </c>
      <c r="N81" s="5" t="s">
        <v>3</v>
      </c>
      <c r="O81" s="5">
        <v>2</v>
      </c>
      <c r="P81" s="5">
        <f>ROUND(Source!DP55,O81)</f>
        <v>1265755.32</v>
      </c>
      <c r="Q81" s="5"/>
      <c r="R81" s="5"/>
      <c r="S81" s="5"/>
      <c r="T81" s="5"/>
      <c r="U81" s="5"/>
      <c r="V81" s="5"/>
      <c r="W81" s="5">
        <v>1265755.32</v>
      </c>
      <c r="X81" s="5">
        <v>1</v>
      </c>
      <c r="Y81" s="5">
        <v>1265755.32</v>
      </c>
      <c r="Z81" s="5">
        <v>1265755.32</v>
      </c>
      <c r="AA81" s="5">
        <v>1</v>
      </c>
      <c r="AB81" s="5">
        <v>1265755.32</v>
      </c>
    </row>
    <row r="82" spans="1:255" x14ac:dyDescent="0.2">
      <c r="A82" s="5">
        <v>50</v>
      </c>
      <c r="B82" s="5">
        <v>0</v>
      </c>
      <c r="C82" s="5">
        <v>0</v>
      </c>
      <c r="D82" s="5">
        <v>1</v>
      </c>
      <c r="E82" s="5">
        <v>211</v>
      </c>
      <c r="F82" s="5">
        <f>ROUND(Source!Y55,O82)</f>
        <v>811874.05</v>
      </c>
      <c r="G82" s="5" t="s">
        <v>146</v>
      </c>
      <c r="H82" s="5" t="s">
        <v>147</v>
      </c>
      <c r="I82" s="5"/>
      <c r="J82" s="5"/>
      <c r="K82" s="5">
        <v>211</v>
      </c>
      <c r="L82" s="5">
        <v>26</v>
      </c>
      <c r="M82" s="5">
        <v>3</v>
      </c>
      <c r="N82" s="5" t="s">
        <v>3</v>
      </c>
      <c r="O82" s="5">
        <v>2</v>
      </c>
      <c r="P82" s="5">
        <f>ROUND(Source!DQ55,O82)</f>
        <v>812154.89</v>
      </c>
      <c r="Q82" s="5"/>
      <c r="R82" s="5"/>
      <c r="S82" s="5"/>
      <c r="T82" s="5"/>
      <c r="U82" s="5"/>
      <c r="V82" s="5"/>
      <c r="W82" s="5">
        <v>811874.05</v>
      </c>
      <c r="X82" s="5">
        <v>1</v>
      </c>
      <c r="Y82" s="5">
        <v>811874.05</v>
      </c>
      <c r="Z82" s="5">
        <v>812154.89</v>
      </c>
      <c r="AA82" s="5">
        <v>1</v>
      </c>
      <c r="AB82" s="5">
        <v>812154.89</v>
      </c>
    </row>
    <row r="83" spans="1:255" x14ac:dyDescent="0.2">
      <c r="A83" s="5">
        <v>50</v>
      </c>
      <c r="B83" s="5">
        <v>0</v>
      </c>
      <c r="C83" s="5">
        <v>0</v>
      </c>
      <c r="D83" s="5">
        <v>1</v>
      </c>
      <c r="E83" s="5">
        <v>224</v>
      </c>
      <c r="F83" s="5">
        <f>ROUND(Source!AR55,O83)</f>
        <v>16588189.640000001</v>
      </c>
      <c r="G83" s="5" t="s">
        <v>148</v>
      </c>
      <c r="H83" s="5" t="s">
        <v>149</v>
      </c>
      <c r="I83" s="5"/>
      <c r="J83" s="5"/>
      <c r="K83" s="5">
        <v>224</v>
      </c>
      <c r="L83" s="5">
        <v>27</v>
      </c>
      <c r="M83" s="5">
        <v>3</v>
      </c>
      <c r="N83" s="5" t="s">
        <v>3</v>
      </c>
      <c r="O83" s="5">
        <v>2</v>
      </c>
      <c r="P83" s="5">
        <f>ROUND(Source!EJ55,O83)</f>
        <v>118652548.34999999</v>
      </c>
      <c r="Q83" s="5"/>
      <c r="R83" s="5"/>
      <c r="S83" s="5"/>
      <c r="T83" s="5"/>
      <c r="U83" s="5"/>
      <c r="V83" s="5"/>
      <c r="W83" s="5">
        <v>16588189.640000002</v>
      </c>
      <c r="X83" s="5">
        <v>1</v>
      </c>
      <c r="Y83" s="5">
        <v>16588189.640000002</v>
      </c>
      <c r="Z83" s="5">
        <v>118652548.34999999</v>
      </c>
      <c r="AA83" s="5">
        <v>1</v>
      </c>
      <c r="AB83" s="5">
        <v>118652548.34999999</v>
      </c>
    </row>
    <row r="85" spans="1:255" x14ac:dyDescent="0.2">
      <c r="A85" s="1">
        <v>4</v>
      </c>
      <c r="B85" s="1">
        <v>1</v>
      </c>
      <c r="C85" s="1"/>
      <c r="D85" s="1">
        <f>ROW(A118)</f>
        <v>118</v>
      </c>
      <c r="E85" s="1"/>
      <c r="F85" s="1" t="s">
        <v>83</v>
      </c>
      <c r="G85" s="1" t="s">
        <v>150</v>
      </c>
      <c r="H85" s="1" t="s">
        <v>3</v>
      </c>
      <c r="I85" s="1">
        <v>0</v>
      </c>
      <c r="J85" s="1"/>
      <c r="K85" s="1">
        <v>-1</v>
      </c>
      <c r="L85" s="1"/>
      <c r="M85" s="1" t="s">
        <v>3</v>
      </c>
      <c r="N85" s="1"/>
      <c r="O85" s="1"/>
      <c r="P85" s="1"/>
      <c r="Q85" s="1"/>
      <c r="R85" s="1"/>
      <c r="S85" s="1">
        <v>0</v>
      </c>
      <c r="T85" s="1">
        <v>0</v>
      </c>
      <c r="U85" s="1" t="s">
        <v>3</v>
      </c>
      <c r="V85" s="1">
        <v>0</v>
      </c>
      <c r="W85" s="1"/>
      <c r="X85" s="1"/>
      <c r="Y85" s="1"/>
      <c r="Z85" s="1"/>
      <c r="AA85" s="1"/>
      <c r="AB85" s="1" t="s">
        <v>3</v>
      </c>
      <c r="AC85" s="1" t="s">
        <v>3</v>
      </c>
      <c r="AD85" s="1" t="s">
        <v>3</v>
      </c>
      <c r="AE85" s="1" t="s">
        <v>3</v>
      </c>
      <c r="AF85" s="1" t="s">
        <v>3</v>
      </c>
      <c r="AG85" s="1" t="s">
        <v>3</v>
      </c>
      <c r="AH85" s="1"/>
      <c r="AI85" s="1"/>
      <c r="AJ85" s="1"/>
      <c r="AK85" s="1"/>
      <c r="AL85" s="1"/>
      <c r="AM85" s="1"/>
      <c r="AN85" s="1"/>
      <c r="AO85" s="1"/>
      <c r="AP85" s="1" t="s">
        <v>3</v>
      </c>
      <c r="AQ85" s="1" t="s">
        <v>3</v>
      </c>
      <c r="AR85" s="1" t="s">
        <v>3</v>
      </c>
      <c r="AS85" s="1"/>
      <c r="AT85" s="1"/>
      <c r="AU85" s="1"/>
      <c r="AV85" s="1"/>
      <c r="AW85" s="1"/>
      <c r="AX85" s="1"/>
      <c r="AY85" s="1"/>
      <c r="AZ85" s="1" t="s">
        <v>3</v>
      </c>
      <c r="BA85" s="1"/>
      <c r="BB85" s="1" t="s">
        <v>3</v>
      </c>
      <c r="BC85" s="1" t="s">
        <v>3</v>
      </c>
      <c r="BD85" s="1" t="s">
        <v>3</v>
      </c>
      <c r="BE85" s="1" t="s">
        <v>3</v>
      </c>
      <c r="BF85" s="1" t="s">
        <v>3</v>
      </c>
      <c r="BG85" s="1" t="s">
        <v>3</v>
      </c>
      <c r="BH85" s="1" t="s">
        <v>3</v>
      </c>
      <c r="BI85" s="1" t="s">
        <v>3</v>
      </c>
      <c r="BJ85" s="1" t="s">
        <v>3</v>
      </c>
      <c r="BK85" s="1" t="s">
        <v>3</v>
      </c>
      <c r="BL85" s="1" t="s">
        <v>3</v>
      </c>
      <c r="BM85" s="1" t="s">
        <v>3</v>
      </c>
      <c r="BN85" s="1" t="s">
        <v>3</v>
      </c>
      <c r="BO85" s="1" t="s">
        <v>3</v>
      </c>
      <c r="BP85" s="1" t="s">
        <v>3</v>
      </c>
      <c r="BQ85" s="1"/>
      <c r="BR85" s="1"/>
      <c r="BS85" s="1"/>
      <c r="BT85" s="1"/>
      <c r="BU85" s="1"/>
      <c r="BV85" s="1"/>
      <c r="BW85" s="1"/>
      <c r="BX85" s="1">
        <v>0</v>
      </c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>
        <v>0</v>
      </c>
    </row>
    <row r="87" spans="1:255" x14ac:dyDescent="0.2">
      <c r="A87" s="3">
        <v>52</v>
      </c>
      <c r="B87" s="3">
        <f t="shared" ref="B87:G87" si="66">B118</f>
        <v>1</v>
      </c>
      <c r="C87" s="3">
        <f t="shared" si="66"/>
        <v>4</v>
      </c>
      <c r="D87" s="3">
        <f t="shared" si="66"/>
        <v>85</v>
      </c>
      <c r="E87" s="3">
        <f t="shared" si="66"/>
        <v>0</v>
      </c>
      <c r="F87" s="3" t="str">
        <f t="shared" si="66"/>
        <v>11</v>
      </c>
      <c r="G87" s="3" t="str">
        <f t="shared" si="66"/>
        <v>Демонтажные работы</v>
      </c>
      <c r="H87" s="3"/>
      <c r="I87" s="3"/>
      <c r="J87" s="3"/>
      <c r="K87" s="3"/>
      <c r="L87" s="3"/>
      <c r="M87" s="3"/>
      <c r="N87" s="3"/>
      <c r="O87" s="3">
        <f t="shared" ref="O87:AT87" si="67">O118</f>
        <v>781524.29</v>
      </c>
      <c r="P87" s="3">
        <f t="shared" si="67"/>
        <v>134078.47</v>
      </c>
      <c r="Q87" s="3">
        <f t="shared" si="67"/>
        <v>355063.13</v>
      </c>
      <c r="R87" s="3">
        <f t="shared" si="67"/>
        <v>38770.15</v>
      </c>
      <c r="S87" s="3">
        <f t="shared" si="67"/>
        <v>292382.69</v>
      </c>
      <c r="T87" s="3">
        <f t="shared" si="67"/>
        <v>0</v>
      </c>
      <c r="U87" s="3">
        <f t="shared" si="67"/>
        <v>808.3525719999999</v>
      </c>
      <c r="V87" s="3">
        <f t="shared" si="67"/>
        <v>66.515539999999987</v>
      </c>
      <c r="W87" s="3">
        <f t="shared" si="67"/>
        <v>0</v>
      </c>
      <c r="X87" s="3">
        <f t="shared" si="67"/>
        <v>360956.6</v>
      </c>
      <c r="Y87" s="3">
        <f t="shared" si="67"/>
        <v>182961.94</v>
      </c>
      <c r="Z87" s="3">
        <f t="shared" si="67"/>
        <v>0</v>
      </c>
      <c r="AA87" s="3">
        <f t="shared" si="67"/>
        <v>0</v>
      </c>
      <c r="AB87" s="3">
        <f t="shared" si="67"/>
        <v>781524.29</v>
      </c>
      <c r="AC87" s="3">
        <f t="shared" si="67"/>
        <v>134078.47</v>
      </c>
      <c r="AD87" s="3">
        <f t="shared" si="67"/>
        <v>355063.13</v>
      </c>
      <c r="AE87" s="3">
        <f t="shared" si="67"/>
        <v>38770.15</v>
      </c>
      <c r="AF87" s="3">
        <f t="shared" si="67"/>
        <v>292382.69</v>
      </c>
      <c r="AG87" s="3">
        <f t="shared" si="67"/>
        <v>0</v>
      </c>
      <c r="AH87" s="3">
        <f t="shared" si="67"/>
        <v>808.3525719999999</v>
      </c>
      <c r="AI87" s="3">
        <f t="shared" si="67"/>
        <v>66.515539999999987</v>
      </c>
      <c r="AJ87" s="3">
        <f t="shared" si="67"/>
        <v>0</v>
      </c>
      <c r="AK87" s="3">
        <f t="shared" si="67"/>
        <v>360956.6</v>
      </c>
      <c r="AL87" s="3">
        <f t="shared" si="67"/>
        <v>182961.94</v>
      </c>
      <c r="AM87" s="3">
        <f t="shared" si="67"/>
        <v>0</v>
      </c>
      <c r="AN87" s="3">
        <f t="shared" si="67"/>
        <v>0</v>
      </c>
      <c r="AO87" s="3">
        <f t="shared" si="67"/>
        <v>0</v>
      </c>
      <c r="AP87" s="3">
        <f t="shared" si="67"/>
        <v>0</v>
      </c>
      <c r="AQ87" s="3">
        <f t="shared" si="67"/>
        <v>0</v>
      </c>
      <c r="AR87" s="3">
        <f t="shared" si="67"/>
        <v>1325442.83</v>
      </c>
      <c r="AS87" s="3">
        <f t="shared" si="67"/>
        <v>1325442.83</v>
      </c>
      <c r="AT87" s="3">
        <f t="shared" si="67"/>
        <v>0</v>
      </c>
      <c r="AU87" s="3">
        <f t="shared" ref="AU87:BZ87" si="68">AU118</f>
        <v>0</v>
      </c>
      <c r="AV87" s="3">
        <f t="shared" si="68"/>
        <v>134078.47</v>
      </c>
      <c r="AW87" s="3">
        <f t="shared" si="68"/>
        <v>134078.47</v>
      </c>
      <c r="AX87" s="3">
        <f t="shared" si="68"/>
        <v>0</v>
      </c>
      <c r="AY87" s="3">
        <f t="shared" si="68"/>
        <v>134078.47</v>
      </c>
      <c r="AZ87" s="3">
        <f t="shared" si="68"/>
        <v>0</v>
      </c>
      <c r="BA87" s="3">
        <f t="shared" si="68"/>
        <v>0</v>
      </c>
      <c r="BB87" s="3">
        <f t="shared" si="68"/>
        <v>0</v>
      </c>
      <c r="BC87" s="3">
        <f t="shared" si="68"/>
        <v>0</v>
      </c>
      <c r="BD87" s="3">
        <f t="shared" si="68"/>
        <v>173779.4</v>
      </c>
      <c r="BE87" s="3">
        <f t="shared" si="68"/>
        <v>0</v>
      </c>
      <c r="BF87" s="3">
        <f t="shared" si="68"/>
        <v>0</v>
      </c>
      <c r="BG87" s="3">
        <f t="shared" si="68"/>
        <v>0</v>
      </c>
      <c r="BH87" s="3">
        <f t="shared" si="68"/>
        <v>0</v>
      </c>
      <c r="BI87" s="3">
        <f t="shared" si="68"/>
        <v>0</v>
      </c>
      <c r="BJ87" s="3">
        <f t="shared" si="68"/>
        <v>0</v>
      </c>
      <c r="BK87" s="3">
        <f t="shared" si="68"/>
        <v>0</v>
      </c>
      <c r="BL87" s="3">
        <f t="shared" si="68"/>
        <v>0</v>
      </c>
      <c r="BM87" s="3">
        <f t="shared" si="68"/>
        <v>0</v>
      </c>
      <c r="BN87" s="3">
        <f t="shared" si="68"/>
        <v>0</v>
      </c>
      <c r="BO87" s="3">
        <f t="shared" si="68"/>
        <v>0</v>
      </c>
      <c r="BP87" s="3">
        <f t="shared" si="68"/>
        <v>0</v>
      </c>
      <c r="BQ87" s="3">
        <f t="shared" si="68"/>
        <v>0</v>
      </c>
      <c r="BR87" s="3">
        <f t="shared" si="68"/>
        <v>0</v>
      </c>
      <c r="BS87" s="3">
        <f t="shared" si="68"/>
        <v>0</v>
      </c>
      <c r="BT87" s="3">
        <f t="shared" si="68"/>
        <v>0</v>
      </c>
      <c r="BU87" s="3">
        <f t="shared" si="68"/>
        <v>0</v>
      </c>
      <c r="BV87" s="3">
        <f t="shared" si="68"/>
        <v>0</v>
      </c>
      <c r="BW87" s="3">
        <f t="shared" si="68"/>
        <v>0</v>
      </c>
      <c r="BX87" s="3">
        <f t="shared" si="68"/>
        <v>0</v>
      </c>
      <c r="BY87" s="3">
        <f t="shared" si="68"/>
        <v>0</v>
      </c>
      <c r="BZ87" s="3">
        <f t="shared" si="68"/>
        <v>0</v>
      </c>
      <c r="CA87" s="3">
        <f t="shared" ref="CA87:DF87" si="69">CA118</f>
        <v>1325442.83</v>
      </c>
      <c r="CB87" s="3">
        <f t="shared" si="69"/>
        <v>1325442.83</v>
      </c>
      <c r="CC87" s="3">
        <f t="shared" si="69"/>
        <v>0</v>
      </c>
      <c r="CD87" s="3">
        <f t="shared" si="69"/>
        <v>0</v>
      </c>
      <c r="CE87" s="3">
        <f t="shared" si="69"/>
        <v>134078.47</v>
      </c>
      <c r="CF87" s="3">
        <f t="shared" si="69"/>
        <v>134078.47</v>
      </c>
      <c r="CG87" s="3">
        <f t="shared" si="69"/>
        <v>0</v>
      </c>
      <c r="CH87" s="3">
        <f t="shared" si="69"/>
        <v>134078.47</v>
      </c>
      <c r="CI87" s="3">
        <f t="shared" si="69"/>
        <v>0</v>
      </c>
      <c r="CJ87" s="3">
        <f t="shared" si="69"/>
        <v>0</v>
      </c>
      <c r="CK87" s="3">
        <f t="shared" si="69"/>
        <v>0</v>
      </c>
      <c r="CL87" s="3">
        <f t="shared" si="69"/>
        <v>0</v>
      </c>
      <c r="CM87" s="3">
        <f t="shared" si="69"/>
        <v>173779.4</v>
      </c>
      <c r="CN87" s="3">
        <f t="shared" si="69"/>
        <v>0</v>
      </c>
      <c r="CO87" s="3">
        <f t="shared" si="69"/>
        <v>0</v>
      </c>
      <c r="CP87" s="3">
        <f t="shared" si="69"/>
        <v>0</v>
      </c>
      <c r="CQ87" s="3">
        <f t="shared" si="69"/>
        <v>0</v>
      </c>
      <c r="CR87" s="3">
        <f t="shared" si="69"/>
        <v>0</v>
      </c>
      <c r="CS87" s="3">
        <f t="shared" si="69"/>
        <v>0</v>
      </c>
      <c r="CT87" s="3">
        <f t="shared" si="69"/>
        <v>0</v>
      </c>
      <c r="CU87" s="3">
        <f t="shared" si="69"/>
        <v>0</v>
      </c>
      <c r="CV87" s="3">
        <f t="shared" si="69"/>
        <v>0</v>
      </c>
      <c r="CW87" s="3">
        <f t="shared" si="69"/>
        <v>0</v>
      </c>
      <c r="CX87" s="3">
        <f t="shared" si="69"/>
        <v>0</v>
      </c>
      <c r="CY87" s="3">
        <f t="shared" si="69"/>
        <v>0</v>
      </c>
      <c r="CZ87" s="3">
        <f t="shared" si="69"/>
        <v>0</v>
      </c>
      <c r="DA87" s="3">
        <f t="shared" si="69"/>
        <v>0</v>
      </c>
      <c r="DB87" s="3">
        <f t="shared" si="69"/>
        <v>0</v>
      </c>
      <c r="DC87" s="3">
        <f t="shared" si="69"/>
        <v>0</v>
      </c>
      <c r="DD87" s="3">
        <f t="shared" si="69"/>
        <v>0</v>
      </c>
      <c r="DE87" s="3">
        <f t="shared" si="69"/>
        <v>0</v>
      </c>
      <c r="DF87" s="3">
        <f t="shared" si="69"/>
        <v>0</v>
      </c>
      <c r="DG87" s="4">
        <f t="shared" ref="DG87:EL87" si="70">DG118</f>
        <v>781524.29</v>
      </c>
      <c r="DH87" s="4">
        <f t="shared" si="70"/>
        <v>134078.47</v>
      </c>
      <c r="DI87" s="4">
        <f t="shared" si="70"/>
        <v>355063.13</v>
      </c>
      <c r="DJ87" s="4">
        <f t="shared" si="70"/>
        <v>38770.15</v>
      </c>
      <c r="DK87" s="4">
        <f t="shared" si="70"/>
        <v>292382.69</v>
      </c>
      <c r="DL87" s="4">
        <f t="shared" si="70"/>
        <v>0</v>
      </c>
      <c r="DM87" s="4">
        <f t="shared" si="70"/>
        <v>808.3525719999999</v>
      </c>
      <c r="DN87" s="4">
        <f t="shared" si="70"/>
        <v>66.515539999999987</v>
      </c>
      <c r="DO87" s="4">
        <f t="shared" si="70"/>
        <v>0</v>
      </c>
      <c r="DP87" s="4">
        <f t="shared" si="70"/>
        <v>360956.6</v>
      </c>
      <c r="DQ87" s="4">
        <f t="shared" si="70"/>
        <v>182134.06</v>
      </c>
      <c r="DR87" s="4">
        <f t="shared" si="70"/>
        <v>0</v>
      </c>
      <c r="DS87" s="4">
        <f t="shared" si="70"/>
        <v>0</v>
      </c>
      <c r="DT87" s="4">
        <f t="shared" si="70"/>
        <v>781524.29</v>
      </c>
      <c r="DU87" s="4">
        <f t="shared" si="70"/>
        <v>134078.47</v>
      </c>
      <c r="DV87" s="4">
        <f t="shared" si="70"/>
        <v>355063.13</v>
      </c>
      <c r="DW87" s="4">
        <f t="shared" si="70"/>
        <v>38770.15</v>
      </c>
      <c r="DX87" s="4">
        <f t="shared" si="70"/>
        <v>292382.69</v>
      </c>
      <c r="DY87" s="4">
        <f t="shared" si="70"/>
        <v>0</v>
      </c>
      <c r="DZ87" s="4">
        <f t="shared" si="70"/>
        <v>808.3525719999999</v>
      </c>
      <c r="EA87" s="4">
        <f t="shared" si="70"/>
        <v>66.515539999999987</v>
      </c>
      <c r="EB87" s="4">
        <f t="shared" si="70"/>
        <v>0</v>
      </c>
      <c r="EC87" s="4">
        <f t="shared" si="70"/>
        <v>360956.6</v>
      </c>
      <c r="ED87" s="4">
        <f t="shared" si="70"/>
        <v>182134.06</v>
      </c>
      <c r="EE87" s="4">
        <f t="shared" si="70"/>
        <v>0</v>
      </c>
      <c r="EF87" s="4">
        <f t="shared" si="70"/>
        <v>0</v>
      </c>
      <c r="EG87" s="4">
        <f t="shared" si="70"/>
        <v>0</v>
      </c>
      <c r="EH87" s="4">
        <f t="shared" si="70"/>
        <v>0</v>
      </c>
      <c r="EI87" s="4">
        <f t="shared" si="70"/>
        <v>0</v>
      </c>
      <c r="EJ87" s="4">
        <f t="shared" si="70"/>
        <v>1324614.95</v>
      </c>
      <c r="EK87" s="4">
        <f t="shared" si="70"/>
        <v>1324614.95</v>
      </c>
      <c r="EL87" s="4">
        <f t="shared" si="70"/>
        <v>0</v>
      </c>
      <c r="EM87" s="4">
        <f t="shared" ref="EM87:FR87" si="71">EM118</f>
        <v>0</v>
      </c>
      <c r="EN87" s="4">
        <f t="shared" si="71"/>
        <v>134078.47</v>
      </c>
      <c r="EO87" s="4">
        <f t="shared" si="71"/>
        <v>134078.47</v>
      </c>
      <c r="EP87" s="4">
        <f t="shared" si="71"/>
        <v>0</v>
      </c>
      <c r="EQ87" s="4">
        <f t="shared" si="71"/>
        <v>134078.47</v>
      </c>
      <c r="ER87" s="4">
        <f t="shared" si="71"/>
        <v>0</v>
      </c>
      <c r="ES87" s="4">
        <f t="shared" si="71"/>
        <v>0</v>
      </c>
      <c r="ET87" s="4">
        <f t="shared" si="71"/>
        <v>0</v>
      </c>
      <c r="EU87" s="4">
        <f t="shared" si="71"/>
        <v>0</v>
      </c>
      <c r="EV87" s="4">
        <f t="shared" si="71"/>
        <v>173779.4</v>
      </c>
      <c r="EW87" s="4">
        <f t="shared" si="71"/>
        <v>0</v>
      </c>
      <c r="EX87" s="4">
        <f t="shared" si="71"/>
        <v>0</v>
      </c>
      <c r="EY87" s="4">
        <f t="shared" si="71"/>
        <v>0</v>
      </c>
      <c r="EZ87" s="4">
        <f t="shared" si="71"/>
        <v>0</v>
      </c>
      <c r="FA87" s="4">
        <f t="shared" si="71"/>
        <v>0</v>
      </c>
      <c r="FB87" s="4">
        <f t="shared" si="71"/>
        <v>0</v>
      </c>
      <c r="FC87" s="4">
        <f t="shared" si="71"/>
        <v>0</v>
      </c>
      <c r="FD87" s="4">
        <f t="shared" si="71"/>
        <v>0</v>
      </c>
      <c r="FE87" s="4">
        <f t="shared" si="71"/>
        <v>0</v>
      </c>
      <c r="FF87" s="4">
        <f t="shared" si="71"/>
        <v>0</v>
      </c>
      <c r="FG87" s="4">
        <f t="shared" si="71"/>
        <v>0</v>
      </c>
      <c r="FH87" s="4">
        <f t="shared" si="71"/>
        <v>0</v>
      </c>
      <c r="FI87" s="4">
        <f t="shared" si="71"/>
        <v>0</v>
      </c>
      <c r="FJ87" s="4">
        <f t="shared" si="71"/>
        <v>0</v>
      </c>
      <c r="FK87" s="4">
        <f t="shared" si="71"/>
        <v>0</v>
      </c>
      <c r="FL87" s="4">
        <f t="shared" si="71"/>
        <v>0</v>
      </c>
      <c r="FM87" s="4">
        <f t="shared" si="71"/>
        <v>0</v>
      </c>
      <c r="FN87" s="4">
        <f t="shared" si="71"/>
        <v>0</v>
      </c>
      <c r="FO87" s="4">
        <f t="shared" si="71"/>
        <v>0</v>
      </c>
      <c r="FP87" s="4">
        <f t="shared" si="71"/>
        <v>0</v>
      </c>
      <c r="FQ87" s="4">
        <f t="shared" si="71"/>
        <v>0</v>
      </c>
      <c r="FR87" s="4">
        <f t="shared" si="71"/>
        <v>0</v>
      </c>
      <c r="FS87" s="4">
        <f t="shared" ref="FS87:GX87" si="72">FS118</f>
        <v>1324614.95</v>
      </c>
      <c r="FT87" s="4">
        <f t="shared" si="72"/>
        <v>1324614.95</v>
      </c>
      <c r="FU87" s="4">
        <f t="shared" si="72"/>
        <v>0</v>
      </c>
      <c r="FV87" s="4">
        <f t="shared" si="72"/>
        <v>0</v>
      </c>
      <c r="FW87" s="4">
        <f t="shared" si="72"/>
        <v>134078.47</v>
      </c>
      <c r="FX87" s="4">
        <f t="shared" si="72"/>
        <v>134078.47</v>
      </c>
      <c r="FY87" s="4">
        <f t="shared" si="72"/>
        <v>0</v>
      </c>
      <c r="FZ87" s="4">
        <f t="shared" si="72"/>
        <v>134078.47</v>
      </c>
      <c r="GA87" s="4">
        <f t="shared" si="72"/>
        <v>0</v>
      </c>
      <c r="GB87" s="4">
        <f t="shared" si="72"/>
        <v>0</v>
      </c>
      <c r="GC87" s="4">
        <f t="shared" si="72"/>
        <v>0</v>
      </c>
      <c r="GD87" s="4">
        <f t="shared" si="72"/>
        <v>0</v>
      </c>
      <c r="GE87" s="4">
        <f t="shared" si="72"/>
        <v>173779.4</v>
      </c>
      <c r="GF87" s="4">
        <f t="shared" si="72"/>
        <v>0</v>
      </c>
      <c r="GG87" s="4">
        <f t="shared" si="72"/>
        <v>0</v>
      </c>
      <c r="GH87" s="4">
        <f t="shared" si="72"/>
        <v>0</v>
      </c>
      <c r="GI87" s="4">
        <f t="shared" si="72"/>
        <v>0</v>
      </c>
      <c r="GJ87" s="4">
        <f t="shared" si="72"/>
        <v>0</v>
      </c>
      <c r="GK87" s="4">
        <f t="shared" si="72"/>
        <v>0</v>
      </c>
      <c r="GL87" s="4">
        <f t="shared" si="72"/>
        <v>0</v>
      </c>
      <c r="GM87" s="4">
        <f t="shared" si="72"/>
        <v>0</v>
      </c>
      <c r="GN87" s="4">
        <f t="shared" si="72"/>
        <v>0</v>
      </c>
      <c r="GO87" s="4">
        <f t="shared" si="72"/>
        <v>0</v>
      </c>
      <c r="GP87" s="4">
        <f t="shared" si="72"/>
        <v>0</v>
      </c>
      <c r="GQ87" s="4">
        <f t="shared" si="72"/>
        <v>0</v>
      </c>
      <c r="GR87" s="4">
        <f t="shared" si="72"/>
        <v>0</v>
      </c>
      <c r="GS87" s="4">
        <f t="shared" si="72"/>
        <v>0</v>
      </c>
      <c r="GT87" s="4">
        <f t="shared" si="72"/>
        <v>0</v>
      </c>
      <c r="GU87" s="4">
        <f t="shared" si="72"/>
        <v>0</v>
      </c>
      <c r="GV87" s="4">
        <f t="shared" si="72"/>
        <v>0</v>
      </c>
      <c r="GW87" s="4">
        <f t="shared" si="72"/>
        <v>0</v>
      </c>
      <c r="GX87" s="4">
        <f t="shared" si="72"/>
        <v>0</v>
      </c>
    </row>
    <row r="89" spans="1:255" x14ac:dyDescent="0.2">
      <c r="A89" s="2">
        <v>17</v>
      </c>
      <c r="B89" s="2">
        <v>1</v>
      </c>
      <c r="C89" s="2">
        <f>ROW(SmtRes!A67)</f>
        <v>67</v>
      </c>
      <c r="D89" s="2">
        <f>ROW(EtalonRes!A67)</f>
        <v>67</v>
      </c>
      <c r="E89" s="2" t="s">
        <v>151</v>
      </c>
      <c r="F89" s="2" t="s">
        <v>152</v>
      </c>
      <c r="G89" s="2" t="s">
        <v>153</v>
      </c>
      <c r="H89" s="2" t="s">
        <v>154</v>
      </c>
      <c r="I89" s="2">
        <v>1</v>
      </c>
      <c r="J89" s="2">
        <v>0</v>
      </c>
      <c r="K89" s="2">
        <v>1</v>
      </c>
      <c r="L89" s="2">
        <v>1</v>
      </c>
      <c r="M89" s="2">
        <v>0</v>
      </c>
      <c r="N89" s="2">
        <f t="shared" ref="N89:N116" si="73">ROUND(L89-M89,4)</f>
        <v>1</v>
      </c>
      <c r="O89" s="2">
        <f t="shared" ref="O89:O116" si="74">ROUND(CP89,2)</f>
        <v>64883.9</v>
      </c>
      <c r="P89" s="2">
        <f t="shared" ref="P89:P116" si="75">ROUND(CQ89*I89,2)</f>
        <v>0</v>
      </c>
      <c r="Q89" s="2">
        <f t="shared" ref="Q89:Q116" si="76">ROUND(CR89*I89,2)</f>
        <v>37879.24</v>
      </c>
      <c r="R89" s="2">
        <f t="shared" ref="R89:R116" si="77">ROUND(CS89*I89,2)</f>
        <v>14045.76</v>
      </c>
      <c r="S89" s="2">
        <f t="shared" ref="S89:S116" si="78">ROUND(CT89*I89,2)</f>
        <v>27004.66</v>
      </c>
      <c r="T89" s="2">
        <f t="shared" ref="T89:T116" si="79">ROUND(CU89*I89,2)</f>
        <v>0</v>
      </c>
      <c r="U89" s="2">
        <f t="shared" ref="U89:U116" si="80">CV89*I89</f>
        <v>75.209999999999994</v>
      </c>
      <c r="V89" s="2">
        <f t="shared" ref="V89:V116" si="81">CW89*I89</f>
        <v>25.161999999999995</v>
      </c>
      <c r="W89" s="2">
        <f t="shared" ref="W89:W116" si="82">ROUND(CX89*I89,2)</f>
        <v>0</v>
      </c>
      <c r="X89" s="2">
        <f t="shared" ref="X89:X116" si="83">ROUND(CY89,2)</f>
        <v>44744.959999999999</v>
      </c>
      <c r="Y89" s="2">
        <f t="shared" ref="Y89:Y116" si="84">ROUND(CZ89,2)</f>
        <v>22680.36</v>
      </c>
      <c r="Z89" s="2"/>
      <c r="AA89" s="2">
        <v>51442965</v>
      </c>
      <c r="AB89" s="2">
        <f t="shared" ref="AB89:AB116" si="85">ROUND((AC89+AD89+AF89),6)</f>
        <v>3464.1565000000001</v>
      </c>
      <c r="AC89" s="2">
        <f t="shared" ref="AC89:AC114" si="86">ROUND((ES89),6)</f>
        <v>0</v>
      </c>
      <c r="AD89" s="2">
        <f t="shared" ref="AD89:AD96" si="87">ROUND(((((ET89*1.15))-((EU89*1.15)))+AE89),6)</f>
        <v>2860.97</v>
      </c>
      <c r="AE89" s="2">
        <f t="shared" ref="AE89:AF96" si="88">ROUND(((EU89*1.15)),6)</f>
        <v>313.73149999999998</v>
      </c>
      <c r="AF89" s="2">
        <f t="shared" si="88"/>
        <v>603.18650000000002</v>
      </c>
      <c r="AG89" s="2">
        <f t="shared" ref="AG89:AG116" si="89">ROUND((AP89),6)</f>
        <v>0</v>
      </c>
      <c r="AH89" s="2">
        <f t="shared" ref="AH89:AI96" si="90">((EW89*1.15))</f>
        <v>75.209999999999994</v>
      </c>
      <c r="AI89" s="2">
        <f t="shared" si="90"/>
        <v>25.161999999999995</v>
      </c>
      <c r="AJ89" s="2">
        <f t="shared" ref="AJ89:AJ116" si="91">(AS89)</f>
        <v>0</v>
      </c>
      <c r="AK89" s="2">
        <v>0</v>
      </c>
      <c r="AL89" s="2">
        <v>0</v>
      </c>
      <c r="AM89" s="2">
        <v>2487.8000000000002</v>
      </c>
      <c r="AN89" s="2">
        <v>272.81</v>
      </c>
      <c r="AO89" s="2">
        <v>524.51</v>
      </c>
      <c r="AP89" s="2">
        <v>0</v>
      </c>
      <c r="AQ89" s="2">
        <v>65.400000000000006</v>
      </c>
      <c r="AR89" s="2">
        <v>21.88</v>
      </c>
      <c r="AS89" s="2">
        <v>0</v>
      </c>
      <c r="AT89" s="2">
        <v>109</v>
      </c>
      <c r="AU89" s="2">
        <v>55.25</v>
      </c>
      <c r="AV89" s="2">
        <v>1</v>
      </c>
      <c r="AW89" s="2">
        <v>1</v>
      </c>
      <c r="AX89" s="2"/>
      <c r="AY89" s="2"/>
      <c r="AZ89" s="2">
        <v>1</v>
      </c>
      <c r="BA89" s="2">
        <v>44.77</v>
      </c>
      <c r="BB89" s="2">
        <v>13.24</v>
      </c>
      <c r="BC89" s="2">
        <v>8.16</v>
      </c>
      <c r="BD89" s="2" t="s">
        <v>3</v>
      </c>
      <c r="BE89" s="2" t="s">
        <v>3</v>
      </c>
      <c r="BF89" s="2" t="s">
        <v>3</v>
      </c>
      <c r="BG89" s="2" t="s">
        <v>3</v>
      </c>
      <c r="BH89" s="2">
        <v>0</v>
      </c>
      <c r="BI89" s="2">
        <v>1</v>
      </c>
      <c r="BJ89" s="2" t="s">
        <v>155</v>
      </c>
      <c r="BK89" s="2"/>
      <c r="BL89" s="2"/>
      <c r="BM89" s="2">
        <v>28001</v>
      </c>
      <c r="BN89" s="2">
        <v>0</v>
      </c>
      <c r="BO89" s="2" t="s">
        <v>23</v>
      </c>
      <c r="BP89" s="2">
        <v>1</v>
      </c>
      <c r="BQ89" s="2">
        <v>2</v>
      </c>
      <c r="BR89" s="2">
        <v>0</v>
      </c>
      <c r="BS89" s="2">
        <v>44.77</v>
      </c>
      <c r="BT89" s="2">
        <v>1</v>
      </c>
      <c r="BU89" s="2">
        <v>1</v>
      </c>
      <c r="BV89" s="2">
        <v>1</v>
      </c>
      <c r="BW89" s="2">
        <v>1</v>
      </c>
      <c r="BX89" s="2">
        <v>1</v>
      </c>
      <c r="BY89" s="2" t="s">
        <v>3</v>
      </c>
      <c r="BZ89" s="2">
        <v>109</v>
      </c>
      <c r="CA89" s="2">
        <v>65</v>
      </c>
      <c r="CB89" s="2" t="s">
        <v>3</v>
      </c>
      <c r="CC89" s="2"/>
      <c r="CD89" s="2"/>
      <c r="CE89" s="2">
        <v>0</v>
      </c>
      <c r="CF89" s="2">
        <v>0</v>
      </c>
      <c r="CG89" s="2">
        <v>0</v>
      </c>
      <c r="CH89" s="2">
        <v>14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 t="s">
        <v>887</v>
      </c>
      <c r="CO89" s="2">
        <v>0</v>
      </c>
      <c r="CP89" s="2">
        <f t="shared" ref="CP89:CP116" si="92">(P89+Q89+S89)</f>
        <v>64883.899999999994</v>
      </c>
      <c r="CQ89" s="2">
        <f t="shared" ref="CQ89:CQ116" si="93">ROUND(AC89*BC89,2)</f>
        <v>0</v>
      </c>
      <c r="CR89" s="2">
        <f t="shared" ref="CR89:CR116" si="94">ROUND(AD89*BB89,2)</f>
        <v>37879.24</v>
      </c>
      <c r="CS89" s="2">
        <f t="shared" ref="CS89:CS116" si="95">ROUND(AE89*BS89,2)</f>
        <v>14045.76</v>
      </c>
      <c r="CT89" s="2">
        <f t="shared" ref="CT89:CT116" si="96">ROUND(AF89*BA89,2)</f>
        <v>27004.66</v>
      </c>
      <c r="CU89" s="2">
        <f t="shared" ref="CU89:CU116" si="97">AG89</f>
        <v>0</v>
      </c>
      <c r="CV89" s="2">
        <f t="shared" ref="CV89:CV116" si="98">AH89</f>
        <v>75.209999999999994</v>
      </c>
      <c r="CW89" s="2">
        <f t="shared" ref="CW89:CW116" si="99">AI89</f>
        <v>25.161999999999995</v>
      </c>
      <c r="CX89" s="2">
        <f t="shared" ref="CX89:CX116" si="100">AJ89</f>
        <v>0</v>
      </c>
      <c r="CY89" s="2">
        <f t="shared" ref="CY89:CY116" si="101">(((S89+R89)*AT89)/100)</f>
        <v>44744.957800000004</v>
      </c>
      <c r="CZ89" s="2">
        <f t="shared" ref="CZ89:CZ116" si="102">(((S89+R89)*AU89)/100)</f>
        <v>22680.357050000002</v>
      </c>
      <c r="DA89" s="2"/>
      <c r="DB89" s="2"/>
      <c r="DC89" s="2" t="s">
        <v>3</v>
      </c>
      <c r="DD89" s="2" t="s">
        <v>3</v>
      </c>
      <c r="DE89" s="2" t="s">
        <v>156</v>
      </c>
      <c r="DF89" s="2" t="s">
        <v>156</v>
      </c>
      <c r="DG89" s="2" t="s">
        <v>156</v>
      </c>
      <c r="DH89" s="2" t="s">
        <v>3</v>
      </c>
      <c r="DI89" s="2" t="s">
        <v>156</v>
      </c>
      <c r="DJ89" s="2" t="s">
        <v>156</v>
      </c>
      <c r="DK89" s="2" t="s">
        <v>3</v>
      </c>
      <c r="DL89" s="2" t="s">
        <v>3</v>
      </c>
      <c r="DM89" s="2" t="s">
        <v>26</v>
      </c>
      <c r="DN89" s="2">
        <v>0</v>
      </c>
      <c r="DO89" s="2">
        <v>0</v>
      </c>
      <c r="DP89" s="2">
        <v>1</v>
      </c>
      <c r="DQ89" s="2">
        <v>1</v>
      </c>
      <c r="DR89" s="2"/>
      <c r="DS89" s="2"/>
      <c r="DT89" s="2"/>
      <c r="DU89" s="2">
        <v>1013</v>
      </c>
      <c r="DV89" s="2" t="s">
        <v>154</v>
      </c>
      <c r="DW89" s="2" t="s">
        <v>154</v>
      </c>
      <c r="DX89" s="2">
        <v>1</v>
      </c>
      <c r="DY89" s="2"/>
      <c r="DZ89" s="2" t="s">
        <v>3</v>
      </c>
      <c r="EA89" s="2" t="s">
        <v>3</v>
      </c>
      <c r="EB89" s="2" t="s">
        <v>3</v>
      </c>
      <c r="EC89" s="2" t="s">
        <v>3</v>
      </c>
      <c r="ED89" s="2"/>
      <c r="EE89" s="2">
        <v>51407717</v>
      </c>
      <c r="EF89" s="2">
        <v>2</v>
      </c>
      <c r="EG89" s="2" t="s">
        <v>27</v>
      </c>
      <c r="EH89" s="2">
        <v>0</v>
      </c>
      <c r="EI89" s="2" t="s">
        <v>3</v>
      </c>
      <c r="EJ89" s="2">
        <v>1</v>
      </c>
      <c r="EK89" s="2">
        <v>28001</v>
      </c>
      <c r="EL89" s="2" t="s">
        <v>157</v>
      </c>
      <c r="EM89" s="2" t="s">
        <v>158</v>
      </c>
      <c r="EN89" s="2"/>
      <c r="EO89" s="2" t="s">
        <v>159</v>
      </c>
      <c r="EP89" s="2"/>
      <c r="EQ89" s="2">
        <v>0</v>
      </c>
      <c r="ER89" s="2">
        <v>0</v>
      </c>
      <c r="ES89" s="2">
        <v>0</v>
      </c>
      <c r="ET89" s="2">
        <v>2487.8000000000002</v>
      </c>
      <c r="EU89" s="2">
        <v>272.81</v>
      </c>
      <c r="EV89" s="2">
        <v>524.51</v>
      </c>
      <c r="EW89" s="2">
        <v>65.400000000000006</v>
      </c>
      <c r="EX89" s="2">
        <v>21.88</v>
      </c>
      <c r="EY89" s="2">
        <v>0</v>
      </c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>
        <v>0</v>
      </c>
      <c r="FR89" s="2">
        <f t="shared" ref="FR89:FR116" si="103">ROUND(IF(AND(BH89=3,BI89=3),P89,0),2)</f>
        <v>0</v>
      </c>
      <c r="FS89" s="2">
        <v>0</v>
      </c>
      <c r="FT89" s="2"/>
      <c r="FU89" s="2"/>
      <c r="FV89" s="2"/>
      <c r="FW89" s="2"/>
      <c r="FX89" s="2">
        <v>109</v>
      </c>
      <c r="FY89" s="2">
        <v>55.25</v>
      </c>
      <c r="FZ89" s="2"/>
      <c r="GA89" s="2" t="s">
        <v>3</v>
      </c>
      <c r="GB89" s="2"/>
      <c r="GC89" s="2"/>
      <c r="GD89" s="2">
        <v>1</v>
      </c>
      <c r="GE89" s="2"/>
      <c r="GF89" s="2">
        <v>-1933674203</v>
      </c>
      <c r="GG89" s="2">
        <v>2</v>
      </c>
      <c r="GH89" s="2">
        <v>0</v>
      </c>
      <c r="GI89" s="2">
        <v>-2</v>
      </c>
      <c r="GJ89" s="2">
        <v>0</v>
      </c>
      <c r="GK89" s="2">
        <v>0</v>
      </c>
      <c r="GL89" s="2">
        <f t="shared" ref="GL89:GL116" si="104">ROUND(IF(AND(BH89=3,BI89=3,FS89&lt;&gt;0),P89,0),2)</f>
        <v>0</v>
      </c>
      <c r="GM89" s="2">
        <f t="shared" ref="GM89:GM116" si="105">ROUND(O89+X89+Y89,2)+GX89</f>
        <v>132309.22</v>
      </c>
      <c r="GN89" s="2">
        <f t="shared" ref="GN89:GN116" si="106">IF(OR(BI89=0,BI89=1),ROUND(O89+X89+Y89,2),0)</f>
        <v>132309.22</v>
      </c>
      <c r="GO89" s="2">
        <f t="shared" ref="GO89:GO116" si="107">IF(BI89=2,ROUND(O89+X89+Y89,2),0)</f>
        <v>0</v>
      </c>
      <c r="GP89" s="2">
        <f t="shared" ref="GP89:GP116" si="108">IF(BI89=4,ROUND(O89+X89+Y89,2)+GX89,0)</f>
        <v>0</v>
      </c>
      <c r="GQ89" s="2"/>
      <c r="GR89" s="2">
        <v>0</v>
      </c>
      <c r="GS89" s="2">
        <v>3</v>
      </c>
      <c r="GT89" s="2">
        <v>0</v>
      </c>
      <c r="GU89" s="2" t="s">
        <v>3</v>
      </c>
      <c r="GV89" s="2">
        <f t="shared" ref="GV89:GV116" si="109">ROUND((GT89),6)</f>
        <v>0</v>
      </c>
      <c r="GW89" s="2">
        <v>8.16</v>
      </c>
      <c r="GX89" s="2">
        <f t="shared" ref="GX89:GX116" si="110">ROUND(HC89*I89,2)</f>
        <v>0</v>
      </c>
      <c r="GY89" s="2"/>
      <c r="GZ89" s="2"/>
      <c r="HA89" s="2">
        <v>0</v>
      </c>
      <c r="HB89" s="2">
        <v>0</v>
      </c>
      <c r="HC89" s="2">
        <f t="shared" ref="HC89:HC116" si="111">GV89*GW89</f>
        <v>0</v>
      </c>
      <c r="HD89" s="2"/>
      <c r="HE89" s="2" t="s">
        <v>3</v>
      </c>
      <c r="HF89" s="2" t="s">
        <v>3</v>
      </c>
      <c r="HG89" s="2"/>
      <c r="HH89" s="2"/>
      <c r="HI89" s="2"/>
      <c r="HJ89" s="2"/>
      <c r="HK89" s="2"/>
      <c r="HL89" s="2"/>
      <c r="HM89" s="2" t="s">
        <v>3</v>
      </c>
      <c r="HN89" s="2" t="s">
        <v>3</v>
      </c>
      <c r="HO89" s="2" t="s">
        <v>3</v>
      </c>
      <c r="HP89" s="2" t="s">
        <v>3</v>
      </c>
      <c r="HQ89" s="2" t="s">
        <v>3</v>
      </c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>
        <v>0</v>
      </c>
      <c r="IL89" s="2"/>
      <c r="IM89" s="2"/>
      <c r="IN89" s="2"/>
      <c r="IO89" s="2"/>
      <c r="IP89" s="2"/>
      <c r="IQ89" s="2"/>
      <c r="IR89" s="2"/>
      <c r="IS89" s="2"/>
      <c r="IT89" s="2"/>
      <c r="IU89" s="2"/>
    </row>
    <row r="90" spans="1:255" x14ac:dyDescent="0.2">
      <c r="A90">
        <v>17</v>
      </c>
      <c r="B90">
        <v>1</v>
      </c>
      <c r="C90">
        <f>ROW(SmtRes!A72)</f>
        <v>72</v>
      </c>
      <c r="D90">
        <f>ROW(EtalonRes!A72)</f>
        <v>72</v>
      </c>
      <c r="E90" t="s">
        <v>151</v>
      </c>
      <c r="F90" t="s">
        <v>152</v>
      </c>
      <c r="G90" t="s">
        <v>153</v>
      </c>
      <c r="H90" t="s">
        <v>154</v>
      </c>
      <c r="I90">
        <v>1</v>
      </c>
      <c r="J90">
        <v>0</v>
      </c>
      <c r="K90">
        <v>1</v>
      </c>
      <c r="L90">
        <v>1</v>
      </c>
      <c r="M90">
        <v>0</v>
      </c>
      <c r="N90">
        <f t="shared" si="73"/>
        <v>1</v>
      </c>
      <c r="O90">
        <f t="shared" si="74"/>
        <v>64883.9</v>
      </c>
      <c r="P90">
        <f t="shared" si="75"/>
        <v>0</v>
      </c>
      <c r="Q90">
        <f t="shared" si="76"/>
        <v>37879.24</v>
      </c>
      <c r="R90">
        <f t="shared" si="77"/>
        <v>14045.76</v>
      </c>
      <c r="S90">
        <f t="shared" si="78"/>
        <v>27004.66</v>
      </c>
      <c r="T90">
        <f t="shared" si="79"/>
        <v>0</v>
      </c>
      <c r="U90">
        <f t="shared" si="80"/>
        <v>75.209999999999994</v>
      </c>
      <c r="V90">
        <f t="shared" si="81"/>
        <v>25.161999999999995</v>
      </c>
      <c r="W90">
        <f t="shared" si="82"/>
        <v>0</v>
      </c>
      <c r="X90">
        <f t="shared" si="83"/>
        <v>44744.959999999999</v>
      </c>
      <c r="Y90">
        <f t="shared" si="84"/>
        <v>22577.73</v>
      </c>
      <c r="AA90">
        <v>51441990</v>
      </c>
      <c r="AB90">
        <f t="shared" si="85"/>
        <v>3464.1565000000001</v>
      </c>
      <c r="AC90">
        <f t="shared" si="86"/>
        <v>0</v>
      </c>
      <c r="AD90">
        <f t="shared" si="87"/>
        <v>2860.97</v>
      </c>
      <c r="AE90">
        <f t="shared" si="88"/>
        <v>313.73149999999998</v>
      </c>
      <c r="AF90">
        <f t="shared" si="88"/>
        <v>603.18650000000002</v>
      </c>
      <c r="AG90">
        <f t="shared" si="89"/>
        <v>0</v>
      </c>
      <c r="AH90">
        <f t="shared" si="90"/>
        <v>75.209999999999994</v>
      </c>
      <c r="AI90">
        <f t="shared" si="90"/>
        <v>25.161999999999995</v>
      </c>
      <c r="AJ90">
        <f t="shared" si="91"/>
        <v>0</v>
      </c>
      <c r="AK90">
        <v>0</v>
      </c>
      <c r="AL90">
        <v>0</v>
      </c>
      <c r="AM90">
        <v>2487.8000000000002</v>
      </c>
      <c r="AN90">
        <v>272.81</v>
      </c>
      <c r="AO90">
        <v>524.51</v>
      </c>
      <c r="AP90">
        <v>0</v>
      </c>
      <c r="AQ90">
        <v>65.400000000000006</v>
      </c>
      <c r="AR90">
        <v>21.88</v>
      </c>
      <c r="AS90">
        <v>0</v>
      </c>
      <c r="AT90">
        <v>109</v>
      </c>
      <c r="AU90">
        <v>55</v>
      </c>
      <c r="AV90">
        <v>1</v>
      </c>
      <c r="AW90">
        <v>1</v>
      </c>
      <c r="AZ90">
        <v>1</v>
      </c>
      <c r="BA90">
        <v>44.77</v>
      </c>
      <c r="BB90">
        <v>13.24</v>
      </c>
      <c r="BC90">
        <v>8.16</v>
      </c>
      <c r="BD90" t="s">
        <v>3</v>
      </c>
      <c r="BE90" t="s">
        <v>3</v>
      </c>
      <c r="BF90" t="s">
        <v>3</v>
      </c>
      <c r="BG90" t="s">
        <v>3</v>
      </c>
      <c r="BH90">
        <v>0</v>
      </c>
      <c r="BI90">
        <v>1</v>
      </c>
      <c r="BJ90" t="s">
        <v>155</v>
      </c>
      <c r="BM90">
        <v>28001</v>
      </c>
      <c r="BN90">
        <v>0</v>
      </c>
      <c r="BO90" t="s">
        <v>23</v>
      </c>
      <c r="BP90">
        <v>1</v>
      </c>
      <c r="BQ90">
        <v>2</v>
      </c>
      <c r="BR90">
        <v>0</v>
      </c>
      <c r="BS90">
        <v>44.77</v>
      </c>
      <c r="BT90">
        <v>1</v>
      </c>
      <c r="BU90">
        <v>1</v>
      </c>
      <c r="BV90">
        <v>1</v>
      </c>
      <c r="BW90">
        <v>1</v>
      </c>
      <c r="BX90">
        <v>1</v>
      </c>
      <c r="BY90" t="s">
        <v>3</v>
      </c>
      <c r="BZ90">
        <v>109</v>
      </c>
      <c r="CA90">
        <v>65</v>
      </c>
      <c r="CB90" t="s">
        <v>3</v>
      </c>
      <c r="CE90">
        <v>0</v>
      </c>
      <c r="CF90">
        <v>0</v>
      </c>
      <c r="CG90">
        <v>0</v>
      </c>
      <c r="CH90">
        <v>14</v>
      </c>
      <c r="CI90">
        <v>0</v>
      </c>
      <c r="CJ90">
        <v>0</v>
      </c>
      <c r="CK90">
        <v>0</v>
      </c>
      <c r="CL90">
        <v>0</v>
      </c>
      <c r="CM90">
        <v>0</v>
      </c>
      <c r="CN90" t="s">
        <v>887</v>
      </c>
      <c r="CO90">
        <v>0</v>
      </c>
      <c r="CP90">
        <f t="shared" si="92"/>
        <v>64883.899999999994</v>
      </c>
      <c r="CQ90">
        <f t="shared" si="93"/>
        <v>0</v>
      </c>
      <c r="CR90">
        <f t="shared" si="94"/>
        <v>37879.24</v>
      </c>
      <c r="CS90">
        <f t="shared" si="95"/>
        <v>14045.76</v>
      </c>
      <c r="CT90">
        <f t="shared" si="96"/>
        <v>27004.66</v>
      </c>
      <c r="CU90">
        <f t="shared" si="97"/>
        <v>0</v>
      </c>
      <c r="CV90">
        <f t="shared" si="98"/>
        <v>75.209999999999994</v>
      </c>
      <c r="CW90">
        <f t="shared" si="99"/>
        <v>25.161999999999995</v>
      </c>
      <c r="CX90">
        <f t="shared" si="100"/>
        <v>0</v>
      </c>
      <c r="CY90">
        <f t="shared" si="101"/>
        <v>44744.957800000004</v>
      </c>
      <c r="CZ90">
        <f t="shared" si="102"/>
        <v>22577.731</v>
      </c>
      <c r="DC90" t="s">
        <v>3</v>
      </c>
      <c r="DD90" t="s">
        <v>3</v>
      </c>
      <c r="DE90" t="s">
        <v>156</v>
      </c>
      <c r="DF90" t="s">
        <v>156</v>
      </c>
      <c r="DG90" t="s">
        <v>156</v>
      </c>
      <c r="DH90" t="s">
        <v>3</v>
      </c>
      <c r="DI90" t="s">
        <v>156</v>
      </c>
      <c r="DJ90" t="s">
        <v>156</v>
      </c>
      <c r="DK90" t="s">
        <v>3</v>
      </c>
      <c r="DL90" t="s">
        <v>3</v>
      </c>
      <c r="DM90" t="s">
        <v>26</v>
      </c>
      <c r="DN90">
        <v>0</v>
      </c>
      <c r="DO90">
        <v>0</v>
      </c>
      <c r="DP90">
        <v>1</v>
      </c>
      <c r="DQ90">
        <v>1</v>
      </c>
      <c r="DU90">
        <v>1013</v>
      </c>
      <c r="DV90" t="s">
        <v>154</v>
      </c>
      <c r="DW90" t="s">
        <v>154</v>
      </c>
      <c r="DX90">
        <v>1</v>
      </c>
      <c r="DZ90" t="s">
        <v>3</v>
      </c>
      <c r="EA90" t="s">
        <v>3</v>
      </c>
      <c r="EB90" t="s">
        <v>3</v>
      </c>
      <c r="EC90" t="s">
        <v>3</v>
      </c>
      <c r="EE90">
        <v>51407717</v>
      </c>
      <c r="EF90">
        <v>2</v>
      </c>
      <c r="EG90" t="s">
        <v>27</v>
      </c>
      <c r="EH90">
        <v>0</v>
      </c>
      <c r="EI90" t="s">
        <v>3</v>
      </c>
      <c r="EJ90">
        <v>1</v>
      </c>
      <c r="EK90">
        <v>28001</v>
      </c>
      <c r="EL90" t="s">
        <v>157</v>
      </c>
      <c r="EM90" t="s">
        <v>158</v>
      </c>
      <c r="EO90" t="s">
        <v>159</v>
      </c>
      <c r="EQ90">
        <v>0</v>
      </c>
      <c r="ER90">
        <v>0</v>
      </c>
      <c r="ES90">
        <v>0</v>
      </c>
      <c r="ET90">
        <v>2487.8000000000002</v>
      </c>
      <c r="EU90">
        <v>272.81</v>
      </c>
      <c r="EV90">
        <v>524.51</v>
      </c>
      <c r="EW90">
        <v>65.400000000000006</v>
      </c>
      <c r="EX90">
        <v>21.88</v>
      </c>
      <c r="EY90">
        <v>0</v>
      </c>
      <c r="FQ90">
        <v>0</v>
      </c>
      <c r="FR90">
        <f t="shared" si="103"/>
        <v>0</v>
      </c>
      <c r="FS90">
        <v>0</v>
      </c>
      <c r="FX90">
        <v>109</v>
      </c>
      <c r="FY90">
        <v>55.25</v>
      </c>
      <c r="GA90" t="s">
        <v>3</v>
      </c>
      <c r="GD90">
        <v>1</v>
      </c>
      <c r="GF90">
        <v>-1933674203</v>
      </c>
      <c r="GG90">
        <v>2</v>
      </c>
      <c r="GH90">
        <v>0</v>
      </c>
      <c r="GI90">
        <v>-2</v>
      </c>
      <c r="GJ90">
        <v>0</v>
      </c>
      <c r="GK90">
        <v>0</v>
      </c>
      <c r="GL90">
        <f t="shared" si="104"/>
        <v>0</v>
      </c>
      <c r="GM90">
        <f t="shared" si="105"/>
        <v>132206.59</v>
      </c>
      <c r="GN90">
        <f t="shared" si="106"/>
        <v>132206.59</v>
      </c>
      <c r="GO90">
        <f t="shared" si="107"/>
        <v>0</v>
      </c>
      <c r="GP90">
        <f t="shared" si="108"/>
        <v>0</v>
      </c>
      <c r="GR90">
        <v>0</v>
      </c>
      <c r="GS90">
        <v>3</v>
      </c>
      <c r="GT90">
        <v>0</v>
      </c>
      <c r="GU90" t="s">
        <v>3</v>
      </c>
      <c r="GV90">
        <f t="shared" si="109"/>
        <v>0</v>
      </c>
      <c r="GW90">
        <v>8.16</v>
      </c>
      <c r="GX90">
        <f t="shared" si="110"/>
        <v>0</v>
      </c>
      <c r="HA90">
        <v>0</v>
      </c>
      <c r="HB90">
        <v>0</v>
      </c>
      <c r="HC90">
        <f t="shared" si="111"/>
        <v>0</v>
      </c>
      <c r="HE90" t="s">
        <v>3</v>
      </c>
      <c r="HF90" t="s">
        <v>3</v>
      </c>
      <c r="HM90" t="s">
        <v>3</v>
      </c>
      <c r="HN90" t="s">
        <v>3</v>
      </c>
      <c r="HO90" t="s">
        <v>3</v>
      </c>
      <c r="HP90" t="s">
        <v>3</v>
      </c>
      <c r="HQ90" t="s">
        <v>3</v>
      </c>
      <c r="IK90">
        <v>0</v>
      </c>
    </row>
    <row r="91" spans="1:255" x14ac:dyDescent="0.2">
      <c r="A91" s="2">
        <v>17</v>
      </c>
      <c r="B91" s="2">
        <v>1</v>
      </c>
      <c r="C91" s="2">
        <f>ROW(SmtRes!A76)</f>
        <v>76</v>
      </c>
      <c r="D91" s="2">
        <f>ROW(EtalonRes!A76)</f>
        <v>76</v>
      </c>
      <c r="E91" s="2" t="s">
        <v>160</v>
      </c>
      <c r="F91" s="2" t="s">
        <v>161</v>
      </c>
      <c r="G91" s="2" t="s">
        <v>162</v>
      </c>
      <c r="H91" s="2" t="s">
        <v>163</v>
      </c>
      <c r="I91" s="2">
        <v>4</v>
      </c>
      <c r="J91" s="2">
        <v>0</v>
      </c>
      <c r="K91" s="2">
        <v>4</v>
      </c>
      <c r="L91" s="2">
        <v>4</v>
      </c>
      <c r="M91" s="2">
        <v>0</v>
      </c>
      <c r="N91" s="2">
        <f t="shared" si="73"/>
        <v>4</v>
      </c>
      <c r="O91" s="2">
        <f t="shared" si="74"/>
        <v>69299.44</v>
      </c>
      <c r="P91" s="2">
        <f t="shared" si="75"/>
        <v>0</v>
      </c>
      <c r="Q91" s="2">
        <f t="shared" si="76"/>
        <v>7796.92</v>
      </c>
      <c r="R91" s="2">
        <f t="shared" si="77"/>
        <v>4085.88</v>
      </c>
      <c r="S91" s="2">
        <f t="shared" si="78"/>
        <v>61502.52</v>
      </c>
      <c r="T91" s="2">
        <f t="shared" si="79"/>
        <v>0</v>
      </c>
      <c r="U91" s="2">
        <f t="shared" si="80"/>
        <v>161.04599999999999</v>
      </c>
      <c r="V91" s="2">
        <f t="shared" si="81"/>
        <v>7.8659999999999997</v>
      </c>
      <c r="W91" s="2">
        <f t="shared" si="82"/>
        <v>0</v>
      </c>
      <c r="X91" s="2">
        <f t="shared" si="83"/>
        <v>71491.360000000001</v>
      </c>
      <c r="Y91" s="2">
        <f t="shared" si="84"/>
        <v>36237.589999999997</v>
      </c>
      <c r="Z91" s="2"/>
      <c r="AA91" s="2">
        <v>51442965</v>
      </c>
      <c r="AB91" s="2">
        <f t="shared" si="85"/>
        <v>490.65899999999999</v>
      </c>
      <c r="AC91" s="2">
        <f t="shared" si="86"/>
        <v>0</v>
      </c>
      <c r="AD91" s="2">
        <f t="shared" si="87"/>
        <v>147.22300000000001</v>
      </c>
      <c r="AE91" s="2">
        <f t="shared" si="88"/>
        <v>22.815999999999999</v>
      </c>
      <c r="AF91" s="2">
        <f t="shared" si="88"/>
        <v>343.43599999999998</v>
      </c>
      <c r="AG91" s="2">
        <f t="shared" si="89"/>
        <v>0</v>
      </c>
      <c r="AH91" s="2">
        <f t="shared" si="90"/>
        <v>40.261499999999998</v>
      </c>
      <c r="AI91" s="2">
        <f t="shared" si="90"/>
        <v>1.9664999999999999</v>
      </c>
      <c r="AJ91" s="2">
        <f t="shared" si="91"/>
        <v>0</v>
      </c>
      <c r="AK91" s="2">
        <v>0</v>
      </c>
      <c r="AL91" s="2">
        <v>0</v>
      </c>
      <c r="AM91" s="2">
        <v>128.02000000000001</v>
      </c>
      <c r="AN91" s="2">
        <v>19.84</v>
      </c>
      <c r="AO91" s="2">
        <v>298.64</v>
      </c>
      <c r="AP91" s="2">
        <v>0</v>
      </c>
      <c r="AQ91" s="2">
        <v>35.01</v>
      </c>
      <c r="AR91" s="2">
        <v>1.71</v>
      </c>
      <c r="AS91" s="2">
        <v>0</v>
      </c>
      <c r="AT91" s="2">
        <v>109</v>
      </c>
      <c r="AU91" s="2">
        <v>55.25</v>
      </c>
      <c r="AV91" s="2">
        <v>1</v>
      </c>
      <c r="AW91" s="2">
        <v>1</v>
      </c>
      <c r="AX91" s="2"/>
      <c r="AY91" s="2"/>
      <c r="AZ91" s="2">
        <v>1</v>
      </c>
      <c r="BA91" s="2">
        <v>44.77</v>
      </c>
      <c r="BB91" s="2">
        <v>13.24</v>
      </c>
      <c r="BC91" s="2">
        <v>8.16</v>
      </c>
      <c r="BD91" s="2" t="s">
        <v>3</v>
      </c>
      <c r="BE91" s="2" t="s">
        <v>3</v>
      </c>
      <c r="BF91" s="2" t="s">
        <v>3</v>
      </c>
      <c r="BG91" s="2" t="s">
        <v>3</v>
      </c>
      <c r="BH91" s="2">
        <v>0</v>
      </c>
      <c r="BI91" s="2">
        <v>1</v>
      </c>
      <c r="BJ91" s="2" t="s">
        <v>164</v>
      </c>
      <c r="BK91" s="2"/>
      <c r="BL91" s="2"/>
      <c r="BM91" s="2">
        <v>28001</v>
      </c>
      <c r="BN91" s="2">
        <v>0</v>
      </c>
      <c r="BO91" s="2" t="s">
        <v>23</v>
      </c>
      <c r="BP91" s="2">
        <v>1</v>
      </c>
      <c r="BQ91" s="2">
        <v>2</v>
      </c>
      <c r="BR91" s="2">
        <v>0</v>
      </c>
      <c r="BS91" s="2">
        <v>44.77</v>
      </c>
      <c r="BT91" s="2">
        <v>1</v>
      </c>
      <c r="BU91" s="2">
        <v>1</v>
      </c>
      <c r="BV91" s="2">
        <v>1</v>
      </c>
      <c r="BW91" s="2">
        <v>1</v>
      </c>
      <c r="BX91" s="2">
        <v>1</v>
      </c>
      <c r="BY91" s="2" t="s">
        <v>3</v>
      </c>
      <c r="BZ91" s="2">
        <v>109</v>
      </c>
      <c r="CA91" s="2">
        <v>65</v>
      </c>
      <c r="CB91" s="2" t="s">
        <v>3</v>
      </c>
      <c r="CC91" s="2"/>
      <c r="CD91" s="2"/>
      <c r="CE91" s="2">
        <v>0</v>
      </c>
      <c r="CF91" s="2">
        <v>0</v>
      </c>
      <c r="CG91" s="2">
        <v>0</v>
      </c>
      <c r="CH91" s="2">
        <v>15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 t="s">
        <v>887</v>
      </c>
      <c r="CO91" s="2">
        <v>0</v>
      </c>
      <c r="CP91" s="2">
        <f t="shared" si="92"/>
        <v>69299.44</v>
      </c>
      <c r="CQ91" s="2">
        <f t="shared" si="93"/>
        <v>0</v>
      </c>
      <c r="CR91" s="2">
        <f t="shared" si="94"/>
        <v>1949.23</v>
      </c>
      <c r="CS91" s="2">
        <f t="shared" si="95"/>
        <v>1021.47</v>
      </c>
      <c r="CT91" s="2">
        <f t="shared" si="96"/>
        <v>15375.63</v>
      </c>
      <c r="CU91" s="2">
        <f t="shared" si="97"/>
        <v>0</v>
      </c>
      <c r="CV91" s="2">
        <f t="shared" si="98"/>
        <v>40.261499999999998</v>
      </c>
      <c r="CW91" s="2">
        <f t="shared" si="99"/>
        <v>1.9664999999999999</v>
      </c>
      <c r="CX91" s="2">
        <f t="shared" si="100"/>
        <v>0</v>
      </c>
      <c r="CY91" s="2">
        <f t="shared" si="101"/>
        <v>71491.356</v>
      </c>
      <c r="CZ91" s="2">
        <f t="shared" si="102"/>
        <v>36237.590999999993</v>
      </c>
      <c r="DA91" s="2"/>
      <c r="DB91" s="2"/>
      <c r="DC91" s="2" t="s">
        <v>3</v>
      </c>
      <c r="DD91" s="2" t="s">
        <v>3</v>
      </c>
      <c r="DE91" s="2" t="s">
        <v>156</v>
      </c>
      <c r="DF91" s="2" t="s">
        <v>156</v>
      </c>
      <c r="DG91" s="2" t="s">
        <v>156</v>
      </c>
      <c r="DH91" s="2" t="s">
        <v>3</v>
      </c>
      <c r="DI91" s="2" t="s">
        <v>156</v>
      </c>
      <c r="DJ91" s="2" t="s">
        <v>156</v>
      </c>
      <c r="DK91" s="2" t="s">
        <v>3</v>
      </c>
      <c r="DL91" s="2" t="s">
        <v>3</v>
      </c>
      <c r="DM91" s="2" t="s">
        <v>26</v>
      </c>
      <c r="DN91" s="2">
        <v>0</v>
      </c>
      <c r="DO91" s="2">
        <v>0</v>
      </c>
      <c r="DP91" s="2">
        <v>1</v>
      </c>
      <c r="DQ91" s="2">
        <v>1</v>
      </c>
      <c r="DR91" s="2"/>
      <c r="DS91" s="2"/>
      <c r="DT91" s="2"/>
      <c r="DU91" s="2">
        <v>1013</v>
      </c>
      <c r="DV91" s="2" t="s">
        <v>163</v>
      </c>
      <c r="DW91" s="2" t="s">
        <v>163</v>
      </c>
      <c r="DX91" s="2">
        <v>1</v>
      </c>
      <c r="DY91" s="2"/>
      <c r="DZ91" s="2" t="s">
        <v>3</v>
      </c>
      <c r="EA91" s="2" t="s">
        <v>3</v>
      </c>
      <c r="EB91" s="2" t="s">
        <v>3</v>
      </c>
      <c r="EC91" s="2" t="s">
        <v>3</v>
      </c>
      <c r="ED91" s="2"/>
      <c r="EE91" s="2">
        <v>51407717</v>
      </c>
      <c r="EF91" s="2">
        <v>2</v>
      </c>
      <c r="EG91" s="2" t="s">
        <v>27</v>
      </c>
      <c r="EH91" s="2">
        <v>0</v>
      </c>
      <c r="EI91" s="2" t="s">
        <v>3</v>
      </c>
      <c r="EJ91" s="2">
        <v>1</v>
      </c>
      <c r="EK91" s="2">
        <v>28001</v>
      </c>
      <c r="EL91" s="2" t="s">
        <v>157</v>
      </c>
      <c r="EM91" s="2" t="s">
        <v>158</v>
      </c>
      <c r="EN91" s="2"/>
      <c r="EO91" s="2" t="s">
        <v>159</v>
      </c>
      <c r="EP91" s="2"/>
      <c r="EQ91" s="2">
        <v>0</v>
      </c>
      <c r="ER91" s="2">
        <v>0</v>
      </c>
      <c r="ES91" s="2">
        <v>0</v>
      </c>
      <c r="ET91" s="2">
        <v>128.02000000000001</v>
      </c>
      <c r="EU91" s="2">
        <v>19.84</v>
      </c>
      <c r="EV91" s="2">
        <v>298.64</v>
      </c>
      <c r="EW91" s="2">
        <v>35.01</v>
      </c>
      <c r="EX91" s="2">
        <v>1.71</v>
      </c>
      <c r="EY91" s="2">
        <v>0</v>
      </c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>
        <v>0</v>
      </c>
      <c r="FR91" s="2">
        <f t="shared" si="103"/>
        <v>0</v>
      </c>
      <c r="FS91" s="2">
        <v>0</v>
      </c>
      <c r="FT91" s="2"/>
      <c r="FU91" s="2"/>
      <c r="FV91" s="2"/>
      <c r="FW91" s="2"/>
      <c r="FX91" s="2">
        <v>109</v>
      </c>
      <c r="FY91" s="2">
        <v>55.25</v>
      </c>
      <c r="FZ91" s="2"/>
      <c r="GA91" s="2" t="s">
        <v>3</v>
      </c>
      <c r="GB91" s="2"/>
      <c r="GC91" s="2"/>
      <c r="GD91" s="2">
        <v>1</v>
      </c>
      <c r="GE91" s="2"/>
      <c r="GF91" s="2">
        <v>2142129804</v>
      </c>
      <c r="GG91" s="2">
        <v>2</v>
      </c>
      <c r="GH91" s="2">
        <v>0</v>
      </c>
      <c r="GI91" s="2">
        <v>-2</v>
      </c>
      <c r="GJ91" s="2">
        <v>0</v>
      </c>
      <c r="GK91" s="2">
        <v>0</v>
      </c>
      <c r="GL91" s="2">
        <f t="shared" si="104"/>
        <v>0</v>
      </c>
      <c r="GM91" s="2">
        <f t="shared" si="105"/>
        <v>177028.39</v>
      </c>
      <c r="GN91" s="2">
        <f t="shared" si="106"/>
        <v>177028.39</v>
      </c>
      <c r="GO91" s="2">
        <f t="shared" si="107"/>
        <v>0</v>
      </c>
      <c r="GP91" s="2">
        <f t="shared" si="108"/>
        <v>0</v>
      </c>
      <c r="GQ91" s="2"/>
      <c r="GR91" s="2">
        <v>0</v>
      </c>
      <c r="GS91" s="2">
        <v>3</v>
      </c>
      <c r="GT91" s="2">
        <v>0</v>
      </c>
      <c r="GU91" s="2" t="s">
        <v>3</v>
      </c>
      <c r="GV91" s="2">
        <f t="shared" si="109"/>
        <v>0</v>
      </c>
      <c r="GW91" s="2">
        <v>8.16</v>
      </c>
      <c r="GX91" s="2">
        <f t="shared" si="110"/>
        <v>0</v>
      </c>
      <c r="GY91" s="2"/>
      <c r="GZ91" s="2"/>
      <c r="HA91" s="2">
        <v>0</v>
      </c>
      <c r="HB91" s="2">
        <v>0</v>
      </c>
      <c r="HC91" s="2">
        <f t="shared" si="111"/>
        <v>0</v>
      </c>
      <c r="HD91" s="2"/>
      <c r="HE91" s="2" t="s">
        <v>3</v>
      </c>
      <c r="HF91" s="2" t="s">
        <v>3</v>
      </c>
      <c r="HG91" s="2"/>
      <c r="HH91" s="2"/>
      <c r="HI91" s="2"/>
      <c r="HJ91" s="2"/>
      <c r="HK91" s="2"/>
      <c r="HL91" s="2"/>
      <c r="HM91" s="2" t="s">
        <v>3</v>
      </c>
      <c r="HN91" s="2" t="s">
        <v>3</v>
      </c>
      <c r="HO91" s="2" t="s">
        <v>3</v>
      </c>
      <c r="HP91" s="2" t="s">
        <v>3</v>
      </c>
      <c r="HQ91" s="2" t="s">
        <v>3</v>
      </c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>
        <v>0</v>
      </c>
      <c r="IL91" s="2"/>
      <c r="IM91" s="2"/>
      <c r="IN91" s="2"/>
      <c r="IO91" s="2"/>
      <c r="IP91" s="2"/>
      <c r="IQ91" s="2"/>
      <c r="IR91" s="2"/>
      <c r="IS91" s="2"/>
      <c r="IT91" s="2"/>
      <c r="IU91" s="2"/>
    </row>
    <row r="92" spans="1:255" x14ac:dyDescent="0.2">
      <c r="A92">
        <v>17</v>
      </c>
      <c r="B92">
        <v>1</v>
      </c>
      <c r="C92">
        <f>ROW(SmtRes!A80)</f>
        <v>80</v>
      </c>
      <c r="D92">
        <f>ROW(EtalonRes!A80)</f>
        <v>80</v>
      </c>
      <c r="E92" t="s">
        <v>160</v>
      </c>
      <c r="F92" t="s">
        <v>161</v>
      </c>
      <c r="G92" t="s">
        <v>162</v>
      </c>
      <c r="H92" t="s">
        <v>163</v>
      </c>
      <c r="I92">
        <v>4</v>
      </c>
      <c r="J92">
        <v>0</v>
      </c>
      <c r="K92">
        <v>4</v>
      </c>
      <c r="L92">
        <v>4</v>
      </c>
      <c r="M92">
        <v>0</v>
      </c>
      <c r="N92">
        <f t="shared" si="73"/>
        <v>4</v>
      </c>
      <c r="O92">
        <f t="shared" si="74"/>
        <v>69299.44</v>
      </c>
      <c r="P92">
        <f t="shared" si="75"/>
        <v>0</v>
      </c>
      <c r="Q92">
        <f t="shared" si="76"/>
        <v>7796.92</v>
      </c>
      <c r="R92">
        <f t="shared" si="77"/>
        <v>4085.88</v>
      </c>
      <c r="S92">
        <f t="shared" si="78"/>
        <v>61502.52</v>
      </c>
      <c r="T92">
        <f t="shared" si="79"/>
        <v>0</v>
      </c>
      <c r="U92">
        <f t="shared" si="80"/>
        <v>161.04599999999999</v>
      </c>
      <c r="V92">
        <f t="shared" si="81"/>
        <v>7.8659999999999997</v>
      </c>
      <c r="W92">
        <f t="shared" si="82"/>
        <v>0</v>
      </c>
      <c r="X92">
        <f t="shared" si="83"/>
        <v>71491.360000000001</v>
      </c>
      <c r="Y92">
        <f t="shared" si="84"/>
        <v>36073.620000000003</v>
      </c>
      <c r="AA92">
        <v>51441990</v>
      </c>
      <c r="AB92">
        <f t="shared" si="85"/>
        <v>490.65899999999999</v>
      </c>
      <c r="AC92">
        <f t="shared" si="86"/>
        <v>0</v>
      </c>
      <c r="AD92">
        <f t="shared" si="87"/>
        <v>147.22300000000001</v>
      </c>
      <c r="AE92">
        <f t="shared" si="88"/>
        <v>22.815999999999999</v>
      </c>
      <c r="AF92">
        <f t="shared" si="88"/>
        <v>343.43599999999998</v>
      </c>
      <c r="AG92">
        <f t="shared" si="89"/>
        <v>0</v>
      </c>
      <c r="AH92">
        <f t="shared" si="90"/>
        <v>40.261499999999998</v>
      </c>
      <c r="AI92">
        <f t="shared" si="90"/>
        <v>1.9664999999999999</v>
      </c>
      <c r="AJ92">
        <f t="shared" si="91"/>
        <v>0</v>
      </c>
      <c r="AK92">
        <v>0</v>
      </c>
      <c r="AL92">
        <v>0</v>
      </c>
      <c r="AM92">
        <v>128.02000000000001</v>
      </c>
      <c r="AN92">
        <v>19.84</v>
      </c>
      <c r="AO92">
        <v>298.64</v>
      </c>
      <c r="AP92">
        <v>0</v>
      </c>
      <c r="AQ92">
        <v>35.01</v>
      </c>
      <c r="AR92">
        <v>1.71</v>
      </c>
      <c r="AS92">
        <v>0</v>
      </c>
      <c r="AT92">
        <v>109</v>
      </c>
      <c r="AU92">
        <v>55</v>
      </c>
      <c r="AV92">
        <v>1</v>
      </c>
      <c r="AW92">
        <v>1</v>
      </c>
      <c r="AZ92">
        <v>1</v>
      </c>
      <c r="BA92">
        <v>44.77</v>
      </c>
      <c r="BB92">
        <v>13.24</v>
      </c>
      <c r="BC92">
        <v>8.16</v>
      </c>
      <c r="BD92" t="s">
        <v>3</v>
      </c>
      <c r="BE92" t="s">
        <v>3</v>
      </c>
      <c r="BF92" t="s">
        <v>3</v>
      </c>
      <c r="BG92" t="s">
        <v>3</v>
      </c>
      <c r="BH92">
        <v>0</v>
      </c>
      <c r="BI92">
        <v>1</v>
      </c>
      <c r="BJ92" t="s">
        <v>164</v>
      </c>
      <c r="BM92">
        <v>28001</v>
      </c>
      <c r="BN92">
        <v>0</v>
      </c>
      <c r="BO92" t="s">
        <v>23</v>
      </c>
      <c r="BP92">
        <v>1</v>
      </c>
      <c r="BQ92">
        <v>2</v>
      </c>
      <c r="BR92">
        <v>0</v>
      </c>
      <c r="BS92">
        <v>44.77</v>
      </c>
      <c r="BT92">
        <v>1</v>
      </c>
      <c r="BU92">
        <v>1</v>
      </c>
      <c r="BV92">
        <v>1</v>
      </c>
      <c r="BW92">
        <v>1</v>
      </c>
      <c r="BX92">
        <v>1</v>
      </c>
      <c r="BY92" t="s">
        <v>3</v>
      </c>
      <c r="BZ92">
        <v>109</v>
      </c>
      <c r="CA92">
        <v>65</v>
      </c>
      <c r="CB92" t="s">
        <v>3</v>
      </c>
      <c r="CE92">
        <v>0</v>
      </c>
      <c r="CF92">
        <v>0</v>
      </c>
      <c r="CG92">
        <v>0</v>
      </c>
      <c r="CH92">
        <v>15</v>
      </c>
      <c r="CI92">
        <v>0</v>
      </c>
      <c r="CJ92">
        <v>0</v>
      </c>
      <c r="CK92">
        <v>0</v>
      </c>
      <c r="CL92">
        <v>0</v>
      </c>
      <c r="CM92">
        <v>0</v>
      </c>
      <c r="CN92" t="s">
        <v>887</v>
      </c>
      <c r="CO92">
        <v>0</v>
      </c>
      <c r="CP92">
        <f t="shared" si="92"/>
        <v>69299.44</v>
      </c>
      <c r="CQ92">
        <f t="shared" si="93"/>
        <v>0</v>
      </c>
      <c r="CR92">
        <f t="shared" si="94"/>
        <v>1949.23</v>
      </c>
      <c r="CS92">
        <f t="shared" si="95"/>
        <v>1021.47</v>
      </c>
      <c r="CT92">
        <f t="shared" si="96"/>
        <v>15375.63</v>
      </c>
      <c r="CU92">
        <f t="shared" si="97"/>
        <v>0</v>
      </c>
      <c r="CV92">
        <f t="shared" si="98"/>
        <v>40.261499999999998</v>
      </c>
      <c r="CW92">
        <f t="shared" si="99"/>
        <v>1.9664999999999999</v>
      </c>
      <c r="CX92">
        <f t="shared" si="100"/>
        <v>0</v>
      </c>
      <c r="CY92">
        <f t="shared" si="101"/>
        <v>71491.356</v>
      </c>
      <c r="CZ92">
        <f t="shared" si="102"/>
        <v>36073.619999999995</v>
      </c>
      <c r="DC92" t="s">
        <v>3</v>
      </c>
      <c r="DD92" t="s">
        <v>3</v>
      </c>
      <c r="DE92" t="s">
        <v>156</v>
      </c>
      <c r="DF92" t="s">
        <v>156</v>
      </c>
      <c r="DG92" t="s">
        <v>156</v>
      </c>
      <c r="DH92" t="s">
        <v>3</v>
      </c>
      <c r="DI92" t="s">
        <v>156</v>
      </c>
      <c r="DJ92" t="s">
        <v>156</v>
      </c>
      <c r="DK92" t="s">
        <v>3</v>
      </c>
      <c r="DL92" t="s">
        <v>3</v>
      </c>
      <c r="DM92" t="s">
        <v>26</v>
      </c>
      <c r="DN92">
        <v>0</v>
      </c>
      <c r="DO92">
        <v>0</v>
      </c>
      <c r="DP92">
        <v>1</v>
      </c>
      <c r="DQ92">
        <v>1</v>
      </c>
      <c r="DU92">
        <v>1013</v>
      </c>
      <c r="DV92" t="s">
        <v>163</v>
      </c>
      <c r="DW92" t="s">
        <v>163</v>
      </c>
      <c r="DX92">
        <v>1</v>
      </c>
      <c r="DZ92" t="s">
        <v>3</v>
      </c>
      <c r="EA92" t="s">
        <v>3</v>
      </c>
      <c r="EB92" t="s">
        <v>3</v>
      </c>
      <c r="EC92" t="s">
        <v>3</v>
      </c>
      <c r="EE92">
        <v>51407717</v>
      </c>
      <c r="EF92">
        <v>2</v>
      </c>
      <c r="EG92" t="s">
        <v>27</v>
      </c>
      <c r="EH92">
        <v>0</v>
      </c>
      <c r="EI92" t="s">
        <v>3</v>
      </c>
      <c r="EJ92">
        <v>1</v>
      </c>
      <c r="EK92">
        <v>28001</v>
      </c>
      <c r="EL92" t="s">
        <v>157</v>
      </c>
      <c r="EM92" t="s">
        <v>158</v>
      </c>
      <c r="EO92" t="s">
        <v>159</v>
      </c>
      <c r="EQ92">
        <v>0</v>
      </c>
      <c r="ER92">
        <v>0</v>
      </c>
      <c r="ES92">
        <v>0</v>
      </c>
      <c r="ET92">
        <v>128.02000000000001</v>
      </c>
      <c r="EU92">
        <v>19.84</v>
      </c>
      <c r="EV92">
        <v>298.64</v>
      </c>
      <c r="EW92">
        <v>35.01</v>
      </c>
      <c r="EX92">
        <v>1.71</v>
      </c>
      <c r="EY92">
        <v>0</v>
      </c>
      <c r="FQ92">
        <v>0</v>
      </c>
      <c r="FR92">
        <f t="shared" si="103"/>
        <v>0</v>
      </c>
      <c r="FS92">
        <v>0</v>
      </c>
      <c r="FX92">
        <v>109</v>
      </c>
      <c r="FY92">
        <v>55.25</v>
      </c>
      <c r="GA92" t="s">
        <v>3</v>
      </c>
      <c r="GD92">
        <v>1</v>
      </c>
      <c r="GF92">
        <v>2142129804</v>
      </c>
      <c r="GG92">
        <v>2</v>
      </c>
      <c r="GH92">
        <v>0</v>
      </c>
      <c r="GI92">
        <v>-2</v>
      </c>
      <c r="GJ92">
        <v>0</v>
      </c>
      <c r="GK92">
        <v>0</v>
      </c>
      <c r="GL92">
        <f t="shared" si="104"/>
        <v>0</v>
      </c>
      <c r="GM92">
        <f t="shared" si="105"/>
        <v>176864.42</v>
      </c>
      <c r="GN92">
        <f t="shared" si="106"/>
        <v>176864.42</v>
      </c>
      <c r="GO92">
        <f t="shared" si="107"/>
        <v>0</v>
      </c>
      <c r="GP92">
        <f t="shared" si="108"/>
        <v>0</v>
      </c>
      <c r="GR92">
        <v>0</v>
      </c>
      <c r="GS92">
        <v>3</v>
      </c>
      <c r="GT92">
        <v>0</v>
      </c>
      <c r="GU92" t="s">
        <v>3</v>
      </c>
      <c r="GV92">
        <f t="shared" si="109"/>
        <v>0</v>
      </c>
      <c r="GW92">
        <v>8.16</v>
      </c>
      <c r="GX92">
        <f t="shared" si="110"/>
        <v>0</v>
      </c>
      <c r="HA92">
        <v>0</v>
      </c>
      <c r="HB92">
        <v>0</v>
      </c>
      <c r="HC92">
        <f t="shared" si="111"/>
        <v>0</v>
      </c>
      <c r="HE92" t="s">
        <v>3</v>
      </c>
      <c r="HF92" t="s">
        <v>3</v>
      </c>
      <c r="HM92" t="s">
        <v>3</v>
      </c>
      <c r="HN92" t="s">
        <v>3</v>
      </c>
      <c r="HO92" t="s">
        <v>3</v>
      </c>
      <c r="HP92" t="s">
        <v>3</v>
      </c>
      <c r="HQ92" t="s">
        <v>3</v>
      </c>
      <c r="IK92">
        <v>0</v>
      </c>
    </row>
    <row r="93" spans="1:255" x14ac:dyDescent="0.2">
      <c r="A93" s="2">
        <v>17</v>
      </c>
      <c r="B93" s="2">
        <v>1</v>
      </c>
      <c r="C93" s="2">
        <f>ROW(SmtRes!A91)</f>
        <v>91</v>
      </c>
      <c r="D93" s="2">
        <f>ROW(EtalonRes!A91)</f>
        <v>91</v>
      </c>
      <c r="E93" s="2" t="s">
        <v>165</v>
      </c>
      <c r="F93" s="2" t="s">
        <v>166</v>
      </c>
      <c r="G93" s="2" t="s">
        <v>167</v>
      </c>
      <c r="H93" s="2" t="s">
        <v>168</v>
      </c>
      <c r="I93" s="2">
        <v>0.51400000000000001</v>
      </c>
      <c r="J93" s="2">
        <v>0</v>
      </c>
      <c r="K93" s="2">
        <v>0.51400000000000001</v>
      </c>
      <c r="L93" s="2">
        <v>0.51400000000000001</v>
      </c>
      <c r="M93" s="2">
        <v>0</v>
      </c>
      <c r="N93" s="2">
        <f t="shared" si="73"/>
        <v>0.51400000000000001</v>
      </c>
      <c r="O93" s="2">
        <f t="shared" si="74"/>
        <v>125215.44</v>
      </c>
      <c r="P93" s="2">
        <f t="shared" si="75"/>
        <v>0</v>
      </c>
      <c r="Q93" s="2">
        <f t="shared" si="76"/>
        <v>107808.78</v>
      </c>
      <c r="R93" s="2">
        <f t="shared" si="77"/>
        <v>12251.57</v>
      </c>
      <c r="S93" s="2">
        <f t="shared" si="78"/>
        <v>17406.66</v>
      </c>
      <c r="T93" s="2">
        <f t="shared" si="79"/>
        <v>0</v>
      </c>
      <c r="U93" s="2">
        <f t="shared" si="80"/>
        <v>42.866571999999991</v>
      </c>
      <c r="V93" s="2">
        <f t="shared" si="81"/>
        <v>18.560539999999996</v>
      </c>
      <c r="W93" s="2">
        <f t="shared" si="82"/>
        <v>0</v>
      </c>
      <c r="X93" s="2">
        <f t="shared" si="83"/>
        <v>32327.47</v>
      </c>
      <c r="Y93" s="2">
        <f t="shared" si="84"/>
        <v>16386.169999999998</v>
      </c>
      <c r="Z93" s="2"/>
      <c r="AA93" s="2">
        <v>51442965</v>
      </c>
      <c r="AB93" s="2">
        <f t="shared" si="85"/>
        <v>16598.1685</v>
      </c>
      <c r="AC93" s="2">
        <f t="shared" si="86"/>
        <v>0</v>
      </c>
      <c r="AD93" s="2">
        <f t="shared" si="87"/>
        <v>15841.744500000001</v>
      </c>
      <c r="AE93" s="2">
        <f t="shared" si="88"/>
        <v>532.404</v>
      </c>
      <c r="AF93" s="2">
        <f t="shared" si="88"/>
        <v>756.42399999999998</v>
      </c>
      <c r="AG93" s="2">
        <f t="shared" si="89"/>
        <v>0</v>
      </c>
      <c r="AH93" s="2">
        <f t="shared" si="90"/>
        <v>83.397999999999982</v>
      </c>
      <c r="AI93" s="2">
        <f t="shared" si="90"/>
        <v>36.109999999999992</v>
      </c>
      <c r="AJ93" s="2">
        <f t="shared" si="91"/>
        <v>0</v>
      </c>
      <c r="AK93" s="2">
        <v>0</v>
      </c>
      <c r="AL93" s="2">
        <v>0</v>
      </c>
      <c r="AM93" s="2">
        <v>13775.43</v>
      </c>
      <c r="AN93" s="2">
        <v>462.96</v>
      </c>
      <c r="AO93" s="2">
        <v>657.76</v>
      </c>
      <c r="AP93" s="2">
        <v>0</v>
      </c>
      <c r="AQ93" s="2">
        <v>72.52</v>
      </c>
      <c r="AR93" s="2">
        <v>31.4</v>
      </c>
      <c r="AS93" s="2">
        <v>0</v>
      </c>
      <c r="AT93" s="2">
        <v>109</v>
      </c>
      <c r="AU93" s="2">
        <v>55.25</v>
      </c>
      <c r="AV93" s="2">
        <v>1</v>
      </c>
      <c r="AW93" s="2">
        <v>1</v>
      </c>
      <c r="AX93" s="2"/>
      <c r="AY93" s="2"/>
      <c r="AZ93" s="2">
        <v>1</v>
      </c>
      <c r="BA93" s="2">
        <v>44.77</v>
      </c>
      <c r="BB93" s="2">
        <v>13.24</v>
      </c>
      <c r="BC93" s="2">
        <v>8.16</v>
      </c>
      <c r="BD93" s="2" t="s">
        <v>3</v>
      </c>
      <c r="BE93" s="2" t="s">
        <v>3</v>
      </c>
      <c r="BF93" s="2" t="s">
        <v>3</v>
      </c>
      <c r="BG93" s="2" t="s">
        <v>3</v>
      </c>
      <c r="BH93" s="2">
        <v>0</v>
      </c>
      <c r="BI93" s="2">
        <v>1</v>
      </c>
      <c r="BJ93" s="2" t="s">
        <v>169</v>
      </c>
      <c r="BK93" s="2"/>
      <c r="BL93" s="2"/>
      <c r="BM93" s="2">
        <v>28001</v>
      </c>
      <c r="BN93" s="2">
        <v>0</v>
      </c>
      <c r="BO93" s="2" t="s">
        <v>23</v>
      </c>
      <c r="BP93" s="2">
        <v>1</v>
      </c>
      <c r="BQ93" s="2">
        <v>2</v>
      </c>
      <c r="BR93" s="2">
        <v>0</v>
      </c>
      <c r="BS93" s="2">
        <v>44.77</v>
      </c>
      <c r="BT93" s="2">
        <v>1</v>
      </c>
      <c r="BU93" s="2">
        <v>1</v>
      </c>
      <c r="BV93" s="2">
        <v>1</v>
      </c>
      <c r="BW93" s="2">
        <v>1</v>
      </c>
      <c r="BX93" s="2">
        <v>1</v>
      </c>
      <c r="BY93" s="2" t="s">
        <v>3</v>
      </c>
      <c r="BZ93" s="2">
        <v>109</v>
      </c>
      <c r="CA93" s="2">
        <v>65</v>
      </c>
      <c r="CB93" s="2" t="s">
        <v>3</v>
      </c>
      <c r="CC93" s="2"/>
      <c r="CD93" s="2"/>
      <c r="CE93" s="2">
        <v>0</v>
      </c>
      <c r="CF93" s="2">
        <v>0</v>
      </c>
      <c r="CG93" s="2">
        <v>0</v>
      </c>
      <c r="CH93" s="2">
        <v>16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 t="s">
        <v>887</v>
      </c>
      <c r="CO93" s="2">
        <v>0</v>
      </c>
      <c r="CP93" s="2">
        <f t="shared" si="92"/>
        <v>125215.44</v>
      </c>
      <c r="CQ93" s="2">
        <f t="shared" si="93"/>
        <v>0</v>
      </c>
      <c r="CR93" s="2">
        <f t="shared" si="94"/>
        <v>209744.7</v>
      </c>
      <c r="CS93" s="2">
        <f t="shared" si="95"/>
        <v>23835.73</v>
      </c>
      <c r="CT93" s="2">
        <f t="shared" si="96"/>
        <v>33865.1</v>
      </c>
      <c r="CU93" s="2">
        <f t="shared" si="97"/>
        <v>0</v>
      </c>
      <c r="CV93" s="2">
        <f t="shared" si="98"/>
        <v>83.397999999999982</v>
      </c>
      <c r="CW93" s="2">
        <f t="shared" si="99"/>
        <v>36.109999999999992</v>
      </c>
      <c r="CX93" s="2">
        <f t="shared" si="100"/>
        <v>0</v>
      </c>
      <c r="CY93" s="2">
        <f t="shared" si="101"/>
        <v>32327.470699999998</v>
      </c>
      <c r="CZ93" s="2">
        <f t="shared" si="102"/>
        <v>16386.172074999999</v>
      </c>
      <c r="DA93" s="2"/>
      <c r="DB93" s="2"/>
      <c r="DC93" s="2" t="s">
        <v>3</v>
      </c>
      <c r="DD93" s="2" t="s">
        <v>3</v>
      </c>
      <c r="DE93" s="2" t="s">
        <v>156</v>
      </c>
      <c r="DF93" s="2" t="s">
        <v>156</v>
      </c>
      <c r="DG93" s="2" t="s">
        <v>156</v>
      </c>
      <c r="DH93" s="2" t="s">
        <v>3</v>
      </c>
      <c r="DI93" s="2" t="s">
        <v>156</v>
      </c>
      <c r="DJ93" s="2" t="s">
        <v>156</v>
      </c>
      <c r="DK93" s="2" t="s">
        <v>3</v>
      </c>
      <c r="DL93" s="2" t="s">
        <v>3</v>
      </c>
      <c r="DM93" s="2" t="s">
        <v>26</v>
      </c>
      <c r="DN93" s="2">
        <v>0</v>
      </c>
      <c r="DO93" s="2">
        <v>0</v>
      </c>
      <c r="DP93" s="2">
        <v>1</v>
      </c>
      <c r="DQ93" s="2">
        <v>1</v>
      </c>
      <c r="DR93" s="2"/>
      <c r="DS93" s="2"/>
      <c r="DT93" s="2"/>
      <c r="DU93" s="2">
        <v>1013</v>
      </c>
      <c r="DV93" s="2" t="s">
        <v>168</v>
      </c>
      <c r="DW93" s="2" t="s">
        <v>168</v>
      </c>
      <c r="DX93" s="2">
        <v>1</v>
      </c>
      <c r="DY93" s="2"/>
      <c r="DZ93" s="2" t="s">
        <v>3</v>
      </c>
      <c r="EA93" s="2" t="s">
        <v>3</v>
      </c>
      <c r="EB93" s="2" t="s">
        <v>3</v>
      </c>
      <c r="EC93" s="2" t="s">
        <v>3</v>
      </c>
      <c r="ED93" s="2"/>
      <c r="EE93" s="2">
        <v>51407717</v>
      </c>
      <c r="EF93" s="2">
        <v>2</v>
      </c>
      <c r="EG93" s="2" t="s">
        <v>27</v>
      </c>
      <c r="EH93" s="2">
        <v>0</v>
      </c>
      <c r="EI93" s="2" t="s">
        <v>3</v>
      </c>
      <c r="EJ93" s="2">
        <v>1</v>
      </c>
      <c r="EK93" s="2">
        <v>28001</v>
      </c>
      <c r="EL93" s="2" t="s">
        <v>157</v>
      </c>
      <c r="EM93" s="2" t="s">
        <v>158</v>
      </c>
      <c r="EN93" s="2"/>
      <c r="EO93" s="2" t="s">
        <v>159</v>
      </c>
      <c r="EP93" s="2"/>
      <c r="EQ93" s="2">
        <v>0</v>
      </c>
      <c r="ER93" s="2">
        <v>0</v>
      </c>
      <c r="ES93" s="2">
        <v>0</v>
      </c>
      <c r="ET93" s="2">
        <v>13775.43</v>
      </c>
      <c r="EU93" s="2">
        <v>462.96</v>
      </c>
      <c r="EV93" s="2">
        <v>657.76</v>
      </c>
      <c r="EW93" s="2">
        <v>72.52</v>
      </c>
      <c r="EX93" s="2">
        <v>31.4</v>
      </c>
      <c r="EY93" s="2">
        <v>0</v>
      </c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>
        <v>0</v>
      </c>
      <c r="FR93" s="2">
        <f t="shared" si="103"/>
        <v>0</v>
      </c>
      <c r="FS93" s="2">
        <v>0</v>
      </c>
      <c r="FT93" s="2"/>
      <c r="FU93" s="2"/>
      <c r="FV93" s="2"/>
      <c r="FW93" s="2"/>
      <c r="FX93" s="2">
        <v>109</v>
      </c>
      <c r="FY93" s="2">
        <v>55.25</v>
      </c>
      <c r="FZ93" s="2"/>
      <c r="GA93" s="2" t="s">
        <v>3</v>
      </c>
      <c r="GB93" s="2"/>
      <c r="GC93" s="2"/>
      <c r="GD93" s="2">
        <v>1</v>
      </c>
      <c r="GE93" s="2"/>
      <c r="GF93" s="2">
        <v>1601751209</v>
      </c>
      <c r="GG93" s="2">
        <v>2</v>
      </c>
      <c r="GH93" s="2">
        <v>0</v>
      </c>
      <c r="GI93" s="2">
        <v>-2</v>
      </c>
      <c r="GJ93" s="2">
        <v>0</v>
      </c>
      <c r="GK93" s="2">
        <v>0</v>
      </c>
      <c r="GL93" s="2">
        <f t="shared" si="104"/>
        <v>0</v>
      </c>
      <c r="GM93" s="2">
        <f t="shared" si="105"/>
        <v>173929.08</v>
      </c>
      <c r="GN93" s="2">
        <f t="shared" si="106"/>
        <v>173929.08</v>
      </c>
      <c r="GO93" s="2">
        <f t="shared" si="107"/>
        <v>0</v>
      </c>
      <c r="GP93" s="2">
        <f t="shared" si="108"/>
        <v>0</v>
      </c>
      <c r="GQ93" s="2"/>
      <c r="GR93" s="2">
        <v>0</v>
      </c>
      <c r="GS93" s="2">
        <v>3</v>
      </c>
      <c r="GT93" s="2">
        <v>0</v>
      </c>
      <c r="GU93" s="2" t="s">
        <v>3</v>
      </c>
      <c r="GV93" s="2">
        <f t="shared" si="109"/>
        <v>0</v>
      </c>
      <c r="GW93" s="2">
        <v>8.16</v>
      </c>
      <c r="GX93" s="2">
        <f t="shared" si="110"/>
        <v>0</v>
      </c>
      <c r="GY93" s="2"/>
      <c r="GZ93" s="2"/>
      <c r="HA93" s="2">
        <v>0</v>
      </c>
      <c r="HB93" s="2">
        <v>0</v>
      </c>
      <c r="HC93" s="2">
        <f t="shared" si="111"/>
        <v>0</v>
      </c>
      <c r="HD93" s="2"/>
      <c r="HE93" s="2" t="s">
        <v>3</v>
      </c>
      <c r="HF93" s="2" t="s">
        <v>3</v>
      </c>
      <c r="HG93" s="2"/>
      <c r="HH93" s="2"/>
      <c r="HI93" s="2"/>
      <c r="HJ93" s="2"/>
      <c r="HK93" s="2"/>
      <c r="HL93" s="2"/>
      <c r="HM93" s="2" t="s">
        <v>3</v>
      </c>
      <c r="HN93" s="2" t="s">
        <v>3</v>
      </c>
      <c r="HO93" s="2" t="s">
        <v>3</v>
      </c>
      <c r="HP93" s="2" t="s">
        <v>3</v>
      </c>
      <c r="HQ93" s="2" t="s">
        <v>3</v>
      </c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>
        <v>0</v>
      </c>
      <c r="IL93" s="2"/>
      <c r="IM93" s="2"/>
      <c r="IN93" s="2"/>
      <c r="IO93" s="2"/>
      <c r="IP93" s="2"/>
      <c r="IQ93" s="2"/>
      <c r="IR93" s="2"/>
      <c r="IS93" s="2"/>
      <c r="IT93" s="2"/>
      <c r="IU93" s="2"/>
    </row>
    <row r="94" spans="1:255" x14ac:dyDescent="0.2">
      <c r="A94">
        <v>17</v>
      </c>
      <c r="B94">
        <v>1</v>
      </c>
      <c r="C94">
        <f>ROW(SmtRes!A102)</f>
        <v>102</v>
      </c>
      <c r="D94">
        <f>ROW(EtalonRes!A102)</f>
        <v>102</v>
      </c>
      <c r="E94" t="s">
        <v>165</v>
      </c>
      <c r="F94" t="s">
        <v>166</v>
      </c>
      <c r="G94" t="s">
        <v>167</v>
      </c>
      <c r="H94" t="s">
        <v>168</v>
      </c>
      <c r="I94">
        <v>0.51400000000000001</v>
      </c>
      <c r="J94">
        <v>0</v>
      </c>
      <c r="K94">
        <v>0.51400000000000001</v>
      </c>
      <c r="L94">
        <v>0.51400000000000001</v>
      </c>
      <c r="M94">
        <v>0</v>
      </c>
      <c r="N94">
        <f t="shared" si="73"/>
        <v>0.51400000000000001</v>
      </c>
      <c r="O94">
        <f t="shared" si="74"/>
        <v>125215.44</v>
      </c>
      <c r="P94">
        <f t="shared" si="75"/>
        <v>0</v>
      </c>
      <c r="Q94">
        <f t="shared" si="76"/>
        <v>107808.78</v>
      </c>
      <c r="R94">
        <f t="shared" si="77"/>
        <v>12251.57</v>
      </c>
      <c r="S94">
        <f t="shared" si="78"/>
        <v>17406.66</v>
      </c>
      <c r="T94">
        <f t="shared" si="79"/>
        <v>0</v>
      </c>
      <c r="U94">
        <f t="shared" si="80"/>
        <v>42.866571999999991</v>
      </c>
      <c r="V94">
        <f t="shared" si="81"/>
        <v>18.560539999999996</v>
      </c>
      <c r="W94">
        <f t="shared" si="82"/>
        <v>0</v>
      </c>
      <c r="X94">
        <f t="shared" si="83"/>
        <v>32327.47</v>
      </c>
      <c r="Y94">
        <f t="shared" si="84"/>
        <v>16312.03</v>
      </c>
      <c r="AA94">
        <v>51441990</v>
      </c>
      <c r="AB94">
        <f t="shared" si="85"/>
        <v>16598.1685</v>
      </c>
      <c r="AC94">
        <f t="shared" si="86"/>
        <v>0</v>
      </c>
      <c r="AD94">
        <f t="shared" si="87"/>
        <v>15841.744500000001</v>
      </c>
      <c r="AE94">
        <f t="shared" si="88"/>
        <v>532.404</v>
      </c>
      <c r="AF94">
        <f t="shared" si="88"/>
        <v>756.42399999999998</v>
      </c>
      <c r="AG94">
        <f t="shared" si="89"/>
        <v>0</v>
      </c>
      <c r="AH94">
        <f t="shared" si="90"/>
        <v>83.397999999999982</v>
      </c>
      <c r="AI94">
        <f t="shared" si="90"/>
        <v>36.109999999999992</v>
      </c>
      <c r="AJ94">
        <f t="shared" si="91"/>
        <v>0</v>
      </c>
      <c r="AK94">
        <v>0</v>
      </c>
      <c r="AL94">
        <v>0</v>
      </c>
      <c r="AM94">
        <v>13775.43</v>
      </c>
      <c r="AN94">
        <v>462.96</v>
      </c>
      <c r="AO94">
        <v>657.76</v>
      </c>
      <c r="AP94">
        <v>0</v>
      </c>
      <c r="AQ94">
        <v>72.52</v>
      </c>
      <c r="AR94">
        <v>31.4</v>
      </c>
      <c r="AS94">
        <v>0</v>
      </c>
      <c r="AT94">
        <v>109</v>
      </c>
      <c r="AU94">
        <v>55</v>
      </c>
      <c r="AV94">
        <v>1</v>
      </c>
      <c r="AW94">
        <v>1</v>
      </c>
      <c r="AZ94">
        <v>1</v>
      </c>
      <c r="BA94">
        <v>44.77</v>
      </c>
      <c r="BB94">
        <v>13.24</v>
      </c>
      <c r="BC94">
        <v>8.16</v>
      </c>
      <c r="BD94" t="s">
        <v>3</v>
      </c>
      <c r="BE94" t="s">
        <v>3</v>
      </c>
      <c r="BF94" t="s">
        <v>3</v>
      </c>
      <c r="BG94" t="s">
        <v>3</v>
      </c>
      <c r="BH94">
        <v>0</v>
      </c>
      <c r="BI94">
        <v>1</v>
      </c>
      <c r="BJ94" t="s">
        <v>169</v>
      </c>
      <c r="BM94">
        <v>28001</v>
      </c>
      <c r="BN94">
        <v>0</v>
      </c>
      <c r="BO94" t="s">
        <v>23</v>
      </c>
      <c r="BP94">
        <v>1</v>
      </c>
      <c r="BQ94">
        <v>2</v>
      </c>
      <c r="BR94">
        <v>0</v>
      </c>
      <c r="BS94">
        <v>44.77</v>
      </c>
      <c r="BT94">
        <v>1</v>
      </c>
      <c r="BU94">
        <v>1</v>
      </c>
      <c r="BV94">
        <v>1</v>
      </c>
      <c r="BW94">
        <v>1</v>
      </c>
      <c r="BX94">
        <v>1</v>
      </c>
      <c r="BY94" t="s">
        <v>3</v>
      </c>
      <c r="BZ94">
        <v>109</v>
      </c>
      <c r="CA94">
        <v>65</v>
      </c>
      <c r="CB94" t="s">
        <v>3</v>
      </c>
      <c r="CE94">
        <v>0</v>
      </c>
      <c r="CF94">
        <v>0</v>
      </c>
      <c r="CG94">
        <v>0</v>
      </c>
      <c r="CH94">
        <v>16</v>
      </c>
      <c r="CI94">
        <v>0</v>
      </c>
      <c r="CJ94">
        <v>0</v>
      </c>
      <c r="CK94">
        <v>0</v>
      </c>
      <c r="CL94">
        <v>0</v>
      </c>
      <c r="CM94">
        <v>0</v>
      </c>
      <c r="CN94" t="s">
        <v>887</v>
      </c>
      <c r="CO94">
        <v>0</v>
      </c>
      <c r="CP94">
        <f t="shared" si="92"/>
        <v>125215.44</v>
      </c>
      <c r="CQ94">
        <f t="shared" si="93"/>
        <v>0</v>
      </c>
      <c r="CR94">
        <f t="shared" si="94"/>
        <v>209744.7</v>
      </c>
      <c r="CS94">
        <f t="shared" si="95"/>
        <v>23835.73</v>
      </c>
      <c r="CT94">
        <f t="shared" si="96"/>
        <v>33865.1</v>
      </c>
      <c r="CU94">
        <f t="shared" si="97"/>
        <v>0</v>
      </c>
      <c r="CV94">
        <f t="shared" si="98"/>
        <v>83.397999999999982</v>
      </c>
      <c r="CW94">
        <f t="shared" si="99"/>
        <v>36.109999999999992</v>
      </c>
      <c r="CX94">
        <f t="shared" si="100"/>
        <v>0</v>
      </c>
      <c r="CY94">
        <f t="shared" si="101"/>
        <v>32327.470699999998</v>
      </c>
      <c r="CZ94">
        <f t="shared" si="102"/>
        <v>16312.0265</v>
      </c>
      <c r="DC94" t="s">
        <v>3</v>
      </c>
      <c r="DD94" t="s">
        <v>3</v>
      </c>
      <c r="DE94" t="s">
        <v>156</v>
      </c>
      <c r="DF94" t="s">
        <v>156</v>
      </c>
      <c r="DG94" t="s">
        <v>156</v>
      </c>
      <c r="DH94" t="s">
        <v>3</v>
      </c>
      <c r="DI94" t="s">
        <v>156</v>
      </c>
      <c r="DJ94" t="s">
        <v>156</v>
      </c>
      <c r="DK94" t="s">
        <v>3</v>
      </c>
      <c r="DL94" t="s">
        <v>3</v>
      </c>
      <c r="DM94" t="s">
        <v>26</v>
      </c>
      <c r="DN94">
        <v>0</v>
      </c>
      <c r="DO94">
        <v>0</v>
      </c>
      <c r="DP94">
        <v>1</v>
      </c>
      <c r="DQ94">
        <v>1</v>
      </c>
      <c r="DU94">
        <v>1013</v>
      </c>
      <c r="DV94" t="s">
        <v>168</v>
      </c>
      <c r="DW94" t="s">
        <v>168</v>
      </c>
      <c r="DX94">
        <v>1</v>
      </c>
      <c r="DZ94" t="s">
        <v>3</v>
      </c>
      <c r="EA94" t="s">
        <v>3</v>
      </c>
      <c r="EB94" t="s">
        <v>3</v>
      </c>
      <c r="EC94" t="s">
        <v>3</v>
      </c>
      <c r="EE94">
        <v>51407717</v>
      </c>
      <c r="EF94">
        <v>2</v>
      </c>
      <c r="EG94" t="s">
        <v>27</v>
      </c>
      <c r="EH94">
        <v>0</v>
      </c>
      <c r="EI94" t="s">
        <v>3</v>
      </c>
      <c r="EJ94">
        <v>1</v>
      </c>
      <c r="EK94">
        <v>28001</v>
      </c>
      <c r="EL94" t="s">
        <v>157</v>
      </c>
      <c r="EM94" t="s">
        <v>158</v>
      </c>
      <c r="EO94" t="s">
        <v>159</v>
      </c>
      <c r="EQ94">
        <v>0</v>
      </c>
      <c r="ER94">
        <v>0</v>
      </c>
      <c r="ES94">
        <v>0</v>
      </c>
      <c r="ET94">
        <v>13775.43</v>
      </c>
      <c r="EU94">
        <v>462.96</v>
      </c>
      <c r="EV94">
        <v>657.76</v>
      </c>
      <c r="EW94">
        <v>72.52</v>
      </c>
      <c r="EX94">
        <v>31.4</v>
      </c>
      <c r="EY94">
        <v>0</v>
      </c>
      <c r="FQ94">
        <v>0</v>
      </c>
      <c r="FR94">
        <f t="shared" si="103"/>
        <v>0</v>
      </c>
      <c r="FS94">
        <v>0</v>
      </c>
      <c r="FX94">
        <v>109</v>
      </c>
      <c r="FY94">
        <v>55.25</v>
      </c>
      <c r="GA94" t="s">
        <v>3</v>
      </c>
      <c r="GD94">
        <v>1</v>
      </c>
      <c r="GF94">
        <v>1601751209</v>
      </c>
      <c r="GG94">
        <v>2</v>
      </c>
      <c r="GH94">
        <v>0</v>
      </c>
      <c r="GI94">
        <v>-2</v>
      </c>
      <c r="GJ94">
        <v>0</v>
      </c>
      <c r="GK94">
        <v>0</v>
      </c>
      <c r="GL94">
        <f t="shared" si="104"/>
        <v>0</v>
      </c>
      <c r="GM94">
        <f t="shared" si="105"/>
        <v>173854.94</v>
      </c>
      <c r="GN94">
        <f t="shared" si="106"/>
        <v>173854.94</v>
      </c>
      <c r="GO94">
        <f t="shared" si="107"/>
        <v>0</v>
      </c>
      <c r="GP94">
        <f t="shared" si="108"/>
        <v>0</v>
      </c>
      <c r="GR94">
        <v>0</v>
      </c>
      <c r="GS94">
        <v>3</v>
      </c>
      <c r="GT94">
        <v>0</v>
      </c>
      <c r="GU94" t="s">
        <v>3</v>
      </c>
      <c r="GV94">
        <f t="shared" si="109"/>
        <v>0</v>
      </c>
      <c r="GW94">
        <v>8.16</v>
      </c>
      <c r="GX94">
        <f t="shared" si="110"/>
        <v>0</v>
      </c>
      <c r="HA94">
        <v>0</v>
      </c>
      <c r="HB94">
        <v>0</v>
      </c>
      <c r="HC94">
        <f t="shared" si="111"/>
        <v>0</v>
      </c>
      <c r="HE94" t="s">
        <v>3</v>
      </c>
      <c r="HF94" t="s">
        <v>3</v>
      </c>
      <c r="HM94" t="s">
        <v>3</v>
      </c>
      <c r="HN94" t="s">
        <v>3</v>
      </c>
      <c r="HO94" t="s">
        <v>3</v>
      </c>
      <c r="HP94" t="s">
        <v>3</v>
      </c>
      <c r="HQ94" t="s">
        <v>3</v>
      </c>
      <c r="IK94">
        <v>0</v>
      </c>
    </row>
    <row r="95" spans="1:255" x14ac:dyDescent="0.2">
      <c r="A95" s="2">
        <v>17</v>
      </c>
      <c r="B95" s="2">
        <v>1</v>
      </c>
      <c r="C95" s="2">
        <f>ROW(SmtRes!A107)</f>
        <v>107</v>
      </c>
      <c r="D95" s="2">
        <f>ROW(EtalonRes!A107)</f>
        <v>107</v>
      </c>
      <c r="E95" s="2" t="s">
        <v>170</v>
      </c>
      <c r="F95" s="2" t="s">
        <v>171</v>
      </c>
      <c r="G95" s="2" t="s">
        <v>172</v>
      </c>
      <c r="H95" s="2" t="s">
        <v>168</v>
      </c>
      <c r="I95" s="2">
        <v>0.29499999999999998</v>
      </c>
      <c r="J95" s="2">
        <v>0</v>
      </c>
      <c r="K95" s="2">
        <v>0.29499999999999998</v>
      </c>
      <c r="L95" s="2">
        <v>0.29499999999999998</v>
      </c>
      <c r="M95" s="2">
        <v>0</v>
      </c>
      <c r="N95" s="2">
        <f t="shared" si="73"/>
        <v>0.29499999999999998</v>
      </c>
      <c r="O95" s="2">
        <f t="shared" si="74"/>
        <v>207264.21</v>
      </c>
      <c r="P95" s="2">
        <f t="shared" si="75"/>
        <v>0</v>
      </c>
      <c r="Q95" s="2">
        <f t="shared" si="76"/>
        <v>20795.36</v>
      </c>
      <c r="R95" s="2">
        <f t="shared" si="77"/>
        <v>8386.94</v>
      </c>
      <c r="S95" s="2">
        <f t="shared" si="78"/>
        <v>186468.85</v>
      </c>
      <c r="T95" s="2">
        <f t="shared" si="79"/>
        <v>0</v>
      </c>
      <c r="U95" s="2">
        <f t="shared" si="80"/>
        <v>529.2299999999999</v>
      </c>
      <c r="V95" s="2">
        <f t="shared" si="81"/>
        <v>14.926999999999998</v>
      </c>
      <c r="W95" s="2">
        <f t="shared" si="82"/>
        <v>0</v>
      </c>
      <c r="X95" s="2">
        <f t="shared" si="83"/>
        <v>212392.81</v>
      </c>
      <c r="Y95" s="2">
        <f t="shared" si="84"/>
        <v>107657.82</v>
      </c>
      <c r="Z95" s="2"/>
      <c r="AA95" s="2">
        <v>51442965</v>
      </c>
      <c r="AB95" s="2">
        <f t="shared" si="85"/>
        <v>19443.004000000001</v>
      </c>
      <c r="AC95" s="2">
        <f t="shared" si="86"/>
        <v>0</v>
      </c>
      <c r="AD95" s="2">
        <f t="shared" si="87"/>
        <v>5324.2240000000002</v>
      </c>
      <c r="AE95" s="2">
        <f t="shared" si="88"/>
        <v>635.03</v>
      </c>
      <c r="AF95" s="2">
        <f t="shared" si="88"/>
        <v>14118.78</v>
      </c>
      <c r="AG95" s="2">
        <f t="shared" si="89"/>
        <v>0</v>
      </c>
      <c r="AH95" s="2">
        <f t="shared" si="90"/>
        <v>1793.9999999999998</v>
      </c>
      <c r="AI95" s="2">
        <f t="shared" si="90"/>
        <v>50.599999999999994</v>
      </c>
      <c r="AJ95" s="2">
        <f t="shared" si="91"/>
        <v>0</v>
      </c>
      <c r="AK95" s="2">
        <v>0</v>
      </c>
      <c r="AL95" s="2">
        <v>0</v>
      </c>
      <c r="AM95" s="2">
        <v>4629.76</v>
      </c>
      <c r="AN95" s="2">
        <v>552.20000000000005</v>
      </c>
      <c r="AO95" s="2">
        <v>12277.2</v>
      </c>
      <c r="AP95" s="2">
        <v>0</v>
      </c>
      <c r="AQ95" s="2">
        <v>1560</v>
      </c>
      <c r="AR95" s="2">
        <v>44</v>
      </c>
      <c r="AS95" s="2">
        <v>0</v>
      </c>
      <c r="AT95" s="2">
        <v>109</v>
      </c>
      <c r="AU95" s="2">
        <v>55.25</v>
      </c>
      <c r="AV95" s="2">
        <v>1</v>
      </c>
      <c r="AW95" s="2">
        <v>1</v>
      </c>
      <c r="AX95" s="2"/>
      <c r="AY95" s="2"/>
      <c r="AZ95" s="2">
        <v>1</v>
      </c>
      <c r="BA95" s="2">
        <v>44.77</v>
      </c>
      <c r="BB95" s="2">
        <v>13.24</v>
      </c>
      <c r="BC95" s="2">
        <v>8.16</v>
      </c>
      <c r="BD95" s="2" t="s">
        <v>3</v>
      </c>
      <c r="BE95" s="2" t="s">
        <v>3</v>
      </c>
      <c r="BF95" s="2" t="s">
        <v>3</v>
      </c>
      <c r="BG95" s="2" t="s">
        <v>3</v>
      </c>
      <c r="BH95" s="2">
        <v>0</v>
      </c>
      <c r="BI95" s="2">
        <v>1</v>
      </c>
      <c r="BJ95" s="2" t="s">
        <v>173</v>
      </c>
      <c r="BK95" s="2"/>
      <c r="BL95" s="2"/>
      <c r="BM95" s="2">
        <v>28001</v>
      </c>
      <c r="BN95" s="2">
        <v>0</v>
      </c>
      <c r="BO95" s="2" t="s">
        <v>23</v>
      </c>
      <c r="BP95" s="2">
        <v>1</v>
      </c>
      <c r="BQ95" s="2">
        <v>2</v>
      </c>
      <c r="BR95" s="2">
        <v>0</v>
      </c>
      <c r="BS95" s="2">
        <v>44.77</v>
      </c>
      <c r="BT95" s="2">
        <v>1</v>
      </c>
      <c r="BU95" s="2">
        <v>1</v>
      </c>
      <c r="BV95" s="2">
        <v>1</v>
      </c>
      <c r="BW95" s="2">
        <v>1</v>
      </c>
      <c r="BX95" s="2">
        <v>1</v>
      </c>
      <c r="BY95" s="2" t="s">
        <v>3</v>
      </c>
      <c r="BZ95" s="2">
        <v>109</v>
      </c>
      <c r="CA95" s="2">
        <v>65</v>
      </c>
      <c r="CB95" s="2" t="s">
        <v>3</v>
      </c>
      <c r="CC95" s="2"/>
      <c r="CD95" s="2"/>
      <c r="CE95" s="2">
        <v>0</v>
      </c>
      <c r="CF95" s="2">
        <v>0</v>
      </c>
      <c r="CG95" s="2">
        <v>0</v>
      </c>
      <c r="CH95" s="2">
        <v>17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 t="s">
        <v>887</v>
      </c>
      <c r="CO95" s="2">
        <v>0</v>
      </c>
      <c r="CP95" s="2">
        <f t="shared" si="92"/>
        <v>207264.21000000002</v>
      </c>
      <c r="CQ95" s="2">
        <f t="shared" si="93"/>
        <v>0</v>
      </c>
      <c r="CR95" s="2">
        <f t="shared" si="94"/>
        <v>70492.73</v>
      </c>
      <c r="CS95" s="2">
        <f t="shared" si="95"/>
        <v>28430.29</v>
      </c>
      <c r="CT95" s="2">
        <f t="shared" si="96"/>
        <v>632097.78</v>
      </c>
      <c r="CU95" s="2">
        <f t="shared" si="97"/>
        <v>0</v>
      </c>
      <c r="CV95" s="2">
        <f t="shared" si="98"/>
        <v>1793.9999999999998</v>
      </c>
      <c r="CW95" s="2">
        <f t="shared" si="99"/>
        <v>50.599999999999994</v>
      </c>
      <c r="CX95" s="2">
        <f t="shared" si="100"/>
        <v>0</v>
      </c>
      <c r="CY95" s="2">
        <f t="shared" si="101"/>
        <v>212392.81109999999</v>
      </c>
      <c r="CZ95" s="2">
        <f t="shared" si="102"/>
        <v>107657.82397500001</v>
      </c>
      <c r="DA95" s="2"/>
      <c r="DB95" s="2"/>
      <c r="DC95" s="2" t="s">
        <v>3</v>
      </c>
      <c r="DD95" s="2" t="s">
        <v>3</v>
      </c>
      <c r="DE95" s="2" t="s">
        <v>156</v>
      </c>
      <c r="DF95" s="2" t="s">
        <v>156</v>
      </c>
      <c r="DG95" s="2" t="s">
        <v>156</v>
      </c>
      <c r="DH95" s="2" t="s">
        <v>3</v>
      </c>
      <c r="DI95" s="2" t="s">
        <v>156</v>
      </c>
      <c r="DJ95" s="2" t="s">
        <v>156</v>
      </c>
      <c r="DK95" s="2" t="s">
        <v>3</v>
      </c>
      <c r="DL95" s="2" t="s">
        <v>3</v>
      </c>
      <c r="DM95" s="2" t="s">
        <v>26</v>
      </c>
      <c r="DN95" s="2">
        <v>0</v>
      </c>
      <c r="DO95" s="2">
        <v>0</v>
      </c>
      <c r="DP95" s="2">
        <v>1</v>
      </c>
      <c r="DQ95" s="2">
        <v>1</v>
      </c>
      <c r="DR95" s="2"/>
      <c r="DS95" s="2"/>
      <c r="DT95" s="2"/>
      <c r="DU95" s="2">
        <v>1013</v>
      </c>
      <c r="DV95" s="2" t="s">
        <v>168</v>
      </c>
      <c r="DW95" s="2" t="s">
        <v>168</v>
      </c>
      <c r="DX95" s="2">
        <v>1</v>
      </c>
      <c r="DY95" s="2"/>
      <c r="DZ95" s="2" t="s">
        <v>3</v>
      </c>
      <c r="EA95" s="2" t="s">
        <v>3</v>
      </c>
      <c r="EB95" s="2" t="s">
        <v>3</v>
      </c>
      <c r="EC95" s="2" t="s">
        <v>3</v>
      </c>
      <c r="ED95" s="2"/>
      <c r="EE95" s="2">
        <v>51407717</v>
      </c>
      <c r="EF95" s="2">
        <v>2</v>
      </c>
      <c r="EG95" s="2" t="s">
        <v>27</v>
      </c>
      <c r="EH95" s="2">
        <v>0</v>
      </c>
      <c r="EI95" s="2" t="s">
        <v>3</v>
      </c>
      <c r="EJ95" s="2">
        <v>1</v>
      </c>
      <c r="EK95" s="2">
        <v>28001</v>
      </c>
      <c r="EL95" s="2" t="s">
        <v>157</v>
      </c>
      <c r="EM95" s="2" t="s">
        <v>158</v>
      </c>
      <c r="EN95" s="2"/>
      <c r="EO95" s="2" t="s">
        <v>159</v>
      </c>
      <c r="EP95" s="2"/>
      <c r="EQ95" s="2">
        <v>0</v>
      </c>
      <c r="ER95" s="2">
        <v>0</v>
      </c>
      <c r="ES95" s="2">
        <v>0</v>
      </c>
      <c r="ET95" s="2">
        <v>4629.76</v>
      </c>
      <c r="EU95" s="2">
        <v>552.20000000000005</v>
      </c>
      <c r="EV95" s="2">
        <v>12277.2</v>
      </c>
      <c r="EW95" s="2">
        <v>1560</v>
      </c>
      <c r="EX95" s="2">
        <v>44</v>
      </c>
      <c r="EY95" s="2">
        <v>0</v>
      </c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>
        <v>0</v>
      </c>
      <c r="FR95" s="2">
        <f t="shared" si="103"/>
        <v>0</v>
      </c>
      <c r="FS95" s="2">
        <v>0</v>
      </c>
      <c r="FT95" s="2"/>
      <c r="FU95" s="2"/>
      <c r="FV95" s="2"/>
      <c r="FW95" s="2"/>
      <c r="FX95" s="2">
        <v>109</v>
      </c>
      <c r="FY95" s="2">
        <v>55.25</v>
      </c>
      <c r="FZ95" s="2"/>
      <c r="GA95" s="2" t="s">
        <v>3</v>
      </c>
      <c r="GB95" s="2"/>
      <c r="GC95" s="2"/>
      <c r="GD95" s="2">
        <v>1</v>
      </c>
      <c r="GE95" s="2"/>
      <c r="GF95" s="2">
        <v>533282008</v>
      </c>
      <c r="GG95" s="2">
        <v>2</v>
      </c>
      <c r="GH95" s="2">
        <v>0</v>
      </c>
      <c r="GI95" s="2">
        <v>-2</v>
      </c>
      <c r="GJ95" s="2">
        <v>0</v>
      </c>
      <c r="GK95" s="2">
        <v>0</v>
      </c>
      <c r="GL95" s="2">
        <f t="shared" si="104"/>
        <v>0</v>
      </c>
      <c r="GM95" s="2">
        <f t="shared" si="105"/>
        <v>527314.84</v>
      </c>
      <c r="GN95" s="2">
        <f t="shared" si="106"/>
        <v>527314.84</v>
      </c>
      <c r="GO95" s="2">
        <f t="shared" si="107"/>
        <v>0</v>
      </c>
      <c r="GP95" s="2">
        <f t="shared" si="108"/>
        <v>0</v>
      </c>
      <c r="GQ95" s="2"/>
      <c r="GR95" s="2">
        <v>0</v>
      </c>
      <c r="GS95" s="2">
        <v>3</v>
      </c>
      <c r="GT95" s="2">
        <v>0</v>
      </c>
      <c r="GU95" s="2" t="s">
        <v>3</v>
      </c>
      <c r="GV95" s="2">
        <f t="shared" si="109"/>
        <v>0</v>
      </c>
      <c r="GW95" s="2">
        <v>8.16</v>
      </c>
      <c r="GX95" s="2">
        <f t="shared" si="110"/>
        <v>0</v>
      </c>
      <c r="GY95" s="2"/>
      <c r="GZ95" s="2"/>
      <c r="HA95" s="2">
        <v>0</v>
      </c>
      <c r="HB95" s="2">
        <v>0</v>
      </c>
      <c r="HC95" s="2">
        <f t="shared" si="111"/>
        <v>0</v>
      </c>
      <c r="HD95" s="2"/>
      <c r="HE95" s="2" t="s">
        <v>3</v>
      </c>
      <c r="HF95" s="2" t="s">
        <v>3</v>
      </c>
      <c r="HG95" s="2"/>
      <c r="HH95" s="2"/>
      <c r="HI95" s="2"/>
      <c r="HJ95" s="2"/>
      <c r="HK95" s="2"/>
      <c r="HL95" s="2"/>
      <c r="HM95" s="2" t="s">
        <v>3</v>
      </c>
      <c r="HN95" s="2" t="s">
        <v>3</v>
      </c>
      <c r="HO95" s="2" t="s">
        <v>3</v>
      </c>
      <c r="HP95" s="2" t="s">
        <v>3</v>
      </c>
      <c r="HQ95" s="2" t="s">
        <v>3</v>
      </c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>
        <v>0</v>
      </c>
      <c r="IL95" s="2"/>
      <c r="IM95" s="2"/>
      <c r="IN95" s="2"/>
      <c r="IO95" s="2"/>
      <c r="IP95" s="2"/>
      <c r="IQ95" s="2"/>
      <c r="IR95" s="2"/>
      <c r="IS95" s="2"/>
      <c r="IT95" s="2"/>
      <c r="IU95" s="2"/>
    </row>
    <row r="96" spans="1:255" x14ac:dyDescent="0.2">
      <c r="A96">
        <v>17</v>
      </c>
      <c r="B96">
        <v>1</v>
      </c>
      <c r="C96">
        <f>ROW(SmtRes!A112)</f>
        <v>112</v>
      </c>
      <c r="D96">
        <f>ROW(EtalonRes!A112)</f>
        <v>112</v>
      </c>
      <c r="E96" t="s">
        <v>170</v>
      </c>
      <c r="F96" t="s">
        <v>171</v>
      </c>
      <c r="G96" t="s">
        <v>172</v>
      </c>
      <c r="H96" t="s">
        <v>168</v>
      </c>
      <c r="I96">
        <v>0.29499999999999998</v>
      </c>
      <c r="J96">
        <v>0</v>
      </c>
      <c r="K96">
        <v>0.29499999999999998</v>
      </c>
      <c r="L96">
        <v>0.29499999999999998</v>
      </c>
      <c r="M96">
        <v>0</v>
      </c>
      <c r="N96">
        <f t="shared" si="73"/>
        <v>0.29499999999999998</v>
      </c>
      <c r="O96">
        <f t="shared" si="74"/>
        <v>207264.21</v>
      </c>
      <c r="P96">
        <f t="shared" si="75"/>
        <v>0</v>
      </c>
      <c r="Q96">
        <f t="shared" si="76"/>
        <v>20795.36</v>
      </c>
      <c r="R96">
        <f t="shared" si="77"/>
        <v>8386.94</v>
      </c>
      <c r="S96">
        <f t="shared" si="78"/>
        <v>186468.85</v>
      </c>
      <c r="T96">
        <f t="shared" si="79"/>
        <v>0</v>
      </c>
      <c r="U96">
        <f t="shared" si="80"/>
        <v>529.2299999999999</v>
      </c>
      <c r="V96">
        <f t="shared" si="81"/>
        <v>14.926999999999998</v>
      </c>
      <c r="W96">
        <f t="shared" si="82"/>
        <v>0</v>
      </c>
      <c r="X96">
        <f t="shared" si="83"/>
        <v>212392.81</v>
      </c>
      <c r="Y96">
        <f t="shared" si="84"/>
        <v>107170.68</v>
      </c>
      <c r="AA96">
        <v>51441990</v>
      </c>
      <c r="AB96">
        <f t="shared" si="85"/>
        <v>19443.004000000001</v>
      </c>
      <c r="AC96">
        <f t="shared" si="86"/>
        <v>0</v>
      </c>
      <c r="AD96">
        <f t="shared" si="87"/>
        <v>5324.2240000000002</v>
      </c>
      <c r="AE96">
        <f t="shared" si="88"/>
        <v>635.03</v>
      </c>
      <c r="AF96">
        <f t="shared" si="88"/>
        <v>14118.78</v>
      </c>
      <c r="AG96">
        <f t="shared" si="89"/>
        <v>0</v>
      </c>
      <c r="AH96">
        <f t="shared" si="90"/>
        <v>1793.9999999999998</v>
      </c>
      <c r="AI96">
        <f t="shared" si="90"/>
        <v>50.599999999999994</v>
      </c>
      <c r="AJ96">
        <f t="shared" si="91"/>
        <v>0</v>
      </c>
      <c r="AK96">
        <v>0</v>
      </c>
      <c r="AL96">
        <v>0</v>
      </c>
      <c r="AM96">
        <v>4629.76</v>
      </c>
      <c r="AN96">
        <v>552.20000000000005</v>
      </c>
      <c r="AO96">
        <v>12277.2</v>
      </c>
      <c r="AP96">
        <v>0</v>
      </c>
      <c r="AQ96">
        <v>1560</v>
      </c>
      <c r="AR96">
        <v>44</v>
      </c>
      <c r="AS96">
        <v>0</v>
      </c>
      <c r="AT96">
        <v>109</v>
      </c>
      <c r="AU96">
        <v>55</v>
      </c>
      <c r="AV96">
        <v>1</v>
      </c>
      <c r="AW96">
        <v>1</v>
      </c>
      <c r="AZ96">
        <v>1</v>
      </c>
      <c r="BA96">
        <v>44.77</v>
      </c>
      <c r="BB96">
        <v>13.24</v>
      </c>
      <c r="BC96">
        <v>8.16</v>
      </c>
      <c r="BD96" t="s">
        <v>3</v>
      </c>
      <c r="BE96" t="s">
        <v>3</v>
      </c>
      <c r="BF96" t="s">
        <v>3</v>
      </c>
      <c r="BG96" t="s">
        <v>3</v>
      </c>
      <c r="BH96">
        <v>0</v>
      </c>
      <c r="BI96">
        <v>1</v>
      </c>
      <c r="BJ96" t="s">
        <v>173</v>
      </c>
      <c r="BM96">
        <v>28001</v>
      </c>
      <c r="BN96">
        <v>0</v>
      </c>
      <c r="BO96" t="s">
        <v>23</v>
      </c>
      <c r="BP96">
        <v>1</v>
      </c>
      <c r="BQ96">
        <v>2</v>
      </c>
      <c r="BR96">
        <v>0</v>
      </c>
      <c r="BS96">
        <v>44.77</v>
      </c>
      <c r="BT96">
        <v>1</v>
      </c>
      <c r="BU96">
        <v>1</v>
      </c>
      <c r="BV96">
        <v>1</v>
      </c>
      <c r="BW96">
        <v>1</v>
      </c>
      <c r="BX96">
        <v>1</v>
      </c>
      <c r="BY96" t="s">
        <v>3</v>
      </c>
      <c r="BZ96">
        <v>109</v>
      </c>
      <c r="CA96">
        <v>65</v>
      </c>
      <c r="CB96" t="s">
        <v>3</v>
      </c>
      <c r="CE96">
        <v>0</v>
      </c>
      <c r="CF96">
        <v>0</v>
      </c>
      <c r="CG96">
        <v>0</v>
      </c>
      <c r="CH96">
        <v>17</v>
      </c>
      <c r="CI96">
        <v>0</v>
      </c>
      <c r="CJ96">
        <v>0</v>
      </c>
      <c r="CK96">
        <v>0</v>
      </c>
      <c r="CL96">
        <v>0</v>
      </c>
      <c r="CM96">
        <v>0</v>
      </c>
      <c r="CN96" t="s">
        <v>887</v>
      </c>
      <c r="CO96">
        <v>0</v>
      </c>
      <c r="CP96">
        <f t="shared" si="92"/>
        <v>207264.21000000002</v>
      </c>
      <c r="CQ96">
        <f t="shared" si="93"/>
        <v>0</v>
      </c>
      <c r="CR96">
        <f t="shared" si="94"/>
        <v>70492.73</v>
      </c>
      <c r="CS96">
        <f t="shared" si="95"/>
        <v>28430.29</v>
      </c>
      <c r="CT96">
        <f t="shared" si="96"/>
        <v>632097.78</v>
      </c>
      <c r="CU96">
        <f t="shared" si="97"/>
        <v>0</v>
      </c>
      <c r="CV96">
        <f t="shared" si="98"/>
        <v>1793.9999999999998</v>
      </c>
      <c r="CW96">
        <f t="shared" si="99"/>
        <v>50.599999999999994</v>
      </c>
      <c r="CX96">
        <f t="shared" si="100"/>
        <v>0</v>
      </c>
      <c r="CY96">
        <f t="shared" si="101"/>
        <v>212392.81109999999</v>
      </c>
      <c r="CZ96">
        <f t="shared" si="102"/>
        <v>107170.68450000002</v>
      </c>
      <c r="DC96" t="s">
        <v>3</v>
      </c>
      <c r="DD96" t="s">
        <v>3</v>
      </c>
      <c r="DE96" t="s">
        <v>156</v>
      </c>
      <c r="DF96" t="s">
        <v>156</v>
      </c>
      <c r="DG96" t="s">
        <v>156</v>
      </c>
      <c r="DH96" t="s">
        <v>3</v>
      </c>
      <c r="DI96" t="s">
        <v>156</v>
      </c>
      <c r="DJ96" t="s">
        <v>156</v>
      </c>
      <c r="DK96" t="s">
        <v>3</v>
      </c>
      <c r="DL96" t="s">
        <v>3</v>
      </c>
      <c r="DM96" t="s">
        <v>26</v>
      </c>
      <c r="DN96">
        <v>0</v>
      </c>
      <c r="DO96">
        <v>0</v>
      </c>
      <c r="DP96">
        <v>1</v>
      </c>
      <c r="DQ96">
        <v>1</v>
      </c>
      <c r="DU96">
        <v>1013</v>
      </c>
      <c r="DV96" t="s">
        <v>168</v>
      </c>
      <c r="DW96" t="s">
        <v>168</v>
      </c>
      <c r="DX96">
        <v>1</v>
      </c>
      <c r="DZ96" t="s">
        <v>3</v>
      </c>
      <c r="EA96" t="s">
        <v>3</v>
      </c>
      <c r="EB96" t="s">
        <v>3</v>
      </c>
      <c r="EC96" t="s">
        <v>3</v>
      </c>
      <c r="EE96">
        <v>51407717</v>
      </c>
      <c r="EF96">
        <v>2</v>
      </c>
      <c r="EG96" t="s">
        <v>27</v>
      </c>
      <c r="EH96">
        <v>0</v>
      </c>
      <c r="EI96" t="s">
        <v>3</v>
      </c>
      <c r="EJ96">
        <v>1</v>
      </c>
      <c r="EK96">
        <v>28001</v>
      </c>
      <c r="EL96" t="s">
        <v>157</v>
      </c>
      <c r="EM96" t="s">
        <v>158</v>
      </c>
      <c r="EO96" t="s">
        <v>159</v>
      </c>
      <c r="EQ96">
        <v>0</v>
      </c>
      <c r="ER96">
        <v>0</v>
      </c>
      <c r="ES96">
        <v>0</v>
      </c>
      <c r="ET96">
        <v>4629.76</v>
      </c>
      <c r="EU96">
        <v>552.20000000000005</v>
      </c>
      <c r="EV96">
        <v>12277.2</v>
      </c>
      <c r="EW96">
        <v>1560</v>
      </c>
      <c r="EX96">
        <v>44</v>
      </c>
      <c r="EY96">
        <v>0</v>
      </c>
      <c r="FQ96">
        <v>0</v>
      </c>
      <c r="FR96">
        <f t="shared" si="103"/>
        <v>0</v>
      </c>
      <c r="FS96">
        <v>0</v>
      </c>
      <c r="FX96">
        <v>109</v>
      </c>
      <c r="FY96">
        <v>55.25</v>
      </c>
      <c r="GA96" t="s">
        <v>3</v>
      </c>
      <c r="GD96">
        <v>1</v>
      </c>
      <c r="GF96">
        <v>533282008</v>
      </c>
      <c r="GG96">
        <v>2</v>
      </c>
      <c r="GH96">
        <v>0</v>
      </c>
      <c r="GI96">
        <v>-2</v>
      </c>
      <c r="GJ96">
        <v>0</v>
      </c>
      <c r="GK96">
        <v>0</v>
      </c>
      <c r="GL96">
        <f t="shared" si="104"/>
        <v>0</v>
      </c>
      <c r="GM96">
        <f t="shared" si="105"/>
        <v>526827.69999999995</v>
      </c>
      <c r="GN96">
        <f t="shared" si="106"/>
        <v>526827.69999999995</v>
      </c>
      <c r="GO96">
        <f t="shared" si="107"/>
        <v>0</v>
      </c>
      <c r="GP96">
        <f t="shared" si="108"/>
        <v>0</v>
      </c>
      <c r="GR96">
        <v>0</v>
      </c>
      <c r="GS96">
        <v>3</v>
      </c>
      <c r="GT96">
        <v>0</v>
      </c>
      <c r="GU96" t="s">
        <v>3</v>
      </c>
      <c r="GV96">
        <f t="shared" si="109"/>
        <v>0</v>
      </c>
      <c r="GW96">
        <v>8.16</v>
      </c>
      <c r="GX96">
        <f t="shared" si="110"/>
        <v>0</v>
      </c>
      <c r="HA96">
        <v>0</v>
      </c>
      <c r="HB96">
        <v>0</v>
      </c>
      <c r="HC96">
        <f t="shared" si="111"/>
        <v>0</v>
      </c>
      <c r="HE96" t="s">
        <v>3</v>
      </c>
      <c r="HF96" t="s">
        <v>3</v>
      </c>
      <c r="HM96" t="s">
        <v>3</v>
      </c>
      <c r="HN96" t="s">
        <v>3</v>
      </c>
      <c r="HO96" t="s">
        <v>3</v>
      </c>
      <c r="HP96" t="s">
        <v>3</v>
      </c>
      <c r="HQ96" t="s">
        <v>3</v>
      </c>
      <c r="IK96">
        <v>0</v>
      </c>
    </row>
    <row r="97" spans="1:255" x14ac:dyDescent="0.2">
      <c r="A97" s="2">
        <v>17</v>
      </c>
      <c r="B97" s="2">
        <v>1</v>
      </c>
      <c r="C97" s="2"/>
      <c r="D97" s="2"/>
      <c r="E97" s="2" t="s">
        <v>174</v>
      </c>
      <c r="F97" s="2" t="s">
        <v>175</v>
      </c>
      <c r="G97" s="2" t="s">
        <v>176</v>
      </c>
      <c r="H97" s="2" t="s">
        <v>48</v>
      </c>
      <c r="I97" s="2">
        <v>163.95</v>
      </c>
      <c r="J97" s="2">
        <v>0</v>
      </c>
      <c r="K97" s="2">
        <v>163.95</v>
      </c>
      <c r="L97" s="2">
        <v>163.95</v>
      </c>
      <c r="M97" s="2">
        <v>0</v>
      </c>
      <c r="N97" s="2">
        <f t="shared" si="73"/>
        <v>163.95</v>
      </c>
      <c r="O97" s="2">
        <f t="shared" si="74"/>
        <v>18211.57</v>
      </c>
      <c r="P97" s="2">
        <f t="shared" si="75"/>
        <v>18211.57</v>
      </c>
      <c r="Q97" s="2">
        <f t="shared" si="76"/>
        <v>0</v>
      </c>
      <c r="R97" s="2">
        <f t="shared" si="77"/>
        <v>0</v>
      </c>
      <c r="S97" s="2">
        <f t="shared" si="78"/>
        <v>0</v>
      </c>
      <c r="T97" s="2">
        <f t="shared" si="79"/>
        <v>0</v>
      </c>
      <c r="U97" s="2">
        <f t="shared" si="80"/>
        <v>0</v>
      </c>
      <c r="V97" s="2">
        <f t="shared" si="81"/>
        <v>0</v>
      </c>
      <c r="W97" s="2">
        <f t="shared" si="82"/>
        <v>0</v>
      </c>
      <c r="X97" s="2">
        <f t="shared" si="83"/>
        <v>0</v>
      </c>
      <c r="Y97" s="2">
        <f t="shared" si="84"/>
        <v>0</v>
      </c>
      <c r="Z97" s="2"/>
      <c r="AA97" s="2">
        <v>51442965</v>
      </c>
      <c r="AB97" s="2">
        <f t="shared" si="85"/>
        <v>8.39</v>
      </c>
      <c r="AC97" s="2">
        <f t="shared" si="86"/>
        <v>8.39</v>
      </c>
      <c r="AD97" s="2">
        <f t="shared" ref="AD97:AD114" si="112">ROUND((((ET97)-(EU97))+AE97),6)</f>
        <v>0</v>
      </c>
      <c r="AE97" s="2">
        <f t="shared" ref="AE97:AE114" si="113">ROUND((EU97),6)</f>
        <v>0</v>
      </c>
      <c r="AF97" s="2">
        <f t="shared" ref="AF97:AF114" si="114">ROUND((EV97),6)</f>
        <v>0</v>
      </c>
      <c r="AG97" s="2">
        <f t="shared" si="89"/>
        <v>0</v>
      </c>
      <c r="AH97" s="2">
        <f t="shared" ref="AH97:AH114" si="115">(EW97)</f>
        <v>0</v>
      </c>
      <c r="AI97" s="2">
        <f t="shared" ref="AI97:AI114" si="116">(EX97)</f>
        <v>0</v>
      </c>
      <c r="AJ97" s="2">
        <f t="shared" si="91"/>
        <v>0</v>
      </c>
      <c r="AK97" s="2">
        <v>0</v>
      </c>
      <c r="AL97" s="2">
        <v>8.39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1</v>
      </c>
      <c r="AW97" s="2">
        <v>1</v>
      </c>
      <c r="AX97" s="2"/>
      <c r="AY97" s="2"/>
      <c r="AZ97" s="2">
        <v>1</v>
      </c>
      <c r="BA97" s="2">
        <v>1</v>
      </c>
      <c r="BB97" s="2">
        <v>13.24</v>
      </c>
      <c r="BC97" s="2">
        <v>13.24</v>
      </c>
      <c r="BD97" s="2" t="s">
        <v>3</v>
      </c>
      <c r="BE97" s="2" t="s">
        <v>3</v>
      </c>
      <c r="BF97" s="2" t="s">
        <v>3</v>
      </c>
      <c r="BG97" s="2" t="s">
        <v>3</v>
      </c>
      <c r="BH97" s="2">
        <v>0</v>
      </c>
      <c r="BI97" s="2">
        <v>1</v>
      </c>
      <c r="BJ97" s="2" t="s">
        <v>177</v>
      </c>
      <c r="BK97" s="2"/>
      <c r="BL97" s="2"/>
      <c r="BM97" s="2">
        <v>1201</v>
      </c>
      <c r="BN97" s="2">
        <v>0</v>
      </c>
      <c r="BO97" s="2" t="s">
        <v>18</v>
      </c>
      <c r="BP97" s="2">
        <v>1</v>
      </c>
      <c r="BQ97" s="2">
        <v>19</v>
      </c>
      <c r="BR97" s="2">
        <v>0</v>
      </c>
      <c r="BS97" s="2">
        <v>1</v>
      </c>
      <c r="BT97" s="2">
        <v>1</v>
      </c>
      <c r="BU97" s="2">
        <v>1</v>
      </c>
      <c r="BV97" s="2">
        <v>1</v>
      </c>
      <c r="BW97" s="2">
        <v>1</v>
      </c>
      <c r="BX97" s="2">
        <v>1</v>
      </c>
      <c r="BY97" s="2" t="s">
        <v>3</v>
      </c>
      <c r="BZ97" s="2">
        <v>0</v>
      </c>
      <c r="CA97" s="2">
        <v>0</v>
      </c>
      <c r="CB97" s="2" t="s">
        <v>3</v>
      </c>
      <c r="CC97" s="2"/>
      <c r="CD97" s="2"/>
      <c r="CE97" s="2">
        <v>0</v>
      </c>
      <c r="CF97" s="2">
        <v>0</v>
      </c>
      <c r="CG97" s="2">
        <v>0</v>
      </c>
      <c r="CH97" s="2">
        <v>18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 t="s">
        <v>3</v>
      </c>
      <c r="CO97" s="2">
        <v>0</v>
      </c>
      <c r="CP97" s="2">
        <f t="shared" si="92"/>
        <v>18211.57</v>
      </c>
      <c r="CQ97" s="2">
        <f t="shared" si="93"/>
        <v>111.08</v>
      </c>
      <c r="CR97" s="2">
        <f t="shared" si="94"/>
        <v>0</v>
      </c>
      <c r="CS97" s="2">
        <f t="shared" si="95"/>
        <v>0</v>
      </c>
      <c r="CT97" s="2">
        <f t="shared" si="96"/>
        <v>0</v>
      </c>
      <c r="CU97" s="2">
        <f t="shared" si="97"/>
        <v>0</v>
      </c>
      <c r="CV97" s="2">
        <f t="shared" si="98"/>
        <v>0</v>
      </c>
      <c r="CW97" s="2">
        <f t="shared" si="99"/>
        <v>0</v>
      </c>
      <c r="CX97" s="2">
        <f t="shared" si="100"/>
        <v>0</v>
      </c>
      <c r="CY97" s="2">
        <f t="shared" si="101"/>
        <v>0</v>
      </c>
      <c r="CZ97" s="2">
        <f t="shared" si="102"/>
        <v>0</v>
      </c>
      <c r="DA97" s="2"/>
      <c r="DB97" s="2"/>
      <c r="DC97" s="2" t="s">
        <v>3</v>
      </c>
      <c r="DD97" s="2" t="s">
        <v>3</v>
      </c>
      <c r="DE97" s="2" t="s">
        <v>3</v>
      </c>
      <c r="DF97" s="2" t="s">
        <v>3</v>
      </c>
      <c r="DG97" s="2" t="s">
        <v>3</v>
      </c>
      <c r="DH97" s="2" t="s">
        <v>3</v>
      </c>
      <c r="DI97" s="2" t="s">
        <v>3</v>
      </c>
      <c r="DJ97" s="2" t="s">
        <v>3</v>
      </c>
      <c r="DK97" s="2" t="s">
        <v>3</v>
      </c>
      <c r="DL97" s="2" t="s">
        <v>3</v>
      </c>
      <c r="DM97" s="2" t="s">
        <v>3</v>
      </c>
      <c r="DN97" s="2">
        <v>0</v>
      </c>
      <c r="DO97" s="2">
        <v>0</v>
      </c>
      <c r="DP97" s="2">
        <v>1</v>
      </c>
      <c r="DQ97" s="2">
        <v>1</v>
      </c>
      <c r="DR97" s="2"/>
      <c r="DS97" s="2"/>
      <c r="DT97" s="2"/>
      <c r="DU97" s="2">
        <v>1013</v>
      </c>
      <c r="DV97" s="2" t="s">
        <v>48</v>
      </c>
      <c r="DW97" s="2" t="s">
        <v>48</v>
      </c>
      <c r="DX97" s="2">
        <v>1</v>
      </c>
      <c r="DY97" s="2"/>
      <c r="DZ97" s="2" t="s">
        <v>3</v>
      </c>
      <c r="EA97" s="2" t="s">
        <v>3</v>
      </c>
      <c r="EB97" s="2" t="s">
        <v>3</v>
      </c>
      <c r="EC97" s="2" t="s">
        <v>3</v>
      </c>
      <c r="ED97" s="2"/>
      <c r="EE97" s="2">
        <v>51407625</v>
      </c>
      <c r="EF97" s="2">
        <v>19</v>
      </c>
      <c r="EG97" s="2" t="s">
        <v>178</v>
      </c>
      <c r="EH97" s="2">
        <v>0</v>
      </c>
      <c r="EI97" s="2" t="s">
        <v>3</v>
      </c>
      <c r="EJ97" s="2">
        <v>1</v>
      </c>
      <c r="EK97" s="2">
        <v>1201</v>
      </c>
      <c r="EL97" s="2" t="s">
        <v>178</v>
      </c>
      <c r="EM97" s="2" t="s">
        <v>179</v>
      </c>
      <c r="EN97" s="2"/>
      <c r="EO97" s="2" t="s">
        <v>3</v>
      </c>
      <c r="EP97" s="2"/>
      <c r="EQ97" s="2">
        <v>0</v>
      </c>
      <c r="ER97" s="2">
        <v>0</v>
      </c>
      <c r="ES97" s="2">
        <v>8.39</v>
      </c>
      <c r="ET97" s="2">
        <v>0</v>
      </c>
      <c r="EU97" s="2">
        <v>0</v>
      </c>
      <c r="EV97" s="2">
        <v>0</v>
      </c>
      <c r="EW97" s="2">
        <v>0</v>
      </c>
      <c r="EX97" s="2">
        <v>0</v>
      </c>
      <c r="EY97" s="2">
        <v>0</v>
      </c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>
        <v>0</v>
      </c>
      <c r="FR97" s="2">
        <f t="shared" si="103"/>
        <v>0</v>
      </c>
      <c r="FS97" s="2">
        <v>0</v>
      </c>
      <c r="FT97" s="2"/>
      <c r="FU97" s="2"/>
      <c r="FV97" s="2"/>
      <c r="FW97" s="2"/>
      <c r="FX97" s="2">
        <v>0</v>
      </c>
      <c r="FY97" s="2">
        <v>0</v>
      </c>
      <c r="FZ97" s="2"/>
      <c r="GA97" s="2" t="s">
        <v>3</v>
      </c>
      <c r="GB97" s="2"/>
      <c r="GC97" s="2"/>
      <c r="GD97" s="2">
        <v>1</v>
      </c>
      <c r="GE97" s="2"/>
      <c r="GF97" s="2">
        <v>1070016358</v>
      </c>
      <c r="GG97" s="2">
        <v>2</v>
      </c>
      <c r="GH97" s="2">
        <v>0</v>
      </c>
      <c r="GI97" s="2">
        <v>-2</v>
      </c>
      <c r="GJ97" s="2">
        <v>0</v>
      </c>
      <c r="GK97" s="2">
        <v>0</v>
      </c>
      <c r="GL97" s="2">
        <f t="shared" si="104"/>
        <v>0</v>
      </c>
      <c r="GM97" s="2">
        <f t="shared" si="105"/>
        <v>18211.57</v>
      </c>
      <c r="GN97" s="2">
        <f t="shared" si="106"/>
        <v>18211.57</v>
      </c>
      <c r="GO97" s="2">
        <f t="shared" si="107"/>
        <v>0</v>
      </c>
      <c r="GP97" s="2">
        <f t="shared" si="108"/>
        <v>0</v>
      </c>
      <c r="GQ97" s="2"/>
      <c r="GR97" s="2">
        <v>0</v>
      </c>
      <c r="GS97" s="2">
        <v>3</v>
      </c>
      <c r="GT97" s="2">
        <v>0</v>
      </c>
      <c r="GU97" s="2" t="s">
        <v>3</v>
      </c>
      <c r="GV97" s="2">
        <f t="shared" si="109"/>
        <v>0</v>
      </c>
      <c r="GW97" s="2">
        <v>13.24</v>
      </c>
      <c r="GX97" s="2">
        <f t="shared" si="110"/>
        <v>0</v>
      </c>
      <c r="GY97" s="2"/>
      <c r="GZ97" s="2"/>
      <c r="HA97" s="2">
        <v>0</v>
      </c>
      <c r="HB97" s="2">
        <v>0</v>
      </c>
      <c r="HC97" s="2">
        <f t="shared" si="111"/>
        <v>0</v>
      </c>
      <c r="HD97" s="2">
        <f>GM97</f>
        <v>18211.57</v>
      </c>
      <c r="HE97" s="2" t="s">
        <v>3</v>
      </c>
      <c r="HF97" s="2" t="s">
        <v>3</v>
      </c>
      <c r="HG97" s="2"/>
      <c r="HH97" s="2"/>
      <c r="HI97" s="2"/>
      <c r="HJ97" s="2"/>
      <c r="HK97" s="2"/>
      <c r="HL97" s="2"/>
      <c r="HM97" s="2" t="s">
        <v>3</v>
      </c>
      <c r="HN97" s="2" t="s">
        <v>3</v>
      </c>
      <c r="HO97" s="2" t="s">
        <v>3</v>
      </c>
      <c r="HP97" s="2" t="s">
        <v>3</v>
      </c>
      <c r="HQ97" s="2" t="s">
        <v>3</v>
      </c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>
        <v>0</v>
      </c>
      <c r="IL97" s="2"/>
      <c r="IM97" s="2"/>
      <c r="IN97" s="2"/>
      <c r="IO97" s="2"/>
      <c r="IP97" s="2"/>
      <c r="IQ97" s="2"/>
      <c r="IR97" s="2"/>
      <c r="IS97" s="2"/>
      <c r="IT97" s="2"/>
      <c r="IU97" s="2"/>
    </row>
    <row r="98" spans="1:255" x14ac:dyDescent="0.2">
      <c r="A98">
        <v>17</v>
      </c>
      <c r="B98">
        <v>1</v>
      </c>
      <c r="E98" t="s">
        <v>174</v>
      </c>
      <c r="F98" t="s">
        <v>175</v>
      </c>
      <c r="G98" t="s">
        <v>176</v>
      </c>
      <c r="H98" t="s">
        <v>48</v>
      </c>
      <c r="I98">
        <v>163.95</v>
      </c>
      <c r="J98">
        <v>0</v>
      </c>
      <c r="K98">
        <v>163.95</v>
      </c>
      <c r="L98">
        <v>163.95</v>
      </c>
      <c r="M98">
        <v>0</v>
      </c>
      <c r="N98">
        <f t="shared" si="73"/>
        <v>163.95</v>
      </c>
      <c r="O98">
        <f t="shared" si="74"/>
        <v>18211.57</v>
      </c>
      <c r="P98">
        <f t="shared" si="75"/>
        <v>18211.57</v>
      </c>
      <c r="Q98">
        <f t="shared" si="76"/>
        <v>0</v>
      </c>
      <c r="R98">
        <f t="shared" si="77"/>
        <v>0</v>
      </c>
      <c r="S98">
        <f t="shared" si="78"/>
        <v>0</v>
      </c>
      <c r="T98">
        <f t="shared" si="79"/>
        <v>0</v>
      </c>
      <c r="U98">
        <f t="shared" si="80"/>
        <v>0</v>
      </c>
      <c r="V98">
        <f t="shared" si="81"/>
        <v>0</v>
      </c>
      <c r="W98">
        <f t="shared" si="82"/>
        <v>0</v>
      </c>
      <c r="X98">
        <f t="shared" si="83"/>
        <v>0</v>
      </c>
      <c r="Y98">
        <f t="shared" si="84"/>
        <v>0</v>
      </c>
      <c r="AA98">
        <v>51441990</v>
      </c>
      <c r="AB98">
        <f t="shared" si="85"/>
        <v>8.39</v>
      </c>
      <c r="AC98">
        <f t="shared" si="86"/>
        <v>8.39</v>
      </c>
      <c r="AD98">
        <f t="shared" si="112"/>
        <v>0</v>
      </c>
      <c r="AE98">
        <f t="shared" si="113"/>
        <v>0</v>
      </c>
      <c r="AF98">
        <f t="shared" si="114"/>
        <v>0</v>
      </c>
      <c r="AG98">
        <f t="shared" si="89"/>
        <v>0</v>
      </c>
      <c r="AH98">
        <f t="shared" si="115"/>
        <v>0</v>
      </c>
      <c r="AI98">
        <f t="shared" si="116"/>
        <v>0</v>
      </c>
      <c r="AJ98">
        <f t="shared" si="91"/>
        <v>0</v>
      </c>
      <c r="AK98">
        <v>0</v>
      </c>
      <c r="AL98">
        <v>8.39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1</v>
      </c>
      <c r="AW98">
        <v>1</v>
      </c>
      <c r="AZ98">
        <v>1</v>
      </c>
      <c r="BA98">
        <v>1</v>
      </c>
      <c r="BB98">
        <v>13.24</v>
      </c>
      <c r="BC98">
        <v>13.24</v>
      </c>
      <c r="BD98" t="s">
        <v>3</v>
      </c>
      <c r="BE98" t="s">
        <v>3</v>
      </c>
      <c r="BF98" t="s">
        <v>3</v>
      </c>
      <c r="BG98" t="s">
        <v>3</v>
      </c>
      <c r="BH98">
        <v>0</v>
      </c>
      <c r="BI98">
        <v>1</v>
      </c>
      <c r="BJ98" t="s">
        <v>177</v>
      </c>
      <c r="BM98">
        <v>1201</v>
      </c>
      <c r="BN98">
        <v>0</v>
      </c>
      <c r="BO98" t="s">
        <v>18</v>
      </c>
      <c r="BP98">
        <v>1</v>
      </c>
      <c r="BQ98">
        <v>19</v>
      </c>
      <c r="BR98">
        <v>0</v>
      </c>
      <c r="BS98">
        <v>1</v>
      </c>
      <c r="BT98">
        <v>1</v>
      </c>
      <c r="BU98">
        <v>1</v>
      </c>
      <c r="BV98">
        <v>1</v>
      </c>
      <c r="BW98">
        <v>1</v>
      </c>
      <c r="BX98">
        <v>1</v>
      </c>
      <c r="BY98" t="s">
        <v>3</v>
      </c>
      <c r="BZ98">
        <v>0</v>
      </c>
      <c r="CA98">
        <v>0</v>
      </c>
      <c r="CB98" t="s">
        <v>3</v>
      </c>
      <c r="CE98">
        <v>0</v>
      </c>
      <c r="CF98">
        <v>0</v>
      </c>
      <c r="CG98">
        <v>0</v>
      </c>
      <c r="CH98">
        <v>18</v>
      </c>
      <c r="CI98">
        <v>0</v>
      </c>
      <c r="CJ98">
        <v>0</v>
      </c>
      <c r="CK98">
        <v>0</v>
      </c>
      <c r="CL98">
        <v>0</v>
      </c>
      <c r="CM98">
        <v>0</v>
      </c>
      <c r="CN98" t="s">
        <v>3</v>
      </c>
      <c r="CO98">
        <v>0</v>
      </c>
      <c r="CP98">
        <f t="shared" si="92"/>
        <v>18211.57</v>
      </c>
      <c r="CQ98">
        <f t="shared" si="93"/>
        <v>111.08</v>
      </c>
      <c r="CR98">
        <f t="shared" si="94"/>
        <v>0</v>
      </c>
      <c r="CS98">
        <f t="shared" si="95"/>
        <v>0</v>
      </c>
      <c r="CT98">
        <f t="shared" si="96"/>
        <v>0</v>
      </c>
      <c r="CU98">
        <f t="shared" si="97"/>
        <v>0</v>
      </c>
      <c r="CV98">
        <f t="shared" si="98"/>
        <v>0</v>
      </c>
      <c r="CW98">
        <f t="shared" si="99"/>
        <v>0</v>
      </c>
      <c r="CX98">
        <f t="shared" si="100"/>
        <v>0</v>
      </c>
      <c r="CY98">
        <f t="shared" si="101"/>
        <v>0</v>
      </c>
      <c r="CZ98">
        <f t="shared" si="102"/>
        <v>0</v>
      </c>
      <c r="DC98" t="s">
        <v>3</v>
      </c>
      <c r="DD98" t="s">
        <v>3</v>
      </c>
      <c r="DE98" t="s">
        <v>3</v>
      </c>
      <c r="DF98" t="s">
        <v>3</v>
      </c>
      <c r="DG98" t="s">
        <v>3</v>
      </c>
      <c r="DH98" t="s">
        <v>3</v>
      </c>
      <c r="DI98" t="s">
        <v>3</v>
      </c>
      <c r="DJ98" t="s">
        <v>3</v>
      </c>
      <c r="DK98" t="s">
        <v>3</v>
      </c>
      <c r="DL98" t="s">
        <v>3</v>
      </c>
      <c r="DM98" t="s">
        <v>3</v>
      </c>
      <c r="DN98">
        <v>0</v>
      </c>
      <c r="DO98">
        <v>0</v>
      </c>
      <c r="DP98">
        <v>1</v>
      </c>
      <c r="DQ98">
        <v>1</v>
      </c>
      <c r="DU98">
        <v>1013</v>
      </c>
      <c r="DV98" t="s">
        <v>48</v>
      </c>
      <c r="DW98" t="s">
        <v>48</v>
      </c>
      <c r="DX98">
        <v>1</v>
      </c>
      <c r="DZ98" t="s">
        <v>3</v>
      </c>
      <c r="EA98" t="s">
        <v>3</v>
      </c>
      <c r="EB98" t="s">
        <v>3</v>
      </c>
      <c r="EC98" t="s">
        <v>3</v>
      </c>
      <c r="EE98">
        <v>51407625</v>
      </c>
      <c r="EF98">
        <v>19</v>
      </c>
      <c r="EG98" t="s">
        <v>178</v>
      </c>
      <c r="EH98">
        <v>0</v>
      </c>
      <c r="EI98" t="s">
        <v>3</v>
      </c>
      <c r="EJ98">
        <v>1</v>
      </c>
      <c r="EK98">
        <v>1201</v>
      </c>
      <c r="EL98" t="s">
        <v>178</v>
      </c>
      <c r="EM98" t="s">
        <v>179</v>
      </c>
      <c r="EO98" t="s">
        <v>3</v>
      </c>
      <c r="EQ98">
        <v>0</v>
      </c>
      <c r="ER98">
        <v>0</v>
      </c>
      <c r="ES98">
        <v>8.39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FQ98">
        <v>0</v>
      </c>
      <c r="FR98">
        <f t="shared" si="103"/>
        <v>0</v>
      </c>
      <c r="FS98">
        <v>0</v>
      </c>
      <c r="FX98">
        <v>0</v>
      </c>
      <c r="FY98">
        <v>0</v>
      </c>
      <c r="GA98" t="s">
        <v>3</v>
      </c>
      <c r="GD98">
        <v>1</v>
      </c>
      <c r="GF98">
        <v>1070016358</v>
      </c>
      <c r="GG98">
        <v>2</v>
      </c>
      <c r="GH98">
        <v>0</v>
      </c>
      <c r="GI98">
        <v>-2</v>
      </c>
      <c r="GJ98">
        <v>0</v>
      </c>
      <c r="GK98">
        <v>0</v>
      </c>
      <c r="GL98">
        <f t="shared" si="104"/>
        <v>0</v>
      </c>
      <c r="GM98">
        <f t="shared" si="105"/>
        <v>18211.57</v>
      </c>
      <c r="GN98">
        <f t="shared" si="106"/>
        <v>18211.57</v>
      </c>
      <c r="GO98">
        <f t="shared" si="107"/>
        <v>0</v>
      </c>
      <c r="GP98">
        <f t="shared" si="108"/>
        <v>0</v>
      </c>
      <c r="GR98">
        <v>0</v>
      </c>
      <c r="GS98">
        <v>3</v>
      </c>
      <c r="GT98">
        <v>0</v>
      </c>
      <c r="GU98" t="s">
        <v>3</v>
      </c>
      <c r="GV98">
        <f t="shared" si="109"/>
        <v>0</v>
      </c>
      <c r="GW98">
        <v>13.24</v>
      </c>
      <c r="GX98">
        <f t="shared" si="110"/>
        <v>0</v>
      </c>
      <c r="HA98">
        <v>0</v>
      </c>
      <c r="HB98">
        <v>0</v>
      </c>
      <c r="HC98">
        <f t="shared" si="111"/>
        <v>0</v>
      </c>
      <c r="HD98">
        <f>GM98</f>
        <v>18211.57</v>
      </c>
      <c r="HE98" t="s">
        <v>3</v>
      </c>
      <c r="HF98" t="s">
        <v>3</v>
      </c>
      <c r="HM98" t="s">
        <v>3</v>
      </c>
      <c r="HN98" t="s">
        <v>3</v>
      </c>
      <c r="HO98" t="s">
        <v>3</v>
      </c>
      <c r="HP98" t="s">
        <v>3</v>
      </c>
      <c r="HQ98" t="s">
        <v>3</v>
      </c>
      <c r="IK98">
        <v>0</v>
      </c>
    </row>
    <row r="99" spans="1:255" x14ac:dyDescent="0.2">
      <c r="A99" s="2">
        <v>17</v>
      </c>
      <c r="B99" s="2">
        <v>1</v>
      </c>
      <c r="C99" s="2"/>
      <c r="D99" s="2"/>
      <c r="E99" s="2" t="s">
        <v>180</v>
      </c>
      <c r="F99" s="2" t="s">
        <v>181</v>
      </c>
      <c r="G99" s="2" t="s">
        <v>182</v>
      </c>
      <c r="H99" s="2" t="s">
        <v>48</v>
      </c>
      <c r="I99" s="2">
        <v>45.91</v>
      </c>
      <c r="J99" s="2">
        <v>0</v>
      </c>
      <c r="K99" s="2">
        <v>45.91</v>
      </c>
      <c r="L99" s="2">
        <v>45.91</v>
      </c>
      <c r="M99" s="2">
        <v>0</v>
      </c>
      <c r="N99" s="2">
        <f t="shared" si="73"/>
        <v>45.91</v>
      </c>
      <c r="O99" s="2">
        <f t="shared" si="74"/>
        <v>13573.29</v>
      </c>
      <c r="P99" s="2">
        <f t="shared" si="75"/>
        <v>13573.29</v>
      </c>
      <c r="Q99" s="2">
        <f t="shared" si="76"/>
        <v>0</v>
      </c>
      <c r="R99" s="2">
        <f t="shared" si="77"/>
        <v>0</v>
      </c>
      <c r="S99" s="2">
        <f t="shared" si="78"/>
        <v>0</v>
      </c>
      <c r="T99" s="2">
        <f t="shared" si="79"/>
        <v>0</v>
      </c>
      <c r="U99" s="2">
        <f t="shared" si="80"/>
        <v>0</v>
      </c>
      <c r="V99" s="2">
        <f t="shared" si="81"/>
        <v>0</v>
      </c>
      <c r="W99" s="2">
        <f t="shared" si="82"/>
        <v>0</v>
      </c>
      <c r="X99" s="2">
        <f t="shared" si="83"/>
        <v>0</v>
      </c>
      <c r="Y99" s="2">
        <f t="shared" si="84"/>
        <v>0</v>
      </c>
      <c r="Z99" s="2"/>
      <c r="AA99" s="2">
        <v>51442965</v>
      </c>
      <c r="AB99" s="2">
        <f t="shared" si="85"/>
        <v>22.33</v>
      </c>
      <c r="AC99" s="2">
        <f t="shared" si="86"/>
        <v>22.33</v>
      </c>
      <c r="AD99" s="2">
        <f t="shared" si="112"/>
        <v>0</v>
      </c>
      <c r="AE99" s="2">
        <f t="shared" si="113"/>
        <v>0</v>
      </c>
      <c r="AF99" s="2">
        <f t="shared" si="114"/>
        <v>0</v>
      </c>
      <c r="AG99" s="2">
        <f t="shared" si="89"/>
        <v>0</v>
      </c>
      <c r="AH99" s="2">
        <f t="shared" si="115"/>
        <v>0</v>
      </c>
      <c r="AI99" s="2">
        <f t="shared" si="116"/>
        <v>0</v>
      </c>
      <c r="AJ99" s="2">
        <f t="shared" si="91"/>
        <v>0</v>
      </c>
      <c r="AK99" s="2">
        <v>0</v>
      </c>
      <c r="AL99" s="2">
        <v>22.33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1</v>
      </c>
      <c r="AW99" s="2">
        <v>1</v>
      </c>
      <c r="AX99" s="2"/>
      <c r="AY99" s="2"/>
      <c r="AZ99" s="2">
        <v>1</v>
      </c>
      <c r="BA99" s="2">
        <v>1</v>
      </c>
      <c r="BB99" s="2">
        <v>13.24</v>
      </c>
      <c r="BC99" s="2">
        <v>13.24</v>
      </c>
      <c r="BD99" s="2" t="s">
        <v>3</v>
      </c>
      <c r="BE99" s="2" t="s">
        <v>3</v>
      </c>
      <c r="BF99" s="2" t="s">
        <v>3</v>
      </c>
      <c r="BG99" s="2" t="s">
        <v>3</v>
      </c>
      <c r="BH99" s="2">
        <v>0</v>
      </c>
      <c r="BI99" s="2">
        <v>1</v>
      </c>
      <c r="BJ99" s="2" t="s">
        <v>183</v>
      </c>
      <c r="BK99" s="2"/>
      <c r="BL99" s="2"/>
      <c r="BM99" s="2">
        <v>1201</v>
      </c>
      <c r="BN99" s="2">
        <v>0</v>
      </c>
      <c r="BO99" s="2" t="s">
        <v>18</v>
      </c>
      <c r="BP99" s="2">
        <v>1</v>
      </c>
      <c r="BQ99" s="2">
        <v>19</v>
      </c>
      <c r="BR99" s="2">
        <v>0</v>
      </c>
      <c r="BS99" s="2">
        <v>1</v>
      </c>
      <c r="BT99" s="2">
        <v>1</v>
      </c>
      <c r="BU99" s="2">
        <v>1</v>
      </c>
      <c r="BV99" s="2">
        <v>1</v>
      </c>
      <c r="BW99" s="2">
        <v>1</v>
      </c>
      <c r="BX99" s="2">
        <v>1</v>
      </c>
      <c r="BY99" s="2" t="s">
        <v>3</v>
      </c>
      <c r="BZ99" s="2">
        <v>0</v>
      </c>
      <c r="CA99" s="2">
        <v>0</v>
      </c>
      <c r="CB99" s="2" t="s">
        <v>3</v>
      </c>
      <c r="CC99" s="2"/>
      <c r="CD99" s="2"/>
      <c r="CE99" s="2">
        <v>0</v>
      </c>
      <c r="CF99" s="2">
        <v>0</v>
      </c>
      <c r="CG99" s="2">
        <v>0</v>
      </c>
      <c r="CH99" s="2">
        <v>19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 t="s">
        <v>3</v>
      </c>
      <c r="CO99" s="2">
        <v>0</v>
      </c>
      <c r="CP99" s="2">
        <f t="shared" si="92"/>
        <v>13573.29</v>
      </c>
      <c r="CQ99" s="2">
        <f t="shared" si="93"/>
        <v>295.64999999999998</v>
      </c>
      <c r="CR99" s="2">
        <f t="shared" si="94"/>
        <v>0</v>
      </c>
      <c r="CS99" s="2">
        <f t="shared" si="95"/>
        <v>0</v>
      </c>
      <c r="CT99" s="2">
        <f t="shared" si="96"/>
        <v>0</v>
      </c>
      <c r="CU99" s="2">
        <f t="shared" si="97"/>
        <v>0</v>
      </c>
      <c r="CV99" s="2">
        <f t="shared" si="98"/>
        <v>0</v>
      </c>
      <c r="CW99" s="2">
        <f t="shared" si="99"/>
        <v>0</v>
      </c>
      <c r="CX99" s="2">
        <f t="shared" si="100"/>
        <v>0</v>
      </c>
      <c r="CY99" s="2">
        <f t="shared" si="101"/>
        <v>0</v>
      </c>
      <c r="CZ99" s="2">
        <f t="shared" si="102"/>
        <v>0</v>
      </c>
      <c r="DA99" s="2"/>
      <c r="DB99" s="2"/>
      <c r="DC99" s="2" t="s">
        <v>3</v>
      </c>
      <c r="DD99" s="2" t="s">
        <v>3</v>
      </c>
      <c r="DE99" s="2" t="s">
        <v>3</v>
      </c>
      <c r="DF99" s="2" t="s">
        <v>3</v>
      </c>
      <c r="DG99" s="2" t="s">
        <v>3</v>
      </c>
      <c r="DH99" s="2" t="s">
        <v>3</v>
      </c>
      <c r="DI99" s="2" t="s">
        <v>3</v>
      </c>
      <c r="DJ99" s="2" t="s">
        <v>3</v>
      </c>
      <c r="DK99" s="2" t="s">
        <v>3</v>
      </c>
      <c r="DL99" s="2" t="s">
        <v>3</v>
      </c>
      <c r="DM99" s="2" t="s">
        <v>3</v>
      </c>
      <c r="DN99" s="2">
        <v>0</v>
      </c>
      <c r="DO99" s="2">
        <v>0</v>
      </c>
      <c r="DP99" s="2">
        <v>1</v>
      </c>
      <c r="DQ99" s="2">
        <v>1</v>
      </c>
      <c r="DR99" s="2"/>
      <c r="DS99" s="2"/>
      <c r="DT99" s="2"/>
      <c r="DU99" s="2">
        <v>1013</v>
      </c>
      <c r="DV99" s="2" t="s">
        <v>48</v>
      </c>
      <c r="DW99" s="2" t="s">
        <v>48</v>
      </c>
      <c r="DX99" s="2">
        <v>1</v>
      </c>
      <c r="DY99" s="2"/>
      <c r="DZ99" s="2" t="s">
        <v>3</v>
      </c>
      <c r="EA99" s="2" t="s">
        <v>3</v>
      </c>
      <c r="EB99" s="2" t="s">
        <v>3</v>
      </c>
      <c r="EC99" s="2" t="s">
        <v>3</v>
      </c>
      <c r="ED99" s="2"/>
      <c r="EE99" s="2">
        <v>51407625</v>
      </c>
      <c r="EF99" s="2">
        <v>19</v>
      </c>
      <c r="EG99" s="2" t="s">
        <v>178</v>
      </c>
      <c r="EH99" s="2">
        <v>0</v>
      </c>
      <c r="EI99" s="2" t="s">
        <v>3</v>
      </c>
      <c r="EJ99" s="2">
        <v>1</v>
      </c>
      <c r="EK99" s="2">
        <v>1201</v>
      </c>
      <c r="EL99" s="2" t="s">
        <v>178</v>
      </c>
      <c r="EM99" s="2" t="s">
        <v>179</v>
      </c>
      <c r="EN99" s="2"/>
      <c r="EO99" s="2" t="s">
        <v>3</v>
      </c>
      <c r="EP99" s="2"/>
      <c r="EQ99" s="2">
        <v>0</v>
      </c>
      <c r="ER99" s="2">
        <v>0</v>
      </c>
      <c r="ES99" s="2">
        <v>22.33</v>
      </c>
      <c r="ET99" s="2">
        <v>0</v>
      </c>
      <c r="EU99" s="2">
        <v>0</v>
      </c>
      <c r="EV99" s="2">
        <v>0</v>
      </c>
      <c r="EW99" s="2">
        <v>0</v>
      </c>
      <c r="EX99" s="2">
        <v>0</v>
      </c>
      <c r="EY99" s="2">
        <v>0</v>
      </c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>
        <v>0</v>
      </c>
      <c r="FR99" s="2">
        <f t="shared" si="103"/>
        <v>0</v>
      </c>
      <c r="FS99" s="2">
        <v>0</v>
      </c>
      <c r="FT99" s="2"/>
      <c r="FU99" s="2"/>
      <c r="FV99" s="2"/>
      <c r="FW99" s="2"/>
      <c r="FX99" s="2">
        <v>0</v>
      </c>
      <c r="FY99" s="2">
        <v>0</v>
      </c>
      <c r="FZ99" s="2"/>
      <c r="GA99" s="2" t="s">
        <v>3</v>
      </c>
      <c r="GB99" s="2"/>
      <c r="GC99" s="2"/>
      <c r="GD99" s="2">
        <v>1</v>
      </c>
      <c r="GE99" s="2"/>
      <c r="GF99" s="2">
        <v>-668360604</v>
      </c>
      <c r="GG99" s="2">
        <v>2</v>
      </c>
      <c r="GH99" s="2">
        <v>0</v>
      </c>
      <c r="GI99" s="2">
        <v>-2</v>
      </c>
      <c r="GJ99" s="2">
        <v>0</v>
      </c>
      <c r="GK99" s="2">
        <v>0</v>
      </c>
      <c r="GL99" s="2">
        <f t="shared" si="104"/>
        <v>0</v>
      </c>
      <c r="GM99" s="2">
        <f t="shared" si="105"/>
        <v>13573.29</v>
      </c>
      <c r="GN99" s="2">
        <f t="shared" si="106"/>
        <v>13573.29</v>
      </c>
      <c r="GO99" s="2">
        <f t="shared" si="107"/>
        <v>0</v>
      </c>
      <c r="GP99" s="2">
        <f t="shared" si="108"/>
        <v>0</v>
      </c>
      <c r="GQ99" s="2"/>
      <c r="GR99" s="2">
        <v>0</v>
      </c>
      <c r="GS99" s="2">
        <v>3</v>
      </c>
      <c r="GT99" s="2">
        <v>0</v>
      </c>
      <c r="GU99" s="2" t="s">
        <v>3</v>
      </c>
      <c r="GV99" s="2">
        <f t="shared" si="109"/>
        <v>0</v>
      </c>
      <c r="GW99" s="2">
        <v>13.24</v>
      </c>
      <c r="GX99" s="2">
        <f t="shared" si="110"/>
        <v>0</v>
      </c>
      <c r="GY99" s="2"/>
      <c r="GZ99" s="2"/>
      <c r="HA99" s="2">
        <v>0</v>
      </c>
      <c r="HB99" s="2">
        <v>0</v>
      </c>
      <c r="HC99" s="2">
        <f t="shared" si="111"/>
        <v>0</v>
      </c>
      <c r="HD99" s="2">
        <f>GM99</f>
        <v>13573.29</v>
      </c>
      <c r="HE99" s="2" t="s">
        <v>3</v>
      </c>
      <c r="HF99" s="2" t="s">
        <v>3</v>
      </c>
      <c r="HG99" s="2"/>
      <c r="HH99" s="2"/>
      <c r="HI99" s="2"/>
      <c r="HJ99" s="2"/>
      <c r="HK99" s="2"/>
      <c r="HL99" s="2"/>
      <c r="HM99" s="2" t="s">
        <v>3</v>
      </c>
      <c r="HN99" s="2" t="s">
        <v>3</v>
      </c>
      <c r="HO99" s="2" t="s">
        <v>3</v>
      </c>
      <c r="HP99" s="2" t="s">
        <v>3</v>
      </c>
      <c r="HQ99" s="2" t="s">
        <v>3</v>
      </c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>
        <v>0</v>
      </c>
      <c r="IL99" s="2"/>
      <c r="IM99" s="2"/>
      <c r="IN99" s="2"/>
      <c r="IO99" s="2"/>
      <c r="IP99" s="2"/>
      <c r="IQ99" s="2"/>
      <c r="IR99" s="2"/>
      <c r="IS99" s="2"/>
      <c r="IT99" s="2"/>
      <c r="IU99" s="2"/>
    </row>
    <row r="100" spans="1:255" x14ac:dyDescent="0.2">
      <c r="A100">
        <v>17</v>
      </c>
      <c r="B100">
        <v>1</v>
      </c>
      <c r="E100" t="s">
        <v>180</v>
      </c>
      <c r="F100" t="s">
        <v>181</v>
      </c>
      <c r="G100" t="s">
        <v>182</v>
      </c>
      <c r="H100" t="s">
        <v>48</v>
      </c>
      <c r="I100">
        <v>45.91</v>
      </c>
      <c r="J100">
        <v>0</v>
      </c>
      <c r="K100">
        <v>45.91</v>
      </c>
      <c r="L100">
        <v>45.91</v>
      </c>
      <c r="M100">
        <v>0</v>
      </c>
      <c r="N100">
        <f t="shared" si="73"/>
        <v>45.91</v>
      </c>
      <c r="O100">
        <f t="shared" si="74"/>
        <v>13573.29</v>
      </c>
      <c r="P100">
        <f t="shared" si="75"/>
        <v>13573.29</v>
      </c>
      <c r="Q100">
        <f t="shared" si="76"/>
        <v>0</v>
      </c>
      <c r="R100">
        <f t="shared" si="77"/>
        <v>0</v>
      </c>
      <c r="S100">
        <f t="shared" si="78"/>
        <v>0</v>
      </c>
      <c r="T100">
        <f t="shared" si="79"/>
        <v>0</v>
      </c>
      <c r="U100">
        <f t="shared" si="80"/>
        <v>0</v>
      </c>
      <c r="V100">
        <f t="shared" si="81"/>
        <v>0</v>
      </c>
      <c r="W100">
        <f t="shared" si="82"/>
        <v>0</v>
      </c>
      <c r="X100">
        <f t="shared" si="83"/>
        <v>0</v>
      </c>
      <c r="Y100">
        <f t="shared" si="84"/>
        <v>0</v>
      </c>
      <c r="AA100">
        <v>51441990</v>
      </c>
      <c r="AB100">
        <f t="shared" si="85"/>
        <v>22.33</v>
      </c>
      <c r="AC100">
        <f t="shared" si="86"/>
        <v>22.33</v>
      </c>
      <c r="AD100">
        <f t="shared" si="112"/>
        <v>0</v>
      </c>
      <c r="AE100">
        <f t="shared" si="113"/>
        <v>0</v>
      </c>
      <c r="AF100">
        <f t="shared" si="114"/>
        <v>0</v>
      </c>
      <c r="AG100">
        <f t="shared" si="89"/>
        <v>0</v>
      </c>
      <c r="AH100">
        <f t="shared" si="115"/>
        <v>0</v>
      </c>
      <c r="AI100">
        <f t="shared" si="116"/>
        <v>0</v>
      </c>
      <c r="AJ100">
        <f t="shared" si="91"/>
        <v>0</v>
      </c>
      <c r="AK100">
        <v>0</v>
      </c>
      <c r="AL100">
        <v>22.33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1</v>
      </c>
      <c r="AW100">
        <v>1</v>
      </c>
      <c r="AZ100">
        <v>1</v>
      </c>
      <c r="BA100">
        <v>1</v>
      </c>
      <c r="BB100">
        <v>13.24</v>
      </c>
      <c r="BC100">
        <v>13.24</v>
      </c>
      <c r="BD100" t="s">
        <v>3</v>
      </c>
      <c r="BE100" t="s">
        <v>3</v>
      </c>
      <c r="BF100" t="s">
        <v>3</v>
      </c>
      <c r="BG100" t="s">
        <v>3</v>
      </c>
      <c r="BH100">
        <v>0</v>
      </c>
      <c r="BI100">
        <v>1</v>
      </c>
      <c r="BJ100" t="s">
        <v>183</v>
      </c>
      <c r="BM100">
        <v>1201</v>
      </c>
      <c r="BN100">
        <v>0</v>
      </c>
      <c r="BO100" t="s">
        <v>18</v>
      </c>
      <c r="BP100">
        <v>1</v>
      </c>
      <c r="BQ100">
        <v>19</v>
      </c>
      <c r="BR100">
        <v>0</v>
      </c>
      <c r="BS100">
        <v>1</v>
      </c>
      <c r="BT100">
        <v>1</v>
      </c>
      <c r="BU100">
        <v>1</v>
      </c>
      <c r="BV100">
        <v>1</v>
      </c>
      <c r="BW100">
        <v>1</v>
      </c>
      <c r="BX100">
        <v>1</v>
      </c>
      <c r="BY100" t="s">
        <v>3</v>
      </c>
      <c r="BZ100">
        <v>0</v>
      </c>
      <c r="CA100">
        <v>0</v>
      </c>
      <c r="CB100" t="s">
        <v>3</v>
      </c>
      <c r="CE100">
        <v>0</v>
      </c>
      <c r="CF100">
        <v>0</v>
      </c>
      <c r="CG100">
        <v>0</v>
      </c>
      <c r="CH100">
        <v>19</v>
      </c>
      <c r="CI100">
        <v>0</v>
      </c>
      <c r="CJ100">
        <v>0</v>
      </c>
      <c r="CK100">
        <v>0</v>
      </c>
      <c r="CL100">
        <v>0</v>
      </c>
      <c r="CM100">
        <v>0</v>
      </c>
      <c r="CN100" t="s">
        <v>3</v>
      </c>
      <c r="CO100">
        <v>0</v>
      </c>
      <c r="CP100">
        <f t="shared" si="92"/>
        <v>13573.29</v>
      </c>
      <c r="CQ100">
        <f t="shared" si="93"/>
        <v>295.64999999999998</v>
      </c>
      <c r="CR100">
        <f t="shared" si="94"/>
        <v>0</v>
      </c>
      <c r="CS100">
        <f t="shared" si="95"/>
        <v>0</v>
      </c>
      <c r="CT100">
        <f t="shared" si="96"/>
        <v>0</v>
      </c>
      <c r="CU100">
        <f t="shared" si="97"/>
        <v>0</v>
      </c>
      <c r="CV100">
        <f t="shared" si="98"/>
        <v>0</v>
      </c>
      <c r="CW100">
        <f t="shared" si="99"/>
        <v>0</v>
      </c>
      <c r="CX100">
        <f t="shared" si="100"/>
        <v>0</v>
      </c>
      <c r="CY100">
        <f t="shared" si="101"/>
        <v>0</v>
      </c>
      <c r="CZ100">
        <f t="shared" si="102"/>
        <v>0</v>
      </c>
      <c r="DC100" t="s">
        <v>3</v>
      </c>
      <c r="DD100" t="s">
        <v>3</v>
      </c>
      <c r="DE100" t="s">
        <v>3</v>
      </c>
      <c r="DF100" t="s">
        <v>3</v>
      </c>
      <c r="DG100" t="s">
        <v>3</v>
      </c>
      <c r="DH100" t="s">
        <v>3</v>
      </c>
      <c r="DI100" t="s">
        <v>3</v>
      </c>
      <c r="DJ100" t="s">
        <v>3</v>
      </c>
      <c r="DK100" t="s">
        <v>3</v>
      </c>
      <c r="DL100" t="s">
        <v>3</v>
      </c>
      <c r="DM100" t="s">
        <v>3</v>
      </c>
      <c r="DN100">
        <v>0</v>
      </c>
      <c r="DO100">
        <v>0</v>
      </c>
      <c r="DP100">
        <v>1</v>
      </c>
      <c r="DQ100">
        <v>1</v>
      </c>
      <c r="DU100">
        <v>1013</v>
      </c>
      <c r="DV100" t="s">
        <v>48</v>
      </c>
      <c r="DW100" t="s">
        <v>48</v>
      </c>
      <c r="DX100">
        <v>1</v>
      </c>
      <c r="DZ100" t="s">
        <v>3</v>
      </c>
      <c r="EA100" t="s">
        <v>3</v>
      </c>
      <c r="EB100" t="s">
        <v>3</v>
      </c>
      <c r="EC100" t="s">
        <v>3</v>
      </c>
      <c r="EE100">
        <v>51407625</v>
      </c>
      <c r="EF100">
        <v>19</v>
      </c>
      <c r="EG100" t="s">
        <v>178</v>
      </c>
      <c r="EH100">
        <v>0</v>
      </c>
      <c r="EI100" t="s">
        <v>3</v>
      </c>
      <c r="EJ100">
        <v>1</v>
      </c>
      <c r="EK100">
        <v>1201</v>
      </c>
      <c r="EL100" t="s">
        <v>178</v>
      </c>
      <c r="EM100" t="s">
        <v>179</v>
      </c>
      <c r="EO100" t="s">
        <v>3</v>
      </c>
      <c r="EQ100">
        <v>0</v>
      </c>
      <c r="ER100">
        <v>0</v>
      </c>
      <c r="ES100">
        <v>22.33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FQ100">
        <v>0</v>
      </c>
      <c r="FR100">
        <f t="shared" si="103"/>
        <v>0</v>
      </c>
      <c r="FS100">
        <v>0</v>
      </c>
      <c r="FX100">
        <v>0</v>
      </c>
      <c r="FY100">
        <v>0</v>
      </c>
      <c r="GA100" t="s">
        <v>3</v>
      </c>
      <c r="GD100">
        <v>1</v>
      </c>
      <c r="GF100">
        <v>-668360604</v>
      </c>
      <c r="GG100">
        <v>2</v>
      </c>
      <c r="GH100">
        <v>0</v>
      </c>
      <c r="GI100">
        <v>-2</v>
      </c>
      <c r="GJ100">
        <v>0</v>
      </c>
      <c r="GK100">
        <v>0</v>
      </c>
      <c r="GL100">
        <f t="shared" si="104"/>
        <v>0</v>
      </c>
      <c r="GM100">
        <f t="shared" si="105"/>
        <v>13573.29</v>
      </c>
      <c r="GN100">
        <f t="shared" si="106"/>
        <v>13573.29</v>
      </c>
      <c r="GO100">
        <f t="shared" si="107"/>
        <v>0</v>
      </c>
      <c r="GP100">
        <f t="shared" si="108"/>
        <v>0</v>
      </c>
      <c r="GR100">
        <v>0</v>
      </c>
      <c r="GS100">
        <v>3</v>
      </c>
      <c r="GT100">
        <v>0</v>
      </c>
      <c r="GU100" t="s">
        <v>3</v>
      </c>
      <c r="GV100">
        <f t="shared" si="109"/>
        <v>0</v>
      </c>
      <c r="GW100">
        <v>13.24</v>
      </c>
      <c r="GX100">
        <f t="shared" si="110"/>
        <v>0</v>
      </c>
      <c r="HA100">
        <v>0</v>
      </c>
      <c r="HB100">
        <v>0</v>
      </c>
      <c r="HC100">
        <f t="shared" si="111"/>
        <v>0</v>
      </c>
      <c r="HD100">
        <f>GM100</f>
        <v>13573.29</v>
      </c>
      <c r="HE100" t="s">
        <v>3</v>
      </c>
      <c r="HF100" t="s">
        <v>3</v>
      </c>
      <c r="HM100" t="s">
        <v>3</v>
      </c>
      <c r="HN100" t="s">
        <v>3</v>
      </c>
      <c r="HO100" t="s">
        <v>3</v>
      </c>
      <c r="HP100" t="s">
        <v>3</v>
      </c>
      <c r="HQ100" t="s">
        <v>3</v>
      </c>
      <c r="IK100">
        <v>0</v>
      </c>
    </row>
    <row r="101" spans="1:255" x14ac:dyDescent="0.2">
      <c r="A101" s="2">
        <v>17</v>
      </c>
      <c r="B101" s="2">
        <v>1</v>
      </c>
      <c r="C101" s="2"/>
      <c r="D101" s="2"/>
      <c r="E101" s="2" t="s">
        <v>184</v>
      </c>
      <c r="F101" s="2" t="s">
        <v>185</v>
      </c>
      <c r="G101" s="2" t="s">
        <v>186</v>
      </c>
      <c r="H101" s="2" t="s">
        <v>48</v>
      </c>
      <c r="I101" s="2">
        <v>209.86</v>
      </c>
      <c r="J101" s="2">
        <v>0</v>
      </c>
      <c r="K101" s="2">
        <v>209.86</v>
      </c>
      <c r="L101" s="2">
        <v>209.86</v>
      </c>
      <c r="M101" s="2">
        <v>0</v>
      </c>
      <c r="N101" s="2">
        <f t="shared" si="73"/>
        <v>209.86</v>
      </c>
      <c r="O101" s="2">
        <f t="shared" si="74"/>
        <v>11032.34</v>
      </c>
      <c r="P101" s="2">
        <f t="shared" si="75"/>
        <v>0</v>
      </c>
      <c r="Q101" s="2">
        <f t="shared" si="76"/>
        <v>11032.34</v>
      </c>
      <c r="R101" s="2">
        <f t="shared" si="77"/>
        <v>0</v>
      </c>
      <c r="S101" s="2">
        <f t="shared" si="78"/>
        <v>0</v>
      </c>
      <c r="T101" s="2">
        <f t="shared" si="79"/>
        <v>0</v>
      </c>
      <c r="U101" s="2">
        <f t="shared" si="80"/>
        <v>0</v>
      </c>
      <c r="V101" s="2">
        <f t="shared" si="81"/>
        <v>0</v>
      </c>
      <c r="W101" s="2">
        <f t="shared" si="82"/>
        <v>0</v>
      </c>
      <c r="X101" s="2">
        <f t="shared" si="83"/>
        <v>0</v>
      </c>
      <c r="Y101" s="2">
        <f t="shared" si="84"/>
        <v>0</v>
      </c>
      <c r="Z101" s="2"/>
      <c r="AA101" s="2">
        <v>51442965</v>
      </c>
      <c r="AB101" s="2">
        <f t="shared" si="85"/>
        <v>3.86</v>
      </c>
      <c r="AC101" s="2">
        <f t="shared" si="86"/>
        <v>0</v>
      </c>
      <c r="AD101" s="2">
        <f t="shared" si="112"/>
        <v>3.86</v>
      </c>
      <c r="AE101" s="2">
        <f t="shared" si="113"/>
        <v>0</v>
      </c>
      <c r="AF101" s="2">
        <f t="shared" si="114"/>
        <v>0</v>
      </c>
      <c r="AG101" s="2">
        <f t="shared" si="89"/>
        <v>0</v>
      </c>
      <c r="AH101" s="2">
        <f t="shared" si="115"/>
        <v>0</v>
      </c>
      <c r="AI101" s="2">
        <f t="shared" si="116"/>
        <v>0</v>
      </c>
      <c r="AJ101" s="2">
        <f t="shared" si="91"/>
        <v>0</v>
      </c>
      <c r="AK101" s="2">
        <v>0</v>
      </c>
      <c r="AL101" s="2">
        <v>0</v>
      </c>
      <c r="AM101" s="2">
        <v>3.86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1</v>
      </c>
      <c r="AW101" s="2">
        <v>1</v>
      </c>
      <c r="AX101" s="2"/>
      <c r="AY101" s="2"/>
      <c r="AZ101" s="2">
        <v>1</v>
      </c>
      <c r="BA101" s="2">
        <v>1</v>
      </c>
      <c r="BB101" s="2">
        <v>13.62</v>
      </c>
      <c r="BC101" s="2">
        <v>13.62</v>
      </c>
      <c r="BD101" s="2" t="s">
        <v>3</v>
      </c>
      <c r="BE101" s="2" t="s">
        <v>3</v>
      </c>
      <c r="BF101" s="2" t="s">
        <v>3</v>
      </c>
      <c r="BG101" s="2" t="s">
        <v>3</v>
      </c>
      <c r="BH101" s="2">
        <v>0</v>
      </c>
      <c r="BI101" s="2">
        <v>1</v>
      </c>
      <c r="BJ101" s="2" t="s">
        <v>187</v>
      </c>
      <c r="BK101" s="2"/>
      <c r="BL101" s="2"/>
      <c r="BM101" s="2">
        <v>69001</v>
      </c>
      <c r="BN101" s="2">
        <v>0</v>
      </c>
      <c r="BO101" s="2" t="s">
        <v>50</v>
      </c>
      <c r="BP101" s="2">
        <v>1</v>
      </c>
      <c r="BQ101" s="2">
        <v>6</v>
      </c>
      <c r="BR101" s="2">
        <v>0</v>
      </c>
      <c r="BS101" s="2">
        <v>1</v>
      </c>
      <c r="BT101" s="2">
        <v>1</v>
      </c>
      <c r="BU101" s="2">
        <v>1</v>
      </c>
      <c r="BV101" s="2">
        <v>1</v>
      </c>
      <c r="BW101" s="2">
        <v>1</v>
      </c>
      <c r="BX101" s="2">
        <v>1</v>
      </c>
      <c r="BY101" s="2" t="s">
        <v>3</v>
      </c>
      <c r="BZ101" s="2">
        <v>0</v>
      </c>
      <c r="CA101" s="2">
        <v>0</v>
      </c>
      <c r="CB101" s="2" t="s">
        <v>3</v>
      </c>
      <c r="CC101" s="2"/>
      <c r="CD101" s="2"/>
      <c r="CE101" s="2">
        <v>0</v>
      </c>
      <c r="CF101" s="2">
        <v>0</v>
      </c>
      <c r="CG101" s="2">
        <v>0</v>
      </c>
      <c r="CH101" s="2">
        <v>20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 t="s">
        <v>3</v>
      </c>
      <c r="CO101" s="2">
        <v>0</v>
      </c>
      <c r="CP101" s="2">
        <f t="shared" si="92"/>
        <v>11032.34</v>
      </c>
      <c r="CQ101" s="2">
        <f t="shared" si="93"/>
        <v>0</v>
      </c>
      <c r="CR101" s="2">
        <f t="shared" si="94"/>
        <v>52.57</v>
      </c>
      <c r="CS101" s="2">
        <f t="shared" si="95"/>
        <v>0</v>
      </c>
      <c r="CT101" s="2">
        <f t="shared" si="96"/>
        <v>0</v>
      </c>
      <c r="CU101" s="2">
        <f t="shared" si="97"/>
        <v>0</v>
      </c>
      <c r="CV101" s="2">
        <f t="shared" si="98"/>
        <v>0</v>
      </c>
      <c r="CW101" s="2">
        <f t="shared" si="99"/>
        <v>0</v>
      </c>
      <c r="CX101" s="2">
        <f t="shared" si="100"/>
        <v>0</v>
      </c>
      <c r="CY101" s="2">
        <f t="shared" si="101"/>
        <v>0</v>
      </c>
      <c r="CZ101" s="2">
        <f t="shared" si="102"/>
        <v>0</v>
      </c>
      <c r="DA101" s="2"/>
      <c r="DB101" s="2"/>
      <c r="DC101" s="2" t="s">
        <v>3</v>
      </c>
      <c r="DD101" s="2" t="s">
        <v>3</v>
      </c>
      <c r="DE101" s="2" t="s">
        <v>3</v>
      </c>
      <c r="DF101" s="2" t="s">
        <v>3</v>
      </c>
      <c r="DG101" s="2" t="s">
        <v>3</v>
      </c>
      <c r="DH101" s="2" t="s">
        <v>3</v>
      </c>
      <c r="DI101" s="2" t="s">
        <v>3</v>
      </c>
      <c r="DJ101" s="2" t="s">
        <v>3</v>
      </c>
      <c r="DK101" s="2" t="s">
        <v>3</v>
      </c>
      <c r="DL101" s="2" t="s">
        <v>3</v>
      </c>
      <c r="DM101" s="2" t="s">
        <v>3</v>
      </c>
      <c r="DN101" s="2">
        <v>0</v>
      </c>
      <c r="DO101" s="2">
        <v>0</v>
      </c>
      <c r="DP101" s="2">
        <v>1</v>
      </c>
      <c r="DQ101" s="2">
        <v>1</v>
      </c>
      <c r="DR101" s="2"/>
      <c r="DS101" s="2"/>
      <c r="DT101" s="2"/>
      <c r="DU101" s="2">
        <v>1013</v>
      </c>
      <c r="DV101" s="2" t="s">
        <v>48</v>
      </c>
      <c r="DW101" s="2" t="s">
        <v>48</v>
      </c>
      <c r="DX101" s="2">
        <v>1</v>
      </c>
      <c r="DY101" s="2"/>
      <c r="DZ101" s="2" t="s">
        <v>3</v>
      </c>
      <c r="EA101" s="2" t="s">
        <v>3</v>
      </c>
      <c r="EB101" s="2" t="s">
        <v>3</v>
      </c>
      <c r="EC101" s="2" t="s">
        <v>3</v>
      </c>
      <c r="ED101" s="2"/>
      <c r="EE101" s="2">
        <v>51407832</v>
      </c>
      <c r="EF101" s="2">
        <v>6</v>
      </c>
      <c r="EG101" s="2" t="s">
        <v>188</v>
      </c>
      <c r="EH101" s="2">
        <v>0</v>
      </c>
      <c r="EI101" s="2" t="s">
        <v>3</v>
      </c>
      <c r="EJ101" s="2">
        <v>1</v>
      </c>
      <c r="EK101" s="2">
        <v>69001</v>
      </c>
      <c r="EL101" s="2" t="s">
        <v>189</v>
      </c>
      <c r="EM101" s="2" t="s">
        <v>190</v>
      </c>
      <c r="EN101" s="2"/>
      <c r="EO101" s="2" t="s">
        <v>3</v>
      </c>
      <c r="EP101" s="2"/>
      <c r="EQ101" s="2">
        <v>0</v>
      </c>
      <c r="ER101" s="2">
        <v>0</v>
      </c>
      <c r="ES101" s="2">
        <v>0</v>
      </c>
      <c r="ET101" s="2">
        <v>3.86</v>
      </c>
      <c r="EU101" s="2">
        <v>0</v>
      </c>
      <c r="EV101" s="2">
        <v>0</v>
      </c>
      <c r="EW101" s="2">
        <v>0</v>
      </c>
      <c r="EX101" s="2">
        <v>0</v>
      </c>
      <c r="EY101" s="2">
        <v>0</v>
      </c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>
        <v>0</v>
      </c>
      <c r="FR101" s="2">
        <f t="shared" si="103"/>
        <v>0</v>
      </c>
      <c r="FS101" s="2">
        <v>0</v>
      </c>
      <c r="FT101" s="2"/>
      <c r="FU101" s="2"/>
      <c r="FV101" s="2"/>
      <c r="FW101" s="2"/>
      <c r="FX101" s="2">
        <v>0</v>
      </c>
      <c r="FY101" s="2">
        <v>0</v>
      </c>
      <c r="FZ101" s="2"/>
      <c r="GA101" s="2" t="s">
        <v>3</v>
      </c>
      <c r="GB101" s="2"/>
      <c r="GC101" s="2"/>
      <c r="GD101" s="2">
        <v>1</v>
      </c>
      <c r="GE101" s="2"/>
      <c r="GF101" s="2">
        <v>-1523733142</v>
      </c>
      <c r="GG101" s="2">
        <v>2</v>
      </c>
      <c r="GH101" s="2">
        <v>0</v>
      </c>
      <c r="GI101" s="2">
        <v>-2</v>
      </c>
      <c r="GJ101" s="2">
        <v>0</v>
      </c>
      <c r="GK101" s="2">
        <v>0</v>
      </c>
      <c r="GL101" s="2">
        <f t="shared" si="104"/>
        <v>0</v>
      </c>
      <c r="GM101" s="2">
        <f t="shared" si="105"/>
        <v>11032.34</v>
      </c>
      <c r="GN101" s="2">
        <f t="shared" si="106"/>
        <v>11032.34</v>
      </c>
      <c r="GO101" s="2">
        <f t="shared" si="107"/>
        <v>0</v>
      </c>
      <c r="GP101" s="2">
        <f t="shared" si="108"/>
        <v>0</v>
      </c>
      <c r="GQ101" s="2"/>
      <c r="GR101" s="2">
        <v>0</v>
      </c>
      <c r="GS101" s="2">
        <v>3</v>
      </c>
      <c r="GT101" s="2">
        <v>0</v>
      </c>
      <c r="GU101" s="2" t="s">
        <v>3</v>
      </c>
      <c r="GV101" s="2">
        <f t="shared" si="109"/>
        <v>0</v>
      </c>
      <c r="GW101" s="2">
        <v>13.62</v>
      </c>
      <c r="GX101" s="2">
        <f t="shared" si="110"/>
        <v>0</v>
      </c>
      <c r="GY101" s="2"/>
      <c r="GZ101" s="2"/>
      <c r="HA101" s="2">
        <v>0</v>
      </c>
      <c r="HB101" s="2">
        <v>0</v>
      </c>
      <c r="HC101" s="2">
        <f t="shared" si="111"/>
        <v>0</v>
      </c>
      <c r="HD101" s="2"/>
      <c r="HE101" s="2" t="s">
        <v>3</v>
      </c>
      <c r="HF101" s="2" t="s">
        <v>3</v>
      </c>
      <c r="HG101" s="2"/>
      <c r="HH101" s="2"/>
      <c r="HI101" s="2"/>
      <c r="HJ101" s="2"/>
      <c r="HK101" s="2"/>
      <c r="HL101" s="2"/>
      <c r="HM101" s="2" t="s">
        <v>3</v>
      </c>
      <c r="HN101" s="2" t="s">
        <v>3</v>
      </c>
      <c r="HO101" s="2" t="s">
        <v>3</v>
      </c>
      <c r="HP101" s="2" t="s">
        <v>3</v>
      </c>
      <c r="HQ101" s="2" t="s">
        <v>3</v>
      </c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>
        <v>0</v>
      </c>
      <c r="IL101" s="2"/>
      <c r="IM101" s="2"/>
      <c r="IN101" s="2"/>
      <c r="IO101" s="2"/>
      <c r="IP101" s="2"/>
      <c r="IQ101" s="2"/>
      <c r="IR101" s="2"/>
      <c r="IS101" s="2"/>
      <c r="IT101" s="2"/>
      <c r="IU101" s="2"/>
    </row>
    <row r="102" spans="1:255" x14ac:dyDescent="0.2">
      <c r="A102">
        <v>17</v>
      </c>
      <c r="B102">
        <v>1</v>
      </c>
      <c r="E102" t="s">
        <v>184</v>
      </c>
      <c r="F102" t="s">
        <v>185</v>
      </c>
      <c r="G102" t="s">
        <v>186</v>
      </c>
      <c r="H102" t="s">
        <v>48</v>
      </c>
      <c r="I102">
        <v>209.86</v>
      </c>
      <c r="J102">
        <v>0</v>
      </c>
      <c r="K102">
        <v>209.86</v>
      </c>
      <c r="L102">
        <v>209.86</v>
      </c>
      <c r="M102">
        <v>0</v>
      </c>
      <c r="N102">
        <f t="shared" si="73"/>
        <v>209.86</v>
      </c>
      <c r="O102">
        <f t="shared" si="74"/>
        <v>11032.34</v>
      </c>
      <c r="P102">
        <f t="shared" si="75"/>
        <v>0</v>
      </c>
      <c r="Q102">
        <f t="shared" si="76"/>
        <v>11032.34</v>
      </c>
      <c r="R102">
        <f t="shared" si="77"/>
        <v>0</v>
      </c>
      <c r="S102">
        <f t="shared" si="78"/>
        <v>0</v>
      </c>
      <c r="T102">
        <f t="shared" si="79"/>
        <v>0</v>
      </c>
      <c r="U102">
        <f t="shared" si="80"/>
        <v>0</v>
      </c>
      <c r="V102">
        <f t="shared" si="81"/>
        <v>0</v>
      </c>
      <c r="W102">
        <f t="shared" si="82"/>
        <v>0</v>
      </c>
      <c r="X102">
        <f t="shared" si="83"/>
        <v>0</v>
      </c>
      <c r="Y102">
        <f t="shared" si="84"/>
        <v>0</v>
      </c>
      <c r="AA102">
        <v>51441990</v>
      </c>
      <c r="AB102">
        <f t="shared" si="85"/>
        <v>3.86</v>
      </c>
      <c r="AC102">
        <f t="shared" si="86"/>
        <v>0</v>
      </c>
      <c r="AD102">
        <f t="shared" si="112"/>
        <v>3.86</v>
      </c>
      <c r="AE102">
        <f t="shared" si="113"/>
        <v>0</v>
      </c>
      <c r="AF102">
        <f t="shared" si="114"/>
        <v>0</v>
      </c>
      <c r="AG102">
        <f t="shared" si="89"/>
        <v>0</v>
      </c>
      <c r="AH102">
        <f t="shared" si="115"/>
        <v>0</v>
      </c>
      <c r="AI102">
        <f t="shared" si="116"/>
        <v>0</v>
      </c>
      <c r="AJ102">
        <f t="shared" si="91"/>
        <v>0</v>
      </c>
      <c r="AK102">
        <v>0</v>
      </c>
      <c r="AL102">
        <v>0</v>
      </c>
      <c r="AM102">
        <v>3.86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1</v>
      </c>
      <c r="AW102">
        <v>1</v>
      </c>
      <c r="AZ102">
        <v>1</v>
      </c>
      <c r="BA102">
        <v>1</v>
      </c>
      <c r="BB102">
        <v>13.62</v>
      </c>
      <c r="BC102">
        <v>13.62</v>
      </c>
      <c r="BD102" t="s">
        <v>3</v>
      </c>
      <c r="BE102" t="s">
        <v>3</v>
      </c>
      <c r="BF102" t="s">
        <v>3</v>
      </c>
      <c r="BG102" t="s">
        <v>3</v>
      </c>
      <c r="BH102">
        <v>0</v>
      </c>
      <c r="BI102">
        <v>1</v>
      </c>
      <c r="BJ102" t="s">
        <v>187</v>
      </c>
      <c r="BM102">
        <v>69001</v>
      </c>
      <c r="BN102">
        <v>0</v>
      </c>
      <c r="BO102" t="s">
        <v>50</v>
      </c>
      <c r="BP102">
        <v>1</v>
      </c>
      <c r="BQ102">
        <v>6</v>
      </c>
      <c r="BR102">
        <v>0</v>
      </c>
      <c r="BS102">
        <v>1</v>
      </c>
      <c r="BT102">
        <v>1</v>
      </c>
      <c r="BU102">
        <v>1</v>
      </c>
      <c r="BV102">
        <v>1</v>
      </c>
      <c r="BW102">
        <v>1</v>
      </c>
      <c r="BX102">
        <v>1</v>
      </c>
      <c r="BY102" t="s">
        <v>3</v>
      </c>
      <c r="BZ102">
        <v>0</v>
      </c>
      <c r="CA102">
        <v>0</v>
      </c>
      <c r="CB102" t="s">
        <v>3</v>
      </c>
      <c r="CE102">
        <v>0</v>
      </c>
      <c r="CF102">
        <v>0</v>
      </c>
      <c r="CG102">
        <v>0</v>
      </c>
      <c r="CH102">
        <v>20</v>
      </c>
      <c r="CI102">
        <v>0</v>
      </c>
      <c r="CJ102">
        <v>0</v>
      </c>
      <c r="CK102">
        <v>0</v>
      </c>
      <c r="CL102">
        <v>0</v>
      </c>
      <c r="CM102">
        <v>0</v>
      </c>
      <c r="CN102" t="s">
        <v>3</v>
      </c>
      <c r="CO102">
        <v>0</v>
      </c>
      <c r="CP102">
        <f t="shared" si="92"/>
        <v>11032.34</v>
      </c>
      <c r="CQ102">
        <f t="shared" si="93"/>
        <v>0</v>
      </c>
      <c r="CR102">
        <f t="shared" si="94"/>
        <v>52.57</v>
      </c>
      <c r="CS102">
        <f t="shared" si="95"/>
        <v>0</v>
      </c>
      <c r="CT102">
        <f t="shared" si="96"/>
        <v>0</v>
      </c>
      <c r="CU102">
        <f t="shared" si="97"/>
        <v>0</v>
      </c>
      <c r="CV102">
        <f t="shared" si="98"/>
        <v>0</v>
      </c>
      <c r="CW102">
        <f t="shared" si="99"/>
        <v>0</v>
      </c>
      <c r="CX102">
        <f t="shared" si="100"/>
        <v>0</v>
      </c>
      <c r="CY102">
        <f t="shared" si="101"/>
        <v>0</v>
      </c>
      <c r="CZ102">
        <f t="shared" si="102"/>
        <v>0</v>
      </c>
      <c r="DC102" t="s">
        <v>3</v>
      </c>
      <c r="DD102" t="s">
        <v>3</v>
      </c>
      <c r="DE102" t="s">
        <v>3</v>
      </c>
      <c r="DF102" t="s">
        <v>3</v>
      </c>
      <c r="DG102" t="s">
        <v>3</v>
      </c>
      <c r="DH102" t="s">
        <v>3</v>
      </c>
      <c r="DI102" t="s">
        <v>3</v>
      </c>
      <c r="DJ102" t="s">
        <v>3</v>
      </c>
      <c r="DK102" t="s">
        <v>3</v>
      </c>
      <c r="DL102" t="s">
        <v>3</v>
      </c>
      <c r="DM102" t="s">
        <v>3</v>
      </c>
      <c r="DN102">
        <v>0</v>
      </c>
      <c r="DO102">
        <v>0</v>
      </c>
      <c r="DP102">
        <v>1</v>
      </c>
      <c r="DQ102">
        <v>1</v>
      </c>
      <c r="DU102">
        <v>1013</v>
      </c>
      <c r="DV102" t="s">
        <v>48</v>
      </c>
      <c r="DW102" t="s">
        <v>48</v>
      </c>
      <c r="DX102">
        <v>1</v>
      </c>
      <c r="DZ102" t="s">
        <v>3</v>
      </c>
      <c r="EA102" t="s">
        <v>3</v>
      </c>
      <c r="EB102" t="s">
        <v>3</v>
      </c>
      <c r="EC102" t="s">
        <v>3</v>
      </c>
      <c r="EE102">
        <v>51407832</v>
      </c>
      <c r="EF102">
        <v>6</v>
      </c>
      <c r="EG102" t="s">
        <v>188</v>
      </c>
      <c r="EH102">
        <v>0</v>
      </c>
      <c r="EI102" t="s">
        <v>3</v>
      </c>
      <c r="EJ102">
        <v>1</v>
      </c>
      <c r="EK102">
        <v>69001</v>
      </c>
      <c r="EL102" t="s">
        <v>189</v>
      </c>
      <c r="EM102" t="s">
        <v>190</v>
      </c>
      <c r="EO102" t="s">
        <v>3</v>
      </c>
      <c r="EQ102">
        <v>0</v>
      </c>
      <c r="ER102">
        <v>0</v>
      </c>
      <c r="ES102">
        <v>0</v>
      </c>
      <c r="ET102">
        <v>3.86</v>
      </c>
      <c r="EU102">
        <v>0</v>
      </c>
      <c r="EV102">
        <v>0</v>
      </c>
      <c r="EW102">
        <v>0</v>
      </c>
      <c r="EX102">
        <v>0</v>
      </c>
      <c r="EY102">
        <v>0</v>
      </c>
      <c r="FQ102">
        <v>0</v>
      </c>
      <c r="FR102">
        <f t="shared" si="103"/>
        <v>0</v>
      </c>
      <c r="FS102">
        <v>0</v>
      </c>
      <c r="FX102">
        <v>0</v>
      </c>
      <c r="FY102">
        <v>0</v>
      </c>
      <c r="GA102" t="s">
        <v>3</v>
      </c>
      <c r="GD102">
        <v>1</v>
      </c>
      <c r="GF102">
        <v>-1523733142</v>
      </c>
      <c r="GG102">
        <v>2</v>
      </c>
      <c r="GH102">
        <v>0</v>
      </c>
      <c r="GI102">
        <v>-2</v>
      </c>
      <c r="GJ102">
        <v>0</v>
      </c>
      <c r="GK102">
        <v>0</v>
      </c>
      <c r="GL102">
        <f t="shared" si="104"/>
        <v>0</v>
      </c>
      <c r="GM102">
        <f t="shared" si="105"/>
        <v>11032.34</v>
      </c>
      <c r="GN102">
        <f t="shared" si="106"/>
        <v>11032.34</v>
      </c>
      <c r="GO102">
        <f t="shared" si="107"/>
        <v>0</v>
      </c>
      <c r="GP102">
        <f t="shared" si="108"/>
        <v>0</v>
      </c>
      <c r="GR102">
        <v>0</v>
      </c>
      <c r="GS102">
        <v>3</v>
      </c>
      <c r="GT102">
        <v>0</v>
      </c>
      <c r="GU102" t="s">
        <v>3</v>
      </c>
      <c r="GV102">
        <f t="shared" si="109"/>
        <v>0</v>
      </c>
      <c r="GW102">
        <v>13.62</v>
      </c>
      <c r="GX102">
        <f t="shared" si="110"/>
        <v>0</v>
      </c>
      <c r="HA102">
        <v>0</v>
      </c>
      <c r="HB102">
        <v>0</v>
      </c>
      <c r="HC102">
        <f t="shared" si="111"/>
        <v>0</v>
      </c>
      <c r="HE102" t="s">
        <v>3</v>
      </c>
      <c r="HF102" t="s">
        <v>3</v>
      </c>
      <c r="HM102" t="s">
        <v>3</v>
      </c>
      <c r="HN102" t="s">
        <v>3</v>
      </c>
      <c r="HO102" t="s">
        <v>3</v>
      </c>
      <c r="HP102" t="s">
        <v>3</v>
      </c>
      <c r="HQ102" t="s">
        <v>3</v>
      </c>
      <c r="IK102">
        <v>0</v>
      </c>
    </row>
    <row r="103" spans="1:255" x14ac:dyDescent="0.2">
      <c r="A103" s="2">
        <v>17</v>
      </c>
      <c r="B103" s="2">
        <v>1</v>
      </c>
      <c r="C103" s="2"/>
      <c r="D103" s="2"/>
      <c r="E103" s="2" t="s">
        <v>191</v>
      </c>
      <c r="F103" s="2" t="s">
        <v>192</v>
      </c>
      <c r="G103" s="2" t="s">
        <v>193</v>
      </c>
      <c r="H103" s="2" t="s">
        <v>48</v>
      </c>
      <c r="I103" s="2">
        <v>45.91</v>
      </c>
      <c r="J103" s="2">
        <v>0</v>
      </c>
      <c r="K103" s="2">
        <v>45.91</v>
      </c>
      <c r="L103" s="2">
        <v>45.91</v>
      </c>
      <c r="M103" s="2">
        <v>0</v>
      </c>
      <c r="N103" s="2">
        <f t="shared" si="73"/>
        <v>45.91</v>
      </c>
      <c r="O103" s="2">
        <f t="shared" si="74"/>
        <v>13573.29</v>
      </c>
      <c r="P103" s="2">
        <f t="shared" si="75"/>
        <v>13573.29</v>
      </c>
      <c r="Q103" s="2">
        <f t="shared" si="76"/>
        <v>0</v>
      </c>
      <c r="R103" s="2">
        <f t="shared" si="77"/>
        <v>0</v>
      </c>
      <c r="S103" s="2">
        <f t="shared" si="78"/>
        <v>0</v>
      </c>
      <c r="T103" s="2">
        <f t="shared" si="79"/>
        <v>0</v>
      </c>
      <c r="U103" s="2">
        <f t="shared" si="80"/>
        <v>0</v>
      </c>
      <c r="V103" s="2">
        <f t="shared" si="81"/>
        <v>0</v>
      </c>
      <c r="W103" s="2">
        <f t="shared" si="82"/>
        <v>0</v>
      </c>
      <c r="X103" s="2">
        <f t="shared" si="83"/>
        <v>0</v>
      </c>
      <c r="Y103" s="2">
        <f t="shared" si="84"/>
        <v>0</v>
      </c>
      <c r="Z103" s="2"/>
      <c r="AA103" s="2">
        <v>51442965</v>
      </c>
      <c r="AB103" s="2">
        <f t="shared" si="85"/>
        <v>22.33</v>
      </c>
      <c r="AC103" s="2">
        <f t="shared" si="86"/>
        <v>22.33</v>
      </c>
      <c r="AD103" s="2">
        <f t="shared" si="112"/>
        <v>0</v>
      </c>
      <c r="AE103" s="2">
        <f t="shared" si="113"/>
        <v>0</v>
      </c>
      <c r="AF103" s="2">
        <f t="shared" si="114"/>
        <v>0</v>
      </c>
      <c r="AG103" s="2">
        <f t="shared" si="89"/>
        <v>0</v>
      </c>
      <c r="AH103" s="2">
        <f t="shared" si="115"/>
        <v>0</v>
      </c>
      <c r="AI103" s="2">
        <f t="shared" si="116"/>
        <v>0</v>
      </c>
      <c r="AJ103" s="2">
        <f t="shared" si="91"/>
        <v>0</v>
      </c>
      <c r="AK103" s="2">
        <v>0</v>
      </c>
      <c r="AL103" s="2">
        <v>22.33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1</v>
      </c>
      <c r="AW103" s="2">
        <v>1</v>
      </c>
      <c r="AX103" s="2"/>
      <c r="AY103" s="2"/>
      <c r="AZ103" s="2">
        <v>1</v>
      </c>
      <c r="BA103" s="2">
        <v>1</v>
      </c>
      <c r="BB103" s="2">
        <v>13.24</v>
      </c>
      <c r="BC103" s="2">
        <v>13.24</v>
      </c>
      <c r="BD103" s="2" t="s">
        <v>3</v>
      </c>
      <c r="BE103" s="2" t="s">
        <v>3</v>
      </c>
      <c r="BF103" s="2" t="s">
        <v>3</v>
      </c>
      <c r="BG103" s="2" t="s">
        <v>3</v>
      </c>
      <c r="BH103" s="2">
        <v>0</v>
      </c>
      <c r="BI103" s="2">
        <v>1</v>
      </c>
      <c r="BJ103" s="2" t="s">
        <v>194</v>
      </c>
      <c r="BK103" s="2"/>
      <c r="BL103" s="2"/>
      <c r="BM103" s="2">
        <v>1201</v>
      </c>
      <c r="BN103" s="2">
        <v>0</v>
      </c>
      <c r="BO103" s="2" t="s">
        <v>18</v>
      </c>
      <c r="BP103" s="2">
        <v>1</v>
      </c>
      <c r="BQ103" s="2">
        <v>19</v>
      </c>
      <c r="BR103" s="2">
        <v>0</v>
      </c>
      <c r="BS103" s="2">
        <v>1</v>
      </c>
      <c r="BT103" s="2">
        <v>1</v>
      </c>
      <c r="BU103" s="2">
        <v>1</v>
      </c>
      <c r="BV103" s="2">
        <v>1</v>
      </c>
      <c r="BW103" s="2">
        <v>1</v>
      </c>
      <c r="BX103" s="2">
        <v>1</v>
      </c>
      <c r="BY103" s="2" t="s">
        <v>3</v>
      </c>
      <c r="BZ103" s="2">
        <v>0</v>
      </c>
      <c r="CA103" s="2">
        <v>0</v>
      </c>
      <c r="CB103" s="2" t="s">
        <v>3</v>
      </c>
      <c r="CC103" s="2"/>
      <c r="CD103" s="2"/>
      <c r="CE103" s="2">
        <v>0</v>
      </c>
      <c r="CF103" s="2">
        <v>0</v>
      </c>
      <c r="CG103" s="2">
        <v>0</v>
      </c>
      <c r="CH103" s="2">
        <v>21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 t="s">
        <v>3</v>
      </c>
      <c r="CO103" s="2">
        <v>0</v>
      </c>
      <c r="CP103" s="2">
        <f t="shared" si="92"/>
        <v>13573.29</v>
      </c>
      <c r="CQ103" s="2">
        <f t="shared" si="93"/>
        <v>295.64999999999998</v>
      </c>
      <c r="CR103" s="2">
        <f t="shared" si="94"/>
        <v>0</v>
      </c>
      <c r="CS103" s="2">
        <f t="shared" si="95"/>
        <v>0</v>
      </c>
      <c r="CT103" s="2">
        <f t="shared" si="96"/>
        <v>0</v>
      </c>
      <c r="CU103" s="2">
        <f t="shared" si="97"/>
        <v>0</v>
      </c>
      <c r="CV103" s="2">
        <f t="shared" si="98"/>
        <v>0</v>
      </c>
      <c r="CW103" s="2">
        <f t="shared" si="99"/>
        <v>0</v>
      </c>
      <c r="CX103" s="2">
        <f t="shared" si="100"/>
        <v>0</v>
      </c>
      <c r="CY103" s="2">
        <f t="shared" si="101"/>
        <v>0</v>
      </c>
      <c r="CZ103" s="2">
        <f t="shared" si="102"/>
        <v>0</v>
      </c>
      <c r="DA103" s="2"/>
      <c r="DB103" s="2"/>
      <c r="DC103" s="2" t="s">
        <v>3</v>
      </c>
      <c r="DD103" s="2" t="s">
        <v>3</v>
      </c>
      <c r="DE103" s="2" t="s">
        <v>3</v>
      </c>
      <c r="DF103" s="2" t="s">
        <v>3</v>
      </c>
      <c r="DG103" s="2" t="s">
        <v>3</v>
      </c>
      <c r="DH103" s="2" t="s">
        <v>3</v>
      </c>
      <c r="DI103" s="2" t="s">
        <v>3</v>
      </c>
      <c r="DJ103" s="2" t="s">
        <v>3</v>
      </c>
      <c r="DK103" s="2" t="s">
        <v>3</v>
      </c>
      <c r="DL103" s="2" t="s">
        <v>3</v>
      </c>
      <c r="DM103" s="2" t="s">
        <v>3</v>
      </c>
      <c r="DN103" s="2">
        <v>0</v>
      </c>
      <c r="DO103" s="2">
        <v>0</v>
      </c>
      <c r="DP103" s="2">
        <v>1</v>
      </c>
      <c r="DQ103" s="2">
        <v>1</v>
      </c>
      <c r="DR103" s="2"/>
      <c r="DS103" s="2"/>
      <c r="DT103" s="2"/>
      <c r="DU103" s="2">
        <v>1013</v>
      </c>
      <c r="DV103" s="2" t="s">
        <v>48</v>
      </c>
      <c r="DW103" s="2" t="s">
        <v>48</v>
      </c>
      <c r="DX103" s="2">
        <v>1</v>
      </c>
      <c r="DY103" s="2"/>
      <c r="DZ103" s="2" t="s">
        <v>3</v>
      </c>
      <c r="EA103" s="2" t="s">
        <v>3</v>
      </c>
      <c r="EB103" s="2" t="s">
        <v>3</v>
      </c>
      <c r="EC103" s="2" t="s">
        <v>3</v>
      </c>
      <c r="ED103" s="2"/>
      <c r="EE103" s="2">
        <v>51407625</v>
      </c>
      <c r="EF103" s="2">
        <v>19</v>
      </c>
      <c r="EG103" s="2" t="s">
        <v>178</v>
      </c>
      <c r="EH103" s="2">
        <v>0</v>
      </c>
      <c r="EI103" s="2" t="s">
        <v>3</v>
      </c>
      <c r="EJ103" s="2">
        <v>1</v>
      </c>
      <c r="EK103" s="2">
        <v>1201</v>
      </c>
      <c r="EL103" s="2" t="s">
        <v>178</v>
      </c>
      <c r="EM103" s="2" t="s">
        <v>179</v>
      </c>
      <c r="EN103" s="2"/>
      <c r="EO103" s="2" t="s">
        <v>3</v>
      </c>
      <c r="EP103" s="2"/>
      <c r="EQ103" s="2">
        <v>0</v>
      </c>
      <c r="ER103" s="2">
        <v>0</v>
      </c>
      <c r="ES103" s="2">
        <v>22.33</v>
      </c>
      <c r="ET103" s="2">
        <v>0</v>
      </c>
      <c r="EU103" s="2">
        <v>0</v>
      </c>
      <c r="EV103" s="2">
        <v>0</v>
      </c>
      <c r="EW103" s="2">
        <v>0</v>
      </c>
      <c r="EX103" s="2">
        <v>0</v>
      </c>
      <c r="EY103" s="2">
        <v>0</v>
      </c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>
        <v>0</v>
      </c>
      <c r="FR103" s="2">
        <f t="shared" si="103"/>
        <v>0</v>
      </c>
      <c r="FS103" s="2">
        <v>0</v>
      </c>
      <c r="FT103" s="2"/>
      <c r="FU103" s="2"/>
      <c r="FV103" s="2"/>
      <c r="FW103" s="2"/>
      <c r="FX103" s="2">
        <v>0</v>
      </c>
      <c r="FY103" s="2">
        <v>0</v>
      </c>
      <c r="FZ103" s="2"/>
      <c r="GA103" s="2" t="s">
        <v>3</v>
      </c>
      <c r="GB103" s="2"/>
      <c r="GC103" s="2"/>
      <c r="GD103" s="2">
        <v>1</v>
      </c>
      <c r="GE103" s="2"/>
      <c r="GF103" s="2">
        <v>-1386586424</v>
      </c>
      <c r="GG103" s="2">
        <v>2</v>
      </c>
      <c r="GH103" s="2">
        <v>0</v>
      </c>
      <c r="GI103" s="2">
        <v>-2</v>
      </c>
      <c r="GJ103" s="2">
        <v>0</v>
      </c>
      <c r="GK103" s="2">
        <v>0</v>
      </c>
      <c r="GL103" s="2">
        <f t="shared" si="104"/>
        <v>0</v>
      </c>
      <c r="GM103" s="2">
        <f t="shared" si="105"/>
        <v>13573.29</v>
      </c>
      <c r="GN103" s="2">
        <f t="shared" si="106"/>
        <v>13573.29</v>
      </c>
      <c r="GO103" s="2">
        <f t="shared" si="107"/>
        <v>0</v>
      </c>
      <c r="GP103" s="2">
        <f t="shared" si="108"/>
        <v>0</v>
      </c>
      <c r="GQ103" s="2"/>
      <c r="GR103" s="2">
        <v>0</v>
      </c>
      <c r="GS103" s="2">
        <v>3</v>
      </c>
      <c r="GT103" s="2">
        <v>0</v>
      </c>
      <c r="GU103" s="2" t="s">
        <v>3</v>
      </c>
      <c r="GV103" s="2">
        <f t="shared" si="109"/>
        <v>0</v>
      </c>
      <c r="GW103" s="2">
        <v>13.24</v>
      </c>
      <c r="GX103" s="2">
        <f t="shared" si="110"/>
        <v>0</v>
      </c>
      <c r="GY103" s="2"/>
      <c r="GZ103" s="2"/>
      <c r="HA103" s="2">
        <v>0</v>
      </c>
      <c r="HB103" s="2">
        <v>0</v>
      </c>
      <c r="HC103" s="2">
        <f t="shared" si="111"/>
        <v>0</v>
      </c>
      <c r="HD103" s="2">
        <f t="shared" ref="HD103:HD112" si="117">GM103</f>
        <v>13573.29</v>
      </c>
      <c r="HE103" s="2" t="s">
        <v>3</v>
      </c>
      <c r="HF103" s="2" t="s">
        <v>3</v>
      </c>
      <c r="HG103" s="2"/>
      <c r="HH103" s="2"/>
      <c r="HI103" s="2"/>
      <c r="HJ103" s="2"/>
      <c r="HK103" s="2"/>
      <c r="HL103" s="2"/>
      <c r="HM103" s="2" t="s">
        <v>3</v>
      </c>
      <c r="HN103" s="2" t="s">
        <v>3</v>
      </c>
      <c r="HO103" s="2" t="s">
        <v>3</v>
      </c>
      <c r="HP103" s="2" t="s">
        <v>3</v>
      </c>
      <c r="HQ103" s="2" t="s">
        <v>3</v>
      </c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>
        <v>0</v>
      </c>
      <c r="IL103" s="2"/>
      <c r="IM103" s="2"/>
      <c r="IN103" s="2"/>
      <c r="IO103" s="2"/>
      <c r="IP103" s="2"/>
      <c r="IQ103" s="2"/>
      <c r="IR103" s="2"/>
      <c r="IS103" s="2"/>
      <c r="IT103" s="2"/>
      <c r="IU103" s="2"/>
    </row>
    <row r="104" spans="1:255" x14ac:dyDescent="0.2">
      <c r="A104">
        <v>17</v>
      </c>
      <c r="B104">
        <v>1</v>
      </c>
      <c r="E104" t="s">
        <v>191</v>
      </c>
      <c r="F104" t="s">
        <v>192</v>
      </c>
      <c r="G104" t="s">
        <v>193</v>
      </c>
      <c r="H104" t="s">
        <v>48</v>
      </c>
      <c r="I104">
        <v>45.91</v>
      </c>
      <c r="J104">
        <v>0</v>
      </c>
      <c r="K104">
        <v>45.91</v>
      </c>
      <c r="L104">
        <v>45.91</v>
      </c>
      <c r="M104">
        <v>0</v>
      </c>
      <c r="N104">
        <f t="shared" si="73"/>
        <v>45.91</v>
      </c>
      <c r="O104">
        <f t="shared" si="74"/>
        <v>13573.29</v>
      </c>
      <c r="P104">
        <f t="shared" si="75"/>
        <v>13573.29</v>
      </c>
      <c r="Q104">
        <f t="shared" si="76"/>
        <v>0</v>
      </c>
      <c r="R104">
        <f t="shared" si="77"/>
        <v>0</v>
      </c>
      <c r="S104">
        <f t="shared" si="78"/>
        <v>0</v>
      </c>
      <c r="T104">
        <f t="shared" si="79"/>
        <v>0</v>
      </c>
      <c r="U104">
        <f t="shared" si="80"/>
        <v>0</v>
      </c>
      <c r="V104">
        <f t="shared" si="81"/>
        <v>0</v>
      </c>
      <c r="W104">
        <f t="shared" si="82"/>
        <v>0</v>
      </c>
      <c r="X104">
        <f t="shared" si="83"/>
        <v>0</v>
      </c>
      <c r="Y104">
        <f t="shared" si="84"/>
        <v>0</v>
      </c>
      <c r="AA104">
        <v>51441990</v>
      </c>
      <c r="AB104">
        <f t="shared" si="85"/>
        <v>22.33</v>
      </c>
      <c r="AC104">
        <f t="shared" si="86"/>
        <v>22.33</v>
      </c>
      <c r="AD104">
        <f t="shared" si="112"/>
        <v>0</v>
      </c>
      <c r="AE104">
        <f t="shared" si="113"/>
        <v>0</v>
      </c>
      <c r="AF104">
        <f t="shared" si="114"/>
        <v>0</v>
      </c>
      <c r="AG104">
        <f t="shared" si="89"/>
        <v>0</v>
      </c>
      <c r="AH104">
        <f t="shared" si="115"/>
        <v>0</v>
      </c>
      <c r="AI104">
        <f t="shared" si="116"/>
        <v>0</v>
      </c>
      <c r="AJ104">
        <f t="shared" si="91"/>
        <v>0</v>
      </c>
      <c r="AK104">
        <v>0</v>
      </c>
      <c r="AL104">
        <v>22.33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1</v>
      </c>
      <c r="AW104">
        <v>1</v>
      </c>
      <c r="AZ104">
        <v>1</v>
      </c>
      <c r="BA104">
        <v>1</v>
      </c>
      <c r="BB104">
        <v>13.24</v>
      </c>
      <c r="BC104">
        <v>13.24</v>
      </c>
      <c r="BD104" t="s">
        <v>3</v>
      </c>
      <c r="BE104" t="s">
        <v>3</v>
      </c>
      <c r="BF104" t="s">
        <v>3</v>
      </c>
      <c r="BG104" t="s">
        <v>3</v>
      </c>
      <c r="BH104">
        <v>0</v>
      </c>
      <c r="BI104">
        <v>1</v>
      </c>
      <c r="BJ104" t="s">
        <v>194</v>
      </c>
      <c r="BM104">
        <v>1201</v>
      </c>
      <c r="BN104">
        <v>0</v>
      </c>
      <c r="BO104" t="s">
        <v>18</v>
      </c>
      <c r="BP104">
        <v>1</v>
      </c>
      <c r="BQ104">
        <v>19</v>
      </c>
      <c r="BR104">
        <v>0</v>
      </c>
      <c r="BS104">
        <v>1</v>
      </c>
      <c r="BT104">
        <v>1</v>
      </c>
      <c r="BU104">
        <v>1</v>
      </c>
      <c r="BV104">
        <v>1</v>
      </c>
      <c r="BW104">
        <v>1</v>
      </c>
      <c r="BX104">
        <v>1</v>
      </c>
      <c r="BY104" t="s">
        <v>3</v>
      </c>
      <c r="BZ104">
        <v>0</v>
      </c>
      <c r="CA104">
        <v>0</v>
      </c>
      <c r="CB104" t="s">
        <v>3</v>
      </c>
      <c r="CE104">
        <v>0</v>
      </c>
      <c r="CF104">
        <v>0</v>
      </c>
      <c r="CG104">
        <v>0</v>
      </c>
      <c r="CH104">
        <v>21</v>
      </c>
      <c r="CI104">
        <v>0</v>
      </c>
      <c r="CJ104">
        <v>0</v>
      </c>
      <c r="CK104">
        <v>0</v>
      </c>
      <c r="CL104">
        <v>0</v>
      </c>
      <c r="CM104">
        <v>0</v>
      </c>
      <c r="CN104" t="s">
        <v>3</v>
      </c>
      <c r="CO104">
        <v>0</v>
      </c>
      <c r="CP104">
        <f t="shared" si="92"/>
        <v>13573.29</v>
      </c>
      <c r="CQ104">
        <f t="shared" si="93"/>
        <v>295.64999999999998</v>
      </c>
      <c r="CR104">
        <f t="shared" si="94"/>
        <v>0</v>
      </c>
      <c r="CS104">
        <f t="shared" si="95"/>
        <v>0</v>
      </c>
      <c r="CT104">
        <f t="shared" si="96"/>
        <v>0</v>
      </c>
      <c r="CU104">
        <f t="shared" si="97"/>
        <v>0</v>
      </c>
      <c r="CV104">
        <f t="shared" si="98"/>
        <v>0</v>
      </c>
      <c r="CW104">
        <f t="shared" si="99"/>
        <v>0</v>
      </c>
      <c r="CX104">
        <f t="shared" si="100"/>
        <v>0</v>
      </c>
      <c r="CY104">
        <f t="shared" si="101"/>
        <v>0</v>
      </c>
      <c r="CZ104">
        <f t="shared" si="102"/>
        <v>0</v>
      </c>
      <c r="DC104" t="s">
        <v>3</v>
      </c>
      <c r="DD104" t="s">
        <v>3</v>
      </c>
      <c r="DE104" t="s">
        <v>3</v>
      </c>
      <c r="DF104" t="s">
        <v>3</v>
      </c>
      <c r="DG104" t="s">
        <v>3</v>
      </c>
      <c r="DH104" t="s">
        <v>3</v>
      </c>
      <c r="DI104" t="s">
        <v>3</v>
      </c>
      <c r="DJ104" t="s">
        <v>3</v>
      </c>
      <c r="DK104" t="s">
        <v>3</v>
      </c>
      <c r="DL104" t="s">
        <v>3</v>
      </c>
      <c r="DM104" t="s">
        <v>3</v>
      </c>
      <c r="DN104">
        <v>0</v>
      </c>
      <c r="DO104">
        <v>0</v>
      </c>
      <c r="DP104">
        <v>1</v>
      </c>
      <c r="DQ104">
        <v>1</v>
      </c>
      <c r="DU104">
        <v>1013</v>
      </c>
      <c r="DV104" t="s">
        <v>48</v>
      </c>
      <c r="DW104" t="s">
        <v>48</v>
      </c>
      <c r="DX104">
        <v>1</v>
      </c>
      <c r="DZ104" t="s">
        <v>3</v>
      </c>
      <c r="EA104" t="s">
        <v>3</v>
      </c>
      <c r="EB104" t="s">
        <v>3</v>
      </c>
      <c r="EC104" t="s">
        <v>3</v>
      </c>
      <c r="EE104">
        <v>51407625</v>
      </c>
      <c r="EF104">
        <v>19</v>
      </c>
      <c r="EG104" t="s">
        <v>178</v>
      </c>
      <c r="EH104">
        <v>0</v>
      </c>
      <c r="EI104" t="s">
        <v>3</v>
      </c>
      <c r="EJ104">
        <v>1</v>
      </c>
      <c r="EK104">
        <v>1201</v>
      </c>
      <c r="EL104" t="s">
        <v>178</v>
      </c>
      <c r="EM104" t="s">
        <v>179</v>
      </c>
      <c r="EO104" t="s">
        <v>3</v>
      </c>
      <c r="EQ104">
        <v>0</v>
      </c>
      <c r="ER104">
        <v>0</v>
      </c>
      <c r="ES104">
        <v>22.33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FQ104">
        <v>0</v>
      </c>
      <c r="FR104">
        <f t="shared" si="103"/>
        <v>0</v>
      </c>
      <c r="FS104">
        <v>0</v>
      </c>
      <c r="FX104">
        <v>0</v>
      </c>
      <c r="FY104">
        <v>0</v>
      </c>
      <c r="GA104" t="s">
        <v>3</v>
      </c>
      <c r="GD104">
        <v>1</v>
      </c>
      <c r="GF104">
        <v>-1386586424</v>
      </c>
      <c r="GG104">
        <v>2</v>
      </c>
      <c r="GH104">
        <v>0</v>
      </c>
      <c r="GI104">
        <v>-2</v>
      </c>
      <c r="GJ104">
        <v>0</v>
      </c>
      <c r="GK104">
        <v>0</v>
      </c>
      <c r="GL104">
        <f t="shared" si="104"/>
        <v>0</v>
      </c>
      <c r="GM104">
        <f t="shared" si="105"/>
        <v>13573.29</v>
      </c>
      <c r="GN104">
        <f t="shared" si="106"/>
        <v>13573.29</v>
      </c>
      <c r="GO104">
        <f t="shared" si="107"/>
        <v>0</v>
      </c>
      <c r="GP104">
        <f t="shared" si="108"/>
        <v>0</v>
      </c>
      <c r="GR104">
        <v>0</v>
      </c>
      <c r="GS104">
        <v>3</v>
      </c>
      <c r="GT104">
        <v>0</v>
      </c>
      <c r="GU104" t="s">
        <v>3</v>
      </c>
      <c r="GV104">
        <f t="shared" si="109"/>
        <v>0</v>
      </c>
      <c r="GW104">
        <v>13.24</v>
      </c>
      <c r="GX104">
        <f t="shared" si="110"/>
        <v>0</v>
      </c>
      <c r="HA104">
        <v>0</v>
      </c>
      <c r="HB104">
        <v>0</v>
      </c>
      <c r="HC104">
        <f t="shared" si="111"/>
        <v>0</v>
      </c>
      <c r="HD104">
        <f t="shared" si="117"/>
        <v>13573.29</v>
      </c>
      <c r="HE104" t="s">
        <v>3</v>
      </c>
      <c r="HF104" t="s">
        <v>3</v>
      </c>
      <c r="HM104" t="s">
        <v>3</v>
      </c>
      <c r="HN104" t="s">
        <v>3</v>
      </c>
      <c r="HO104" t="s">
        <v>3</v>
      </c>
      <c r="HP104" t="s">
        <v>3</v>
      </c>
      <c r="HQ104" t="s">
        <v>3</v>
      </c>
      <c r="IK104">
        <v>0</v>
      </c>
    </row>
    <row r="105" spans="1:255" x14ac:dyDescent="0.2">
      <c r="A105" s="2">
        <v>17</v>
      </c>
      <c r="B105" s="2">
        <v>1</v>
      </c>
      <c r="C105" s="2"/>
      <c r="D105" s="2"/>
      <c r="E105" s="2" t="s">
        <v>195</v>
      </c>
      <c r="F105" s="2" t="s">
        <v>196</v>
      </c>
      <c r="G105" s="2" t="s">
        <v>197</v>
      </c>
      <c r="H105" s="2" t="s">
        <v>48</v>
      </c>
      <c r="I105" s="2">
        <v>163.95</v>
      </c>
      <c r="J105" s="2">
        <v>0</v>
      </c>
      <c r="K105" s="2">
        <v>163.95</v>
      </c>
      <c r="L105" s="2">
        <v>163.95</v>
      </c>
      <c r="M105" s="2">
        <v>0</v>
      </c>
      <c r="N105" s="2">
        <f t="shared" si="73"/>
        <v>163.95</v>
      </c>
      <c r="O105" s="2">
        <f t="shared" si="74"/>
        <v>18211.57</v>
      </c>
      <c r="P105" s="2">
        <f t="shared" si="75"/>
        <v>18211.57</v>
      </c>
      <c r="Q105" s="2">
        <f t="shared" si="76"/>
        <v>0</v>
      </c>
      <c r="R105" s="2">
        <f t="shared" si="77"/>
        <v>0</v>
      </c>
      <c r="S105" s="2">
        <f t="shared" si="78"/>
        <v>0</v>
      </c>
      <c r="T105" s="2">
        <f t="shared" si="79"/>
        <v>0</v>
      </c>
      <c r="U105" s="2">
        <f t="shared" si="80"/>
        <v>0</v>
      </c>
      <c r="V105" s="2">
        <f t="shared" si="81"/>
        <v>0</v>
      </c>
      <c r="W105" s="2">
        <f t="shared" si="82"/>
        <v>0</v>
      </c>
      <c r="X105" s="2">
        <f t="shared" si="83"/>
        <v>0</v>
      </c>
      <c r="Y105" s="2">
        <f t="shared" si="84"/>
        <v>0</v>
      </c>
      <c r="Z105" s="2"/>
      <c r="AA105" s="2">
        <v>51442965</v>
      </c>
      <c r="AB105" s="2">
        <f t="shared" si="85"/>
        <v>8.39</v>
      </c>
      <c r="AC105" s="2">
        <f t="shared" si="86"/>
        <v>8.39</v>
      </c>
      <c r="AD105" s="2">
        <f t="shared" si="112"/>
        <v>0</v>
      </c>
      <c r="AE105" s="2">
        <f t="shared" si="113"/>
        <v>0</v>
      </c>
      <c r="AF105" s="2">
        <f t="shared" si="114"/>
        <v>0</v>
      </c>
      <c r="AG105" s="2">
        <f t="shared" si="89"/>
        <v>0</v>
      </c>
      <c r="AH105" s="2">
        <f t="shared" si="115"/>
        <v>0</v>
      </c>
      <c r="AI105" s="2">
        <f t="shared" si="116"/>
        <v>0</v>
      </c>
      <c r="AJ105" s="2">
        <f t="shared" si="91"/>
        <v>0</v>
      </c>
      <c r="AK105" s="2">
        <v>0</v>
      </c>
      <c r="AL105" s="2">
        <v>8.39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1</v>
      </c>
      <c r="AW105" s="2">
        <v>1</v>
      </c>
      <c r="AX105" s="2"/>
      <c r="AY105" s="2"/>
      <c r="AZ105" s="2">
        <v>1</v>
      </c>
      <c r="BA105" s="2">
        <v>1</v>
      </c>
      <c r="BB105" s="2">
        <v>13.24</v>
      </c>
      <c r="BC105" s="2">
        <v>13.24</v>
      </c>
      <c r="BD105" s="2" t="s">
        <v>3</v>
      </c>
      <c r="BE105" s="2" t="s">
        <v>3</v>
      </c>
      <c r="BF105" s="2" t="s">
        <v>3</v>
      </c>
      <c r="BG105" s="2" t="s">
        <v>3</v>
      </c>
      <c r="BH105" s="2">
        <v>0</v>
      </c>
      <c r="BI105" s="2">
        <v>1</v>
      </c>
      <c r="BJ105" s="2" t="s">
        <v>198</v>
      </c>
      <c r="BK105" s="2"/>
      <c r="BL105" s="2"/>
      <c r="BM105" s="2">
        <v>1201</v>
      </c>
      <c r="BN105" s="2">
        <v>0</v>
      </c>
      <c r="BO105" s="2" t="s">
        <v>18</v>
      </c>
      <c r="BP105" s="2">
        <v>1</v>
      </c>
      <c r="BQ105" s="2">
        <v>19</v>
      </c>
      <c r="BR105" s="2">
        <v>0</v>
      </c>
      <c r="BS105" s="2">
        <v>1</v>
      </c>
      <c r="BT105" s="2">
        <v>1</v>
      </c>
      <c r="BU105" s="2">
        <v>1</v>
      </c>
      <c r="BV105" s="2">
        <v>1</v>
      </c>
      <c r="BW105" s="2">
        <v>1</v>
      </c>
      <c r="BX105" s="2">
        <v>1</v>
      </c>
      <c r="BY105" s="2" t="s">
        <v>3</v>
      </c>
      <c r="BZ105" s="2">
        <v>0</v>
      </c>
      <c r="CA105" s="2">
        <v>0</v>
      </c>
      <c r="CB105" s="2" t="s">
        <v>3</v>
      </c>
      <c r="CC105" s="2"/>
      <c r="CD105" s="2"/>
      <c r="CE105" s="2">
        <v>0</v>
      </c>
      <c r="CF105" s="2">
        <v>0</v>
      </c>
      <c r="CG105" s="2">
        <v>0</v>
      </c>
      <c r="CH105" s="2">
        <v>22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 t="s">
        <v>3</v>
      </c>
      <c r="CO105" s="2">
        <v>0</v>
      </c>
      <c r="CP105" s="2">
        <f t="shared" si="92"/>
        <v>18211.57</v>
      </c>
      <c r="CQ105" s="2">
        <f t="shared" si="93"/>
        <v>111.08</v>
      </c>
      <c r="CR105" s="2">
        <f t="shared" si="94"/>
        <v>0</v>
      </c>
      <c r="CS105" s="2">
        <f t="shared" si="95"/>
        <v>0</v>
      </c>
      <c r="CT105" s="2">
        <f t="shared" si="96"/>
        <v>0</v>
      </c>
      <c r="CU105" s="2">
        <f t="shared" si="97"/>
        <v>0</v>
      </c>
      <c r="CV105" s="2">
        <f t="shared" si="98"/>
        <v>0</v>
      </c>
      <c r="CW105" s="2">
        <f t="shared" si="99"/>
        <v>0</v>
      </c>
      <c r="CX105" s="2">
        <f t="shared" si="100"/>
        <v>0</v>
      </c>
      <c r="CY105" s="2">
        <f t="shared" si="101"/>
        <v>0</v>
      </c>
      <c r="CZ105" s="2">
        <f t="shared" si="102"/>
        <v>0</v>
      </c>
      <c r="DA105" s="2"/>
      <c r="DB105" s="2"/>
      <c r="DC105" s="2" t="s">
        <v>3</v>
      </c>
      <c r="DD105" s="2" t="s">
        <v>3</v>
      </c>
      <c r="DE105" s="2" t="s">
        <v>3</v>
      </c>
      <c r="DF105" s="2" t="s">
        <v>3</v>
      </c>
      <c r="DG105" s="2" t="s">
        <v>3</v>
      </c>
      <c r="DH105" s="2" t="s">
        <v>3</v>
      </c>
      <c r="DI105" s="2" t="s">
        <v>3</v>
      </c>
      <c r="DJ105" s="2" t="s">
        <v>3</v>
      </c>
      <c r="DK105" s="2" t="s">
        <v>3</v>
      </c>
      <c r="DL105" s="2" t="s">
        <v>3</v>
      </c>
      <c r="DM105" s="2" t="s">
        <v>3</v>
      </c>
      <c r="DN105" s="2">
        <v>0</v>
      </c>
      <c r="DO105" s="2">
        <v>0</v>
      </c>
      <c r="DP105" s="2">
        <v>1</v>
      </c>
      <c r="DQ105" s="2">
        <v>1</v>
      </c>
      <c r="DR105" s="2"/>
      <c r="DS105" s="2"/>
      <c r="DT105" s="2"/>
      <c r="DU105" s="2">
        <v>1013</v>
      </c>
      <c r="DV105" s="2" t="s">
        <v>48</v>
      </c>
      <c r="DW105" s="2" t="s">
        <v>48</v>
      </c>
      <c r="DX105" s="2">
        <v>1</v>
      </c>
      <c r="DY105" s="2"/>
      <c r="DZ105" s="2" t="s">
        <v>3</v>
      </c>
      <c r="EA105" s="2" t="s">
        <v>3</v>
      </c>
      <c r="EB105" s="2" t="s">
        <v>3</v>
      </c>
      <c r="EC105" s="2" t="s">
        <v>3</v>
      </c>
      <c r="ED105" s="2"/>
      <c r="EE105" s="2">
        <v>51407625</v>
      </c>
      <c r="EF105" s="2">
        <v>19</v>
      </c>
      <c r="EG105" s="2" t="s">
        <v>178</v>
      </c>
      <c r="EH105" s="2">
        <v>0</v>
      </c>
      <c r="EI105" s="2" t="s">
        <v>3</v>
      </c>
      <c r="EJ105" s="2">
        <v>1</v>
      </c>
      <c r="EK105" s="2">
        <v>1201</v>
      </c>
      <c r="EL105" s="2" t="s">
        <v>178</v>
      </c>
      <c r="EM105" s="2" t="s">
        <v>179</v>
      </c>
      <c r="EN105" s="2"/>
      <c r="EO105" s="2" t="s">
        <v>3</v>
      </c>
      <c r="EP105" s="2"/>
      <c r="EQ105" s="2">
        <v>0</v>
      </c>
      <c r="ER105" s="2">
        <v>0</v>
      </c>
      <c r="ES105" s="2">
        <v>8.39</v>
      </c>
      <c r="ET105" s="2">
        <v>0</v>
      </c>
      <c r="EU105" s="2">
        <v>0</v>
      </c>
      <c r="EV105" s="2">
        <v>0</v>
      </c>
      <c r="EW105" s="2">
        <v>0</v>
      </c>
      <c r="EX105" s="2">
        <v>0</v>
      </c>
      <c r="EY105" s="2">
        <v>0</v>
      </c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>
        <v>0</v>
      </c>
      <c r="FR105" s="2">
        <f t="shared" si="103"/>
        <v>0</v>
      </c>
      <c r="FS105" s="2">
        <v>0</v>
      </c>
      <c r="FT105" s="2"/>
      <c r="FU105" s="2"/>
      <c r="FV105" s="2"/>
      <c r="FW105" s="2"/>
      <c r="FX105" s="2">
        <v>0</v>
      </c>
      <c r="FY105" s="2">
        <v>0</v>
      </c>
      <c r="FZ105" s="2"/>
      <c r="GA105" s="2" t="s">
        <v>3</v>
      </c>
      <c r="GB105" s="2"/>
      <c r="GC105" s="2"/>
      <c r="GD105" s="2">
        <v>1</v>
      </c>
      <c r="GE105" s="2"/>
      <c r="GF105" s="2">
        <v>-1989866938</v>
      </c>
      <c r="GG105" s="2">
        <v>2</v>
      </c>
      <c r="GH105" s="2">
        <v>0</v>
      </c>
      <c r="GI105" s="2">
        <v>-2</v>
      </c>
      <c r="GJ105" s="2">
        <v>0</v>
      </c>
      <c r="GK105" s="2">
        <v>0</v>
      </c>
      <c r="GL105" s="2">
        <f t="shared" si="104"/>
        <v>0</v>
      </c>
      <c r="GM105" s="2">
        <f t="shared" si="105"/>
        <v>18211.57</v>
      </c>
      <c r="GN105" s="2">
        <f t="shared" si="106"/>
        <v>18211.57</v>
      </c>
      <c r="GO105" s="2">
        <f t="shared" si="107"/>
        <v>0</v>
      </c>
      <c r="GP105" s="2">
        <f t="shared" si="108"/>
        <v>0</v>
      </c>
      <c r="GQ105" s="2"/>
      <c r="GR105" s="2">
        <v>0</v>
      </c>
      <c r="GS105" s="2">
        <v>3</v>
      </c>
      <c r="GT105" s="2">
        <v>0</v>
      </c>
      <c r="GU105" s="2" t="s">
        <v>3</v>
      </c>
      <c r="GV105" s="2">
        <f t="shared" si="109"/>
        <v>0</v>
      </c>
      <c r="GW105" s="2">
        <v>13.24</v>
      </c>
      <c r="GX105" s="2">
        <f t="shared" si="110"/>
        <v>0</v>
      </c>
      <c r="GY105" s="2"/>
      <c r="GZ105" s="2"/>
      <c r="HA105" s="2">
        <v>0</v>
      </c>
      <c r="HB105" s="2">
        <v>0</v>
      </c>
      <c r="HC105" s="2">
        <f t="shared" si="111"/>
        <v>0</v>
      </c>
      <c r="HD105" s="2">
        <f t="shared" si="117"/>
        <v>18211.57</v>
      </c>
      <c r="HE105" s="2" t="s">
        <v>3</v>
      </c>
      <c r="HF105" s="2" t="s">
        <v>3</v>
      </c>
      <c r="HG105" s="2"/>
      <c r="HH105" s="2"/>
      <c r="HI105" s="2"/>
      <c r="HJ105" s="2"/>
      <c r="HK105" s="2"/>
      <c r="HL105" s="2"/>
      <c r="HM105" s="2" t="s">
        <v>3</v>
      </c>
      <c r="HN105" s="2" t="s">
        <v>3</v>
      </c>
      <c r="HO105" s="2" t="s">
        <v>3</v>
      </c>
      <c r="HP105" s="2" t="s">
        <v>3</v>
      </c>
      <c r="HQ105" s="2" t="s">
        <v>3</v>
      </c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>
        <v>0</v>
      </c>
      <c r="IL105" s="2"/>
      <c r="IM105" s="2"/>
      <c r="IN105" s="2"/>
      <c r="IO105" s="2"/>
      <c r="IP105" s="2"/>
      <c r="IQ105" s="2"/>
      <c r="IR105" s="2"/>
      <c r="IS105" s="2"/>
      <c r="IT105" s="2"/>
      <c r="IU105" s="2"/>
    </row>
    <row r="106" spans="1:255" x14ac:dyDescent="0.2">
      <c r="A106">
        <v>17</v>
      </c>
      <c r="B106">
        <v>1</v>
      </c>
      <c r="E106" t="s">
        <v>195</v>
      </c>
      <c r="F106" t="s">
        <v>196</v>
      </c>
      <c r="G106" t="s">
        <v>197</v>
      </c>
      <c r="H106" t="s">
        <v>48</v>
      </c>
      <c r="I106">
        <v>163.95</v>
      </c>
      <c r="J106">
        <v>0</v>
      </c>
      <c r="K106">
        <v>163.95</v>
      </c>
      <c r="L106">
        <v>163.95</v>
      </c>
      <c r="M106">
        <v>0</v>
      </c>
      <c r="N106">
        <f t="shared" si="73"/>
        <v>163.95</v>
      </c>
      <c r="O106">
        <f t="shared" si="74"/>
        <v>18211.57</v>
      </c>
      <c r="P106">
        <f t="shared" si="75"/>
        <v>18211.57</v>
      </c>
      <c r="Q106">
        <f t="shared" si="76"/>
        <v>0</v>
      </c>
      <c r="R106">
        <f t="shared" si="77"/>
        <v>0</v>
      </c>
      <c r="S106">
        <f t="shared" si="78"/>
        <v>0</v>
      </c>
      <c r="T106">
        <f t="shared" si="79"/>
        <v>0</v>
      </c>
      <c r="U106">
        <f t="shared" si="80"/>
        <v>0</v>
      </c>
      <c r="V106">
        <f t="shared" si="81"/>
        <v>0</v>
      </c>
      <c r="W106">
        <f t="shared" si="82"/>
        <v>0</v>
      </c>
      <c r="X106">
        <f t="shared" si="83"/>
        <v>0</v>
      </c>
      <c r="Y106">
        <f t="shared" si="84"/>
        <v>0</v>
      </c>
      <c r="AA106">
        <v>51441990</v>
      </c>
      <c r="AB106">
        <f t="shared" si="85"/>
        <v>8.39</v>
      </c>
      <c r="AC106">
        <f t="shared" si="86"/>
        <v>8.39</v>
      </c>
      <c r="AD106">
        <f t="shared" si="112"/>
        <v>0</v>
      </c>
      <c r="AE106">
        <f t="shared" si="113"/>
        <v>0</v>
      </c>
      <c r="AF106">
        <f t="shared" si="114"/>
        <v>0</v>
      </c>
      <c r="AG106">
        <f t="shared" si="89"/>
        <v>0</v>
      </c>
      <c r="AH106">
        <f t="shared" si="115"/>
        <v>0</v>
      </c>
      <c r="AI106">
        <f t="shared" si="116"/>
        <v>0</v>
      </c>
      <c r="AJ106">
        <f t="shared" si="91"/>
        <v>0</v>
      </c>
      <c r="AK106">
        <v>0</v>
      </c>
      <c r="AL106">
        <v>8.39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1</v>
      </c>
      <c r="AW106">
        <v>1</v>
      </c>
      <c r="AZ106">
        <v>1</v>
      </c>
      <c r="BA106">
        <v>1</v>
      </c>
      <c r="BB106">
        <v>13.24</v>
      </c>
      <c r="BC106">
        <v>13.24</v>
      </c>
      <c r="BD106" t="s">
        <v>3</v>
      </c>
      <c r="BE106" t="s">
        <v>3</v>
      </c>
      <c r="BF106" t="s">
        <v>3</v>
      </c>
      <c r="BG106" t="s">
        <v>3</v>
      </c>
      <c r="BH106">
        <v>0</v>
      </c>
      <c r="BI106">
        <v>1</v>
      </c>
      <c r="BJ106" t="s">
        <v>198</v>
      </c>
      <c r="BM106">
        <v>1201</v>
      </c>
      <c r="BN106">
        <v>0</v>
      </c>
      <c r="BO106" t="s">
        <v>18</v>
      </c>
      <c r="BP106">
        <v>1</v>
      </c>
      <c r="BQ106">
        <v>19</v>
      </c>
      <c r="BR106">
        <v>0</v>
      </c>
      <c r="BS106">
        <v>1</v>
      </c>
      <c r="BT106">
        <v>1</v>
      </c>
      <c r="BU106">
        <v>1</v>
      </c>
      <c r="BV106">
        <v>1</v>
      </c>
      <c r="BW106">
        <v>1</v>
      </c>
      <c r="BX106">
        <v>1</v>
      </c>
      <c r="BY106" t="s">
        <v>3</v>
      </c>
      <c r="BZ106">
        <v>0</v>
      </c>
      <c r="CA106">
        <v>0</v>
      </c>
      <c r="CB106" t="s">
        <v>3</v>
      </c>
      <c r="CE106">
        <v>0</v>
      </c>
      <c r="CF106">
        <v>0</v>
      </c>
      <c r="CG106">
        <v>0</v>
      </c>
      <c r="CH106">
        <v>22</v>
      </c>
      <c r="CI106">
        <v>0</v>
      </c>
      <c r="CJ106">
        <v>0</v>
      </c>
      <c r="CK106">
        <v>0</v>
      </c>
      <c r="CL106">
        <v>0</v>
      </c>
      <c r="CM106">
        <v>0</v>
      </c>
      <c r="CN106" t="s">
        <v>3</v>
      </c>
      <c r="CO106">
        <v>0</v>
      </c>
      <c r="CP106">
        <f t="shared" si="92"/>
        <v>18211.57</v>
      </c>
      <c r="CQ106">
        <f t="shared" si="93"/>
        <v>111.08</v>
      </c>
      <c r="CR106">
        <f t="shared" si="94"/>
        <v>0</v>
      </c>
      <c r="CS106">
        <f t="shared" si="95"/>
        <v>0</v>
      </c>
      <c r="CT106">
        <f t="shared" si="96"/>
        <v>0</v>
      </c>
      <c r="CU106">
        <f t="shared" si="97"/>
        <v>0</v>
      </c>
      <c r="CV106">
        <f t="shared" si="98"/>
        <v>0</v>
      </c>
      <c r="CW106">
        <f t="shared" si="99"/>
        <v>0</v>
      </c>
      <c r="CX106">
        <f t="shared" si="100"/>
        <v>0</v>
      </c>
      <c r="CY106">
        <f t="shared" si="101"/>
        <v>0</v>
      </c>
      <c r="CZ106">
        <f t="shared" si="102"/>
        <v>0</v>
      </c>
      <c r="DC106" t="s">
        <v>3</v>
      </c>
      <c r="DD106" t="s">
        <v>3</v>
      </c>
      <c r="DE106" t="s">
        <v>3</v>
      </c>
      <c r="DF106" t="s">
        <v>3</v>
      </c>
      <c r="DG106" t="s">
        <v>3</v>
      </c>
      <c r="DH106" t="s">
        <v>3</v>
      </c>
      <c r="DI106" t="s">
        <v>3</v>
      </c>
      <c r="DJ106" t="s">
        <v>3</v>
      </c>
      <c r="DK106" t="s">
        <v>3</v>
      </c>
      <c r="DL106" t="s">
        <v>3</v>
      </c>
      <c r="DM106" t="s">
        <v>3</v>
      </c>
      <c r="DN106">
        <v>0</v>
      </c>
      <c r="DO106">
        <v>0</v>
      </c>
      <c r="DP106">
        <v>1</v>
      </c>
      <c r="DQ106">
        <v>1</v>
      </c>
      <c r="DU106">
        <v>1013</v>
      </c>
      <c r="DV106" t="s">
        <v>48</v>
      </c>
      <c r="DW106" t="s">
        <v>48</v>
      </c>
      <c r="DX106">
        <v>1</v>
      </c>
      <c r="DZ106" t="s">
        <v>3</v>
      </c>
      <c r="EA106" t="s">
        <v>3</v>
      </c>
      <c r="EB106" t="s">
        <v>3</v>
      </c>
      <c r="EC106" t="s">
        <v>3</v>
      </c>
      <c r="EE106">
        <v>51407625</v>
      </c>
      <c r="EF106">
        <v>19</v>
      </c>
      <c r="EG106" t="s">
        <v>178</v>
      </c>
      <c r="EH106">
        <v>0</v>
      </c>
      <c r="EI106" t="s">
        <v>3</v>
      </c>
      <c r="EJ106">
        <v>1</v>
      </c>
      <c r="EK106">
        <v>1201</v>
      </c>
      <c r="EL106" t="s">
        <v>178</v>
      </c>
      <c r="EM106" t="s">
        <v>179</v>
      </c>
      <c r="EO106" t="s">
        <v>3</v>
      </c>
      <c r="EQ106">
        <v>0</v>
      </c>
      <c r="ER106">
        <v>0</v>
      </c>
      <c r="ES106">
        <v>8.39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FQ106">
        <v>0</v>
      </c>
      <c r="FR106">
        <f t="shared" si="103"/>
        <v>0</v>
      </c>
      <c r="FS106">
        <v>0</v>
      </c>
      <c r="FX106">
        <v>0</v>
      </c>
      <c r="FY106">
        <v>0</v>
      </c>
      <c r="GA106" t="s">
        <v>3</v>
      </c>
      <c r="GD106">
        <v>1</v>
      </c>
      <c r="GF106">
        <v>-1989866938</v>
      </c>
      <c r="GG106">
        <v>2</v>
      </c>
      <c r="GH106">
        <v>0</v>
      </c>
      <c r="GI106">
        <v>-2</v>
      </c>
      <c r="GJ106">
        <v>0</v>
      </c>
      <c r="GK106">
        <v>0</v>
      </c>
      <c r="GL106">
        <f t="shared" si="104"/>
        <v>0</v>
      </c>
      <c r="GM106">
        <f t="shared" si="105"/>
        <v>18211.57</v>
      </c>
      <c r="GN106">
        <f t="shared" si="106"/>
        <v>18211.57</v>
      </c>
      <c r="GO106">
        <f t="shared" si="107"/>
        <v>0</v>
      </c>
      <c r="GP106">
        <f t="shared" si="108"/>
        <v>0</v>
      </c>
      <c r="GR106">
        <v>0</v>
      </c>
      <c r="GS106">
        <v>3</v>
      </c>
      <c r="GT106">
        <v>0</v>
      </c>
      <c r="GU106" t="s">
        <v>3</v>
      </c>
      <c r="GV106">
        <f t="shared" si="109"/>
        <v>0</v>
      </c>
      <c r="GW106">
        <v>13.24</v>
      </c>
      <c r="GX106">
        <f t="shared" si="110"/>
        <v>0</v>
      </c>
      <c r="HA106">
        <v>0</v>
      </c>
      <c r="HB106">
        <v>0</v>
      </c>
      <c r="HC106">
        <f t="shared" si="111"/>
        <v>0</v>
      </c>
      <c r="HD106">
        <f t="shared" si="117"/>
        <v>18211.57</v>
      </c>
      <c r="HE106" t="s">
        <v>3</v>
      </c>
      <c r="HF106" t="s">
        <v>3</v>
      </c>
      <c r="HM106" t="s">
        <v>3</v>
      </c>
      <c r="HN106" t="s">
        <v>3</v>
      </c>
      <c r="HO106" t="s">
        <v>3</v>
      </c>
      <c r="HP106" t="s">
        <v>3</v>
      </c>
      <c r="HQ106" t="s">
        <v>3</v>
      </c>
      <c r="IK106">
        <v>0</v>
      </c>
    </row>
    <row r="107" spans="1:255" x14ac:dyDescent="0.2">
      <c r="A107" s="2">
        <v>17</v>
      </c>
      <c r="B107" s="2">
        <v>1</v>
      </c>
      <c r="C107" s="2"/>
      <c r="D107" s="2"/>
      <c r="E107" s="2" t="s">
        <v>199</v>
      </c>
      <c r="F107" s="2" t="s">
        <v>200</v>
      </c>
      <c r="G107" s="2" t="s">
        <v>201</v>
      </c>
      <c r="H107" s="2" t="s">
        <v>48</v>
      </c>
      <c r="I107" s="2">
        <v>255.36</v>
      </c>
      <c r="J107" s="2">
        <v>0</v>
      </c>
      <c r="K107" s="2">
        <v>255.36</v>
      </c>
      <c r="L107" s="2">
        <v>255.36</v>
      </c>
      <c r="M107" s="2">
        <v>0</v>
      </c>
      <c r="N107" s="2">
        <f t="shared" si="73"/>
        <v>255.36</v>
      </c>
      <c r="O107" s="2">
        <f t="shared" si="74"/>
        <v>60688.86</v>
      </c>
      <c r="P107" s="2">
        <f t="shared" si="75"/>
        <v>60688.86</v>
      </c>
      <c r="Q107" s="2">
        <f t="shared" si="76"/>
        <v>0</v>
      </c>
      <c r="R107" s="2">
        <f t="shared" si="77"/>
        <v>0</v>
      </c>
      <c r="S107" s="2">
        <f t="shared" si="78"/>
        <v>0</v>
      </c>
      <c r="T107" s="2">
        <f t="shared" si="79"/>
        <v>0</v>
      </c>
      <c r="U107" s="2">
        <f t="shared" si="80"/>
        <v>0</v>
      </c>
      <c r="V107" s="2">
        <f t="shared" si="81"/>
        <v>0</v>
      </c>
      <c r="W107" s="2">
        <f t="shared" si="82"/>
        <v>0</v>
      </c>
      <c r="X107" s="2">
        <f t="shared" si="83"/>
        <v>0</v>
      </c>
      <c r="Y107" s="2">
        <f t="shared" si="84"/>
        <v>0</v>
      </c>
      <c r="Z107" s="2"/>
      <c r="AA107" s="2">
        <v>51442965</v>
      </c>
      <c r="AB107" s="2">
        <f t="shared" si="85"/>
        <v>17.95</v>
      </c>
      <c r="AC107" s="2">
        <f t="shared" si="86"/>
        <v>17.95</v>
      </c>
      <c r="AD107" s="2">
        <f t="shared" si="112"/>
        <v>0</v>
      </c>
      <c r="AE107" s="2">
        <f t="shared" si="113"/>
        <v>0</v>
      </c>
      <c r="AF107" s="2">
        <f t="shared" si="114"/>
        <v>0</v>
      </c>
      <c r="AG107" s="2">
        <f t="shared" si="89"/>
        <v>0</v>
      </c>
      <c r="AH107" s="2">
        <f t="shared" si="115"/>
        <v>0</v>
      </c>
      <c r="AI107" s="2">
        <f t="shared" si="116"/>
        <v>0</v>
      </c>
      <c r="AJ107" s="2">
        <f t="shared" si="91"/>
        <v>0</v>
      </c>
      <c r="AK107" s="2">
        <v>0</v>
      </c>
      <c r="AL107" s="2">
        <v>17.95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1</v>
      </c>
      <c r="AW107" s="2">
        <v>1</v>
      </c>
      <c r="AX107" s="2"/>
      <c r="AY107" s="2"/>
      <c r="AZ107" s="2">
        <v>1</v>
      </c>
      <c r="BA107" s="2">
        <v>1</v>
      </c>
      <c r="BB107" s="2">
        <v>13.24</v>
      </c>
      <c r="BC107" s="2">
        <v>13.24</v>
      </c>
      <c r="BD107" s="2" t="s">
        <v>3</v>
      </c>
      <c r="BE107" s="2" t="s">
        <v>3</v>
      </c>
      <c r="BF107" s="2" t="s">
        <v>3</v>
      </c>
      <c r="BG107" s="2" t="s">
        <v>3</v>
      </c>
      <c r="BH107" s="2">
        <v>0</v>
      </c>
      <c r="BI107" s="2">
        <v>1</v>
      </c>
      <c r="BJ107" s="2" t="s">
        <v>202</v>
      </c>
      <c r="BK107" s="2"/>
      <c r="BL107" s="2"/>
      <c r="BM107" s="2">
        <v>1201</v>
      </c>
      <c r="BN107" s="2">
        <v>0</v>
      </c>
      <c r="BO107" s="2" t="s">
        <v>18</v>
      </c>
      <c r="BP107" s="2">
        <v>1</v>
      </c>
      <c r="BQ107" s="2">
        <v>19</v>
      </c>
      <c r="BR107" s="2">
        <v>0</v>
      </c>
      <c r="BS107" s="2">
        <v>1</v>
      </c>
      <c r="BT107" s="2">
        <v>1</v>
      </c>
      <c r="BU107" s="2">
        <v>1</v>
      </c>
      <c r="BV107" s="2">
        <v>1</v>
      </c>
      <c r="BW107" s="2">
        <v>1</v>
      </c>
      <c r="BX107" s="2">
        <v>1</v>
      </c>
      <c r="BY107" s="2" t="s">
        <v>3</v>
      </c>
      <c r="BZ107" s="2">
        <v>0</v>
      </c>
      <c r="CA107" s="2">
        <v>0</v>
      </c>
      <c r="CB107" s="2" t="s">
        <v>3</v>
      </c>
      <c r="CC107" s="2"/>
      <c r="CD107" s="2"/>
      <c r="CE107" s="2">
        <v>0</v>
      </c>
      <c r="CF107" s="2">
        <v>0</v>
      </c>
      <c r="CG107" s="2">
        <v>0</v>
      </c>
      <c r="CH107" s="2">
        <v>23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 t="s">
        <v>3</v>
      </c>
      <c r="CO107" s="2">
        <v>0</v>
      </c>
      <c r="CP107" s="2">
        <f t="shared" si="92"/>
        <v>60688.86</v>
      </c>
      <c r="CQ107" s="2">
        <f t="shared" si="93"/>
        <v>237.66</v>
      </c>
      <c r="CR107" s="2">
        <f t="shared" si="94"/>
        <v>0</v>
      </c>
      <c r="CS107" s="2">
        <f t="shared" si="95"/>
        <v>0</v>
      </c>
      <c r="CT107" s="2">
        <f t="shared" si="96"/>
        <v>0</v>
      </c>
      <c r="CU107" s="2">
        <f t="shared" si="97"/>
        <v>0</v>
      </c>
      <c r="CV107" s="2">
        <f t="shared" si="98"/>
        <v>0</v>
      </c>
      <c r="CW107" s="2">
        <f t="shared" si="99"/>
        <v>0</v>
      </c>
      <c r="CX107" s="2">
        <f t="shared" si="100"/>
        <v>0</v>
      </c>
      <c r="CY107" s="2">
        <f t="shared" si="101"/>
        <v>0</v>
      </c>
      <c r="CZ107" s="2">
        <f t="shared" si="102"/>
        <v>0</v>
      </c>
      <c r="DA107" s="2"/>
      <c r="DB107" s="2"/>
      <c r="DC107" s="2" t="s">
        <v>3</v>
      </c>
      <c r="DD107" s="2" t="s">
        <v>3</v>
      </c>
      <c r="DE107" s="2" t="s">
        <v>3</v>
      </c>
      <c r="DF107" s="2" t="s">
        <v>3</v>
      </c>
      <c r="DG107" s="2" t="s">
        <v>3</v>
      </c>
      <c r="DH107" s="2" t="s">
        <v>3</v>
      </c>
      <c r="DI107" s="2" t="s">
        <v>3</v>
      </c>
      <c r="DJ107" s="2" t="s">
        <v>3</v>
      </c>
      <c r="DK107" s="2" t="s">
        <v>3</v>
      </c>
      <c r="DL107" s="2" t="s">
        <v>3</v>
      </c>
      <c r="DM107" s="2" t="s">
        <v>3</v>
      </c>
      <c r="DN107" s="2">
        <v>0</v>
      </c>
      <c r="DO107" s="2">
        <v>0</v>
      </c>
      <c r="DP107" s="2">
        <v>1</v>
      </c>
      <c r="DQ107" s="2">
        <v>1</v>
      </c>
      <c r="DR107" s="2"/>
      <c r="DS107" s="2"/>
      <c r="DT107" s="2"/>
      <c r="DU107" s="2">
        <v>1013</v>
      </c>
      <c r="DV107" s="2" t="s">
        <v>48</v>
      </c>
      <c r="DW107" s="2" t="s">
        <v>48</v>
      </c>
      <c r="DX107" s="2">
        <v>1</v>
      </c>
      <c r="DY107" s="2"/>
      <c r="DZ107" s="2" t="s">
        <v>3</v>
      </c>
      <c r="EA107" s="2" t="s">
        <v>3</v>
      </c>
      <c r="EB107" s="2" t="s">
        <v>3</v>
      </c>
      <c r="EC107" s="2" t="s">
        <v>3</v>
      </c>
      <c r="ED107" s="2"/>
      <c r="EE107" s="2">
        <v>51407625</v>
      </c>
      <c r="EF107" s="2">
        <v>19</v>
      </c>
      <c r="EG107" s="2" t="s">
        <v>178</v>
      </c>
      <c r="EH107" s="2">
        <v>0</v>
      </c>
      <c r="EI107" s="2" t="s">
        <v>3</v>
      </c>
      <c r="EJ107" s="2">
        <v>1</v>
      </c>
      <c r="EK107" s="2">
        <v>1201</v>
      </c>
      <c r="EL107" s="2" t="s">
        <v>178</v>
      </c>
      <c r="EM107" s="2" t="s">
        <v>179</v>
      </c>
      <c r="EN107" s="2"/>
      <c r="EO107" s="2" t="s">
        <v>3</v>
      </c>
      <c r="EP107" s="2"/>
      <c r="EQ107" s="2">
        <v>0</v>
      </c>
      <c r="ER107" s="2">
        <v>0</v>
      </c>
      <c r="ES107" s="2">
        <v>17.95</v>
      </c>
      <c r="ET107" s="2">
        <v>0</v>
      </c>
      <c r="EU107" s="2">
        <v>0</v>
      </c>
      <c r="EV107" s="2">
        <v>0</v>
      </c>
      <c r="EW107" s="2">
        <v>0</v>
      </c>
      <c r="EX107" s="2">
        <v>0</v>
      </c>
      <c r="EY107" s="2">
        <v>0</v>
      </c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>
        <v>0</v>
      </c>
      <c r="FR107" s="2">
        <f t="shared" si="103"/>
        <v>0</v>
      </c>
      <c r="FS107" s="2">
        <v>0</v>
      </c>
      <c r="FT107" s="2"/>
      <c r="FU107" s="2"/>
      <c r="FV107" s="2"/>
      <c r="FW107" s="2"/>
      <c r="FX107" s="2">
        <v>0</v>
      </c>
      <c r="FY107" s="2">
        <v>0</v>
      </c>
      <c r="FZ107" s="2"/>
      <c r="GA107" s="2" t="s">
        <v>3</v>
      </c>
      <c r="GB107" s="2"/>
      <c r="GC107" s="2"/>
      <c r="GD107" s="2">
        <v>1</v>
      </c>
      <c r="GE107" s="2"/>
      <c r="GF107" s="2">
        <v>-112927284</v>
      </c>
      <c r="GG107" s="2">
        <v>2</v>
      </c>
      <c r="GH107" s="2">
        <v>0</v>
      </c>
      <c r="GI107" s="2">
        <v>-2</v>
      </c>
      <c r="GJ107" s="2">
        <v>0</v>
      </c>
      <c r="GK107" s="2">
        <v>0</v>
      </c>
      <c r="GL107" s="2">
        <f t="shared" si="104"/>
        <v>0</v>
      </c>
      <c r="GM107" s="2">
        <f t="shared" si="105"/>
        <v>60688.86</v>
      </c>
      <c r="GN107" s="2">
        <f t="shared" si="106"/>
        <v>60688.86</v>
      </c>
      <c r="GO107" s="2">
        <f t="shared" si="107"/>
        <v>0</v>
      </c>
      <c r="GP107" s="2">
        <f t="shared" si="108"/>
        <v>0</v>
      </c>
      <c r="GQ107" s="2"/>
      <c r="GR107" s="2">
        <v>0</v>
      </c>
      <c r="GS107" s="2">
        <v>3</v>
      </c>
      <c r="GT107" s="2">
        <v>0</v>
      </c>
      <c r="GU107" s="2" t="s">
        <v>3</v>
      </c>
      <c r="GV107" s="2">
        <f t="shared" si="109"/>
        <v>0</v>
      </c>
      <c r="GW107" s="2">
        <v>13.24</v>
      </c>
      <c r="GX107" s="2">
        <f t="shared" si="110"/>
        <v>0</v>
      </c>
      <c r="GY107" s="2"/>
      <c r="GZ107" s="2"/>
      <c r="HA107" s="2">
        <v>0</v>
      </c>
      <c r="HB107" s="2">
        <v>0</v>
      </c>
      <c r="HC107" s="2">
        <f t="shared" si="111"/>
        <v>0</v>
      </c>
      <c r="HD107" s="2">
        <f t="shared" si="117"/>
        <v>60688.86</v>
      </c>
      <c r="HE107" s="2" t="s">
        <v>3</v>
      </c>
      <c r="HF107" s="2" t="s">
        <v>3</v>
      </c>
      <c r="HG107" s="2"/>
      <c r="HH107" s="2"/>
      <c r="HI107" s="2"/>
      <c r="HJ107" s="2"/>
      <c r="HK107" s="2"/>
      <c r="HL107" s="2"/>
      <c r="HM107" s="2" t="s">
        <v>3</v>
      </c>
      <c r="HN107" s="2" t="s">
        <v>3</v>
      </c>
      <c r="HO107" s="2" t="s">
        <v>3</v>
      </c>
      <c r="HP107" s="2" t="s">
        <v>3</v>
      </c>
      <c r="HQ107" s="2" t="s">
        <v>3</v>
      </c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>
        <v>0</v>
      </c>
      <c r="IL107" s="2"/>
      <c r="IM107" s="2"/>
      <c r="IN107" s="2"/>
      <c r="IO107" s="2"/>
      <c r="IP107" s="2"/>
      <c r="IQ107" s="2"/>
      <c r="IR107" s="2"/>
      <c r="IS107" s="2"/>
      <c r="IT107" s="2"/>
      <c r="IU107" s="2"/>
    </row>
    <row r="108" spans="1:255" x14ac:dyDescent="0.2">
      <c r="A108">
        <v>17</v>
      </c>
      <c r="B108">
        <v>1</v>
      </c>
      <c r="E108" t="s">
        <v>199</v>
      </c>
      <c r="F108" t="s">
        <v>200</v>
      </c>
      <c r="G108" t="s">
        <v>201</v>
      </c>
      <c r="H108" t="s">
        <v>48</v>
      </c>
      <c r="I108">
        <v>255.36</v>
      </c>
      <c r="J108">
        <v>0</v>
      </c>
      <c r="K108">
        <v>255.36</v>
      </c>
      <c r="L108">
        <v>255.36</v>
      </c>
      <c r="M108">
        <v>0</v>
      </c>
      <c r="N108">
        <f t="shared" si="73"/>
        <v>255.36</v>
      </c>
      <c r="O108">
        <f t="shared" si="74"/>
        <v>60688.86</v>
      </c>
      <c r="P108">
        <f t="shared" si="75"/>
        <v>60688.86</v>
      </c>
      <c r="Q108">
        <f t="shared" si="76"/>
        <v>0</v>
      </c>
      <c r="R108">
        <f t="shared" si="77"/>
        <v>0</v>
      </c>
      <c r="S108">
        <f t="shared" si="78"/>
        <v>0</v>
      </c>
      <c r="T108">
        <f t="shared" si="79"/>
        <v>0</v>
      </c>
      <c r="U108">
        <f t="shared" si="80"/>
        <v>0</v>
      </c>
      <c r="V108">
        <f t="shared" si="81"/>
        <v>0</v>
      </c>
      <c r="W108">
        <f t="shared" si="82"/>
        <v>0</v>
      </c>
      <c r="X108">
        <f t="shared" si="83"/>
        <v>0</v>
      </c>
      <c r="Y108">
        <f t="shared" si="84"/>
        <v>0</v>
      </c>
      <c r="AA108">
        <v>51441990</v>
      </c>
      <c r="AB108">
        <f t="shared" si="85"/>
        <v>17.95</v>
      </c>
      <c r="AC108">
        <f t="shared" si="86"/>
        <v>17.95</v>
      </c>
      <c r="AD108">
        <f t="shared" si="112"/>
        <v>0</v>
      </c>
      <c r="AE108">
        <f t="shared" si="113"/>
        <v>0</v>
      </c>
      <c r="AF108">
        <f t="shared" si="114"/>
        <v>0</v>
      </c>
      <c r="AG108">
        <f t="shared" si="89"/>
        <v>0</v>
      </c>
      <c r="AH108">
        <f t="shared" si="115"/>
        <v>0</v>
      </c>
      <c r="AI108">
        <f t="shared" si="116"/>
        <v>0</v>
      </c>
      <c r="AJ108">
        <f t="shared" si="91"/>
        <v>0</v>
      </c>
      <c r="AK108">
        <v>0</v>
      </c>
      <c r="AL108">
        <v>17.95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1</v>
      </c>
      <c r="AW108">
        <v>1</v>
      </c>
      <c r="AZ108">
        <v>1</v>
      </c>
      <c r="BA108">
        <v>1</v>
      </c>
      <c r="BB108">
        <v>13.24</v>
      </c>
      <c r="BC108">
        <v>13.24</v>
      </c>
      <c r="BD108" t="s">
        <v>3</v>
      </c>
      <c r="BE108" t="s">
        <v>3</v>
      </c>
      <c r="BF108" t="s">
        <v>3</v>
      </c>
      <c r="BG108" t="s">
        <v>3</v>
      </c>
      <c r="BH108">
        <v>0</v>
      </c>
      <c r="BI108">
        <v>1</v>
      </c>
      <c r="BJ108" t="s">
        <v>202</v>
      </c>
      <c r="BM108">
        <v>1201</v>
      </c>
      <c r="BN108">
        <v>0</v>
      </c>
      <c r="BO108" t="s">
        <v>18</v>
      </c>
      <c r="BP108">
        <v>1</v>
      </c>
      <c r="BQ108">
        <v>19</v>
      </c>
      <c r="BR108">
        <v>0</v>
      </c>
      <c r="BS108">
        <v>1</v>
      </c>
      <c r="BT108">
        <v>1</v>
      </c>
      <c r="BU108">
        <v>1</v>
      </c>
      <c r="BV108">
        <v>1</v>
      </c>
      <c r="BW108">
        <v>1</v>
      </c>
      <c r="BX108">
        <v>1</v>
      </c>
      <c r="BY108" t="s">
        <v>3</v>
      </c>
      <c r="BZ108">
        <v>0</v>
      </c>
      <c r="CA108">
        <v>0</v>
      </c>
      <c r="CB108" t="s">
        <v>3</v>
      </c>
      <c r="CE108">
        <v>0</v>
      </c>
      <c r="CF108">
        <v>0</v>
      </c>
      <c r="CG108">
        <v>0</v>
      </c>
      <c r="CH108">
        <v>23</v>
      </c>
      <c r="CI108">
        <v>0</v>
      </c>
      <c r="CJ108">
        <v>0</v>
      </c>
      <c r="CK108">
        <v>0</v>
      </c>
      <c r="CL108">
        <v>0</v>
      </c>
      <c r="CM108">
        <v>0</v>
      </c>
      <c r="CN108" t="s">
        <v>3</v>
      </c>
      <c r="CO108">
        <v>0</v>
      </c>
      <c r="CP108">
        <f t="shared" si="92"/>
        <v>60688.86</v>
      </c>
      <c r="CQ108">
        <f t="shared" si="93"/>
        <v>237.66</v>
      </c>
      <c r="CR108">
        <f t="shared" si="94"/>
        <v>0</v>
      </c>
      <c r="CS108">
        <f t="shared" si="95"/>
        <v>0</v>
      </c>
      <c r="CT108">
        <f t="shared" si="96"/>
        <v>0</v>
      </c>
      <c r="CU108">
        <f t="shared" si="97"/>
        <v>0</v>
      </c>
      <c r="CV108">
        <f t="shared" si="98"/>
        <v>0</v>
      </c>
      <c r="CW108">
        <f t="shared" si="99"/>
        <v>0</v>
      </c>
      <c r="CX108">
        <f t="shared" si="100"/>
        <v>0</v>
      </c>
      <c r="CY108">
        <f t="shared" si="101"/>
        <v>0</v>
      </c>
      <c r="CZ108">
        <f t="shared" si="102"/>
        <v>0</v>
      </c>
      <c r="DC108" t="s">
        <v>3</v>
      </c>
      <c r="DD108" t="s">
        <v>3</v>
      </c>
      <c r="DE108" t="s">
        <v>3</v>
      </c>
      <c r="DF108" t="s">
        <v>3</v>
      </c>
      <c r="DG108" t="s">
        <v>3</v>
      </c>
      <c r="DH108" t="s">
        <v>3</v>
      </c>
      <c r="DI108" t="s">
        <v>3</v>
      </c>
      <c r="DJ108" t="s">
        <v>3</v>
      </c>
      <c r="DK108" t="s">
        <v>3</v>
      </c>
      <c r="DL108" t="s">
        <v>3</v>
      </c>
      <c r="DM108" t="s">
        <v>3</v>
      </c>
      <c r="DN108">
        <v>0</v>
      </c>
      <c r="DO108">
        <v>0</v>
      </c>
      <c r="DP108">
        <v>1</v>
      </c>
      <c r="DQ108">
        <v>1</v>
      </c>
      <c r="DU108">
        <v>1013</v>
      </c>
      <c r="DV108" t="s">
        <v>48</v>
      </c>
      <c r="DW108" t="s">
        <v>48</v>
      </c>
      <c r="DX108">
        <v>1</v>
      </c>
      <c r="DZ108" t="s">
        <v>3</v>
      </c>
      <c r="EA108" t="s">
        <v>3</v>
      </c>
      <c r="EB108" t="s">
        <v>3</v>
      </c>
      <c r="EC108" t="s">
        <v>3</v>
      </c>
      <c r="EE108">
        <v>51407625</v>
      </c>
      <c r="EF108">
        <v>19</v>
      </c>
      <c r="EG108" t="s">
        <v>178</v>
      </c>
      <c r="EH108">
        <v>0</v>
      </c>
      <c r="EI108" t="s">
        <v>3</v>
      </c>
      <c r="EJ108">
        <v>1</v>
      </c>
      <c r="EK108">
        <v>1201</v>
      </c>
      <c r="EL108" t="s">
        <v>178</v>
      </c>
      <c r="EM108" t="s">
        <v>179</v>
      </c>
      <c r="EO108" t="s">
        <v>3</v>
      </c>
      <c r="EQ108">
        <v>0</v>
      </c>
      <c r="ER108">
        <v>0</v>
      </c>
      <c r="ES108">
        <v>17.95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FQ108">
        <v>0</v>
      </c>
      <c r="FR108">
        <f t="shared" si="103"/>
        <v>0</v>
      </c>
      <c r="FS108">
        <v>0</v>
      </c>
      <c r="FX108">
        <v>0</v>
      </c>
      <c r="FY108">
        <v>0</v>
      </c>
      <c r="GA108" t="s">
        <v>3</v>
      </c>
      <c r="GD108">
        <v>1</v>
      </c>
      <c r="GF108">
        <v>-112927284</v>
      </c>
      <c r="GG108">
        <v>2</v>
      </c>
      <c r="GH108">
        <v>0</v>
      </c>
      <c r="GI108">
        <v>-2</v>
      </c>
      <c r="GJ108">
        <v>0</v>
      </c>
      <c r="GK108">
        <v>0</v>
      </c>
      <c r="GL108">
        <f t="shared" si="104"/>
        <v>0</v>
      </c>
      <c r="GM108">
        <f t="shared" si="105"/>
        <v>60688.86</v>
      </c>
      <c r="GN108">
        <f t="shared" si="106"/>
        <v>60688.86</v>
      </c>
      <c r="GO108">
        <f t="shared" si="107"/>
        <v>0</v>
      </c>
      <c r="GP108">
        <f t="shared" si="108"/>
        <v>0</v>
      </c>
      <c r="GR108">
        <v>0</v>
      </c>
      <c r="GS108">
        <v>3</v>
      </c>
      <c r="GT108">
        <v>0</v>
      </c>
      <c r="GU108" t="s">
        <v>3</v>
      </c>
      <c r="GV108">
        <f t="shared" si="109"/>
        <v>0</v>
      </c>
      <c r="GW108">
        <v>13.24</v>
      </c>
      <c r="GX108">
        <f t="shared" si="110"/>
        <v>0</v>
      </c>
      <c r="HA108">
        <v>0</v>
      </c>
      <c r="HB108">
        <v>0</v>
      </c>
      <c r="HC108">
        <f t="shared" si="111"/>
        <v>0</v>
      </c>
      <c r="HD108">
        <f t="shared" si="117"/>
        <v>60688.86</v>
      </c>
      <c r="HE108" t="s">
        <v>3</v>
      </c>
      <c r="HF108" t="s">
        <v>3</v>
      </c>
      <c r="HM108" t="s">
        <v>3</v>
      </c>
      <c r="HN108" t="s">
        <v>3</v>
      </c>
      <c r="HO108" t="s">
        <v>3</v>
      </c>
      <c r="HP108" t="s">
        <v>3</v>
      </c>
      <c r="HQ108" t="s">
        <v>3</v>
      </c>
      <c r="IK108">
        <v>0</v>
      </c>
    </row>
    <row r="109" spans="1:255" x14ac:dyDescent="0.2">
      <c r="A109" s="2">
        <v>17</v>
      </c>
      <c r="B109" s="2">
        <v>1</v>
      </c>
      <c r="C109" s="2"/>
      <c r="D109" s="2"/>
      <c r="E109" s="2" t="s">
        <v>203</v>
      </c>
      <c r="F109" s="2" t="s">
        <v>204</v>
      </c>
      <c r="G109" s="2" t="s">
        <v>205</v>
      </c>
      <c r="H109" s="2" t="s">
        <v>48</v>
      </c>
      <c r="I109" s="2">
        <v>68.17</v>
      </c>
      <c r="J109" s="2">
        <v>0</v>
      </c>
      <c r="K109" s="2">
        <v>68.17</v>
      </c>
      <c r="L109" s="2">
        <v>68.17</v>
      </c>
      <c r="M109" s="2">
        <v>0</v>
      </c>
      <c r="N109" s="2">
        <f t="shared" si="73"/>
        <v>68.17</v>
      </c>
      <c r="O109" s="2">
        <f t="shared" si="74"/>
        <v>9819.89</v>
      </c>
      <c r="P109" s="2">
        <f t="shared" si="75"/>
        <v>9819.89</v>
      </c>
      <c r="Q109" s="2">
        <f t="shared" si="76"/>
        <v>0</v>
      </c>
      <c r="R109" s="2">
        <f t="shared" si="77"/>
        <v>0</v>
      </c>
      <c r="S109" s="2">
        <f t="shared" si="78"/>
        <v>0</v>
      </c>
      <c r="T109" s="2">
        <f t="shared" si="79"/>
        <v>0</v>
      </c>
      <c r="U109" s="2">
        <f t="shared" si="80"/>
        <v>0</v>
      </c>
      <c r="V109" s="2">
        <f t="shared" si="81"/>
        <v>0</v>
      </c>
      <c r="W109" s="2">
        <f t="shared" si="82"/>
        <v>0</v>
      </c>
      <c r="X109" s="2">
        <f t="shared" si="83"/>
        <v>0</v>
      </c>
      <c r="Y109" s="2">
        <f t="shared" si="84"/>
        <v>0</v>
      </c>
      <c r="Z109" s="2"/>
      <c r="AA109" s="2">
        <v>51442965</v>
      </c>
      <c r="AB109" s="2">
        <f t="shared" si="85"/>
        <v>10.88</v>
      </c>
      <c r="AC109" s="2">
        <f t="shared" si="86"/>
        <v>10.88</v>
      </c>
      <c r="AD109" s="2">
        <f t="shared" si="112"/>
        <v>0</v>
      </c>
      <c r="AE109" s="2">
        <f t="shared" si="113"/>
        <v>0</v>
      </c>
      <c r="AF109" s="2">
        <f t="shared" si="114"/>
        <v>0</v>
      </c>
      <c r="AG109" s="2">
        <f t="shared" si="89"/>
        <v>0</v>
      </c>
      <c r="AH109" s="2">
        <f t="shared" si="115"/>
        <v>0</v>
      </c>
      <c r="AI109" s="2">
        <f t="shared" si="116"/>
        <v>0</v>
      </c>
      <c r="AJ109" s="2">
        <f t="shared" si="91"/>
        <v>0</v>
      </c>
      <c r="AK109" s="2">
        <v>0</v>
      </c>
      <c r="AL109" s="2">
        <v>10.88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1</v>
      </c>
      <c r="AW109" s="2">
        <v>1</v>
      </c>
      <c r="AX109" s="2"/>
      <c r="AY109" s="2"/>
      <c r="AZ109" s="2">
        <v>1</v>
      </c>
      <c r="BA109" s="2">
        <v>1</v>
      </c>
      <c r="BB109" s="2">
        <v>13.24</v>
      </c>
      <c r="BC109" s="2">
        <v>13.24</v>
      </c>
      <c r="BD109" s="2" t="s">
        <v>3</v>
      </c>
      <c r="BE109" s="2" t="s">
        <v>3</v>
      </c>
      <c r="BF109" s="2" t="s">
        <v>3</v>
      </c>
      <c r="BG109" s="2" t="s">
        <v>3</v>
      </c>
      <c r="BH109" s="2">
        <v>0</v>
      </c>
      <c r="BI109" s="2">
        <v>1</v>
      </c>
      <c r="BJ109" s="2" t="s">
        <v>206</v>
      </c>
      <c r="BK109" s="2"/>
      <c r="BL109" s="2"/>
      <c r="BM109" s="2">
        <v>1201</v>
      </c>
      <c r="BN109" s="2">
        <v>0</v>
      </c>
      <c r="BO109" s="2" t="s">
        <v>18</v>
      </c>
      <c r="BP109" s="2">
        <v>1</v>
      </c>
      <c r="BQ109" s="2">
        <v>19</v>
      </c>
      <c r="BR109" s="2">
        <v>0</v>
      </c>
      <c r="BS109" s="2">
        <v>1</v>
      </c>
      <c r="BT109" s="2">
        <v>1</v>
      </c>
      <c r="BU109" s="2">
        <v>1</v>
      </c>
      <c r="BV109" s="2">
        <v>1</v>
      </c>
      <c r="BW109" s="2">
        <v>1</v>
      </c>
      <c r="BX109" s="2">
        <v>1</v>
      </c>
      <c r="BY109" s="2" t="s">
        <v>3</v>
      </c>
      <c r="BZ109" s="2">
        <v>0</v>
      </c>
      <c r="CA109" s="2">
        <v>0</v>
      </c>
      <c r="CB109" s="2" t="s">
        <v>3</v>
      </c>
      <c r="CC109" s="2"/>
      <c r="CD109" s="2"/>
      <c r="CE109" s="2">
        <v>0</v>
      </c>
      <c r="CF109" s="2">
        <v>0</v>
      </c>
      <c r="CG109" s="2">
        <v>0</v>
      </c>
      <c r="CH109" s="2">
        <v>24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 t="s">
        <v>3</v>
      </c>
      <c r="CO109" s="2">
        <v>0</v>
      </c>
      <c r="CP109" s="2">
        <f t="shared" si="92"/>
        <v>9819.89</v>
      </c>
      <c r="CQ109" s="2">
        <f t="shared" si="93"/>
        <v>144.05000000000001</v>
      </c>
      <c r="CR109" s="2">
        <f t="shared" si="94"/>
        <v>0</v>
      </c>
      <c r="CS109" s="2">
        <f t="shared" si="95"/>
        <v>0</v>
      </c>
      <c r="CT109" s="2">
        <f t="shared" si="96"/>
        <v>0</v>
      </c>
      <c r="CU109" s="2">
        <f t="shared" si="97"/>
        <v>0</v>
      </c>
      <c r="CV109" s="2">
        <f t="shared" si="98"/>
        <v>0</v>
      </c>
      <c r="CW109" s="2">
        <f t="shared" si="99"/>
        <v>0</v>
      </c>
      <c r="CX109" s="2">
        <f t="shared" si="100"/>
        <v>0</v>
      </c>
      <c r="CY109" s="2">
        <f t="shared" si="101"/>
        <v>0</v>
      </c>
      <c r="CZ109" s="2">
        <f t="shared" si="102"/>
        <v>0</v>
      </c>
      <c r="DA109" s="2"/>
      <c r="DB109" s="2"/>
      <c r="DC109" s="2" t="s">
        <v>3</v>
      </c>
      <c r="DD109" s="2" t="s">
        <v>3</v>
      </c>
      <c r="DE109" s="2" t="s">
        <v>3</v>
      </c>
      <c r="DF109" s="2" t="s">
        <v>3</v>
      </c>
      <c r="DG109" s="2" t="s">
        <v>3</v>
      </c>
      <c r="DH109" s="2" t="s">
        <v>3</v>
      </c>
      <c r="DI109" s="2" t="s">
        <v>3</v>
      </c>
      <c r="DJ109" s="2" t="s">
        <v>3</v>
      </c>
      <c r="DK109" s="2" t="s">
        <v>3</v>
      </c>
      <c r="DL109" s="2" t="s">
        <v>3</v>
      </c>
      <c r="DM109" s="2" t="s">
        <v>3</v>
      </c>
      <c r="DN109" s="2">
        <v>0</v>
      </c>
      <c r="DO109" s="2">
        <v>0</v>
      </c>
      <c r="DP109" s="2">
        <v>1</v>
      </c>
      <c r="DQ109" s="2">
        <v>1</v>
      </c>
      <c r="DR109" s="2"/>
      <c r="DS109" s="2"/>
      <c r="DT109" s="2"/>
      <c r="DU109" s="2">
        <v>1013</v>
      </c>
      <c r="DV109" s="2" t="s">
        <v>48</v>
      </c>
      <c r="DW109" s="2" t="s">
        <v>48</v>
      </c>
      <c r="DX109" s="2">
        <v>1</v>
      </c>
      <c r="DY109" s="2"/>
      <c r="DZ109" s="2" t="s">
        <v>3</v>
      </c>
      <c r="EA109" s="2" t="s">
        <v>3</v>
      </c>
      <c r="EB109" s="2" t="s">
        <v>3</v>
      </c>
      <c r="EC109" s="2" t="s">
        <v>3</v>
      </c>
      <c r="ED109" s="2"/>
      <c r="EE109" s="2">
        <v>51407625</v>
      </c>
      <c r="EF109" s="2">
        <v>19</v>
      </c>
      <c r="EG109" s="2" t="s">
        <v>178</v>
      </c>
      <c r="EH109" s="2">
        <v>0</v>
      </c>
      <c r="EI109" s="2" t="s">
        <v>3</v>
      </c>
      <c r="EJ109" s="2">
        <v>1</v>
      </c>
      <c r="EK109" s="2">
        <v>1201</v>
      </c>
      <c r="EL109" s="2" t="s">
        <v>178</v>
      </c>
      <c r="EM109" s="2" t="s">
        <v>179</v>
      </c>
      <c r="EN109" s="2"/>
      <c r="EO109" s="2" t="s">
        <v>3</v>
      </c>
      <c r="EP109" s="2"/>
      <c r="EQ109" s="2">
        <v>0</v>
      </c>
      <c r="ER109" s="2">
        <v>0</v>
      </c>
      <c r="ES109" s="2">
        <v>10.88</v>
      </c>
      <c r="ET109" s="2">
        <v>0</v>
      </c>
      <c r="EU109" s="2">
        <v>0</v>
      </c>
      <c r="EV109" s="2">
        <v>0</v>
      </c>
      <c r="EW109" s="2">
        <v>0</v>
      </c>
      <c r="EX109" s="2">
        <v>0</v>
      </c>
      <c r="EY109" s="2">
        <v>0</v>
      </c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>
        <v>0</v>
      </c>
      <c r="FR109" s="2">
        <f t="shared" si="103"/>
        <v>0</v>
      </c>
      <c r="FS109" s="2">
        <v>0</v>
      </c>
      <c r="FT109" s="2"/>
      <c r="FU109" s="2"/>
      <c r="FV109" s="2"/>
      <c r="FW109" s="2"/>
      <c r="FX109" s="2">
        <v>0</v>
      </c>
      <c r="FY109" s="2">
        <v>0</v>
      </c>
      <c r="FZ109" s="2"/>
      <c r="GA109" s="2" t="s">
        <v>3</v>
      </c>
      <c r="GB109" s="2"/>
      <c r="GC109" s="2"/>
      <c r="GD109" s="2">
        <v>1</v>
      </c>
      <c r="GE109" s="2"/>
      <c r="GF109" s="2">
        <v>-49957956</v>
      </c>
      <c r="GG109" s="2">
        <v>2</v>
      </c>
      <c r="GH109" s="2">
        <v>0</v>
      </c>
      <c r="GI109" s="2">
        <v>-2</v>
      </c>
      <c r="GJ109" s="2">
        <v>0</v>
      </c>
      <c r="GK109" s="2">
        <v>0</v>
      </c>
      <c r="GL109" s="2">
        <f t="shared" si="104"/>
        <v>0</v>
      </c>
      <c r="GM109" s="2">
        <f t="shared" si="105"/>
        <v>9819.89</v>
      </c>
      <c r="GN109" s="2">
        <f t="shared" si="106"/>
        <v>9819.89</v>
      </c>
      <c r="GO109" s="2">
        <f t="shared" si="107"/>
        <v>0</v>
      </c>
      <c r="GP109" s="2">
        <f t="shared" si="108"/>
        <v>0</v>
      </c>
      <c r="GQ109" s="2"/>
      <c r="GR109" s="2">
        <v>0</v>
      </c>
      <c r="GS109" s="2">
        <v>3</v>
      </c>
      <c r="GT109" s="2">
        <v>0</v>
      </c>
      <c r="GU109" s="2" t="s">
        <v>3</v>
      </c>
      <c r="GV109" s="2">
        <f t="shared" si="109"/>
        <v>0</v>
      </c>
      <c r="GW109" s="2">
        <v>13.24</v>
      </c>
      <c r="GX109" s="2">
        <f t="shared" si="110"/>
        <v>0</v>
      </c>
      <c r="GY109" s="2"/>
      <c r="GZ109" s="2"/>
      <c r="HA109" s="2">
        <v>0</v>
      </c>
      <c r="HB109" s="2">
        <v>0</v>
      </c>
      <c r="HC109" s="2">
        <f t="shared" si="111"/>
        <v>0</v>
      </c>
      <c r="HD109" s="2">
        <f t="shared" si="117"/>
        <v>9819.89</v>
      </c>
      <c r="HE109" s="2" t="s">
        <v>3</v>
      </c>
      <c r="HF109" s="2" t="s">
        <v>3</v>
      </c>
      <c r="HG109" s="2"/>
      <c r="HH109" s="2"/>
      <c r="HI109" s="2"/>
      <c r="HJ109" s="2"/>
      <c r="HK109" s="2"/>
      <c r="HL109" s="2"/>
      <c r="HM109" s="2" t="s">
        <v>3</v>
      </c>
      <c r="HN109" s="2" t="s">
        <v>3</v>
      </c>
      <c r="HO109" s="2" t="s">
        <v>3</v>
      </c>
      <c r="HP109" s="2" t="s">
        <v>3</v>
      </c>
      <c r="HQ109" s="2" t="s">
        <v>3</v>
      </c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>
        <v>0</v>
      </c>
      <c r="IL109" s="2"/>
      <c r="IM109" s="2"/>
      <c r="IN109" s="2"/>
      <c r="IO109" s="2"/>
      <c r="IP109" s="2"/>
      <c r="IQ109" s="2"/>
      <c r="IR109" s="2"/>
      <c r="IS109" s="2"/>
      <c r="IT109" s="2"/>
      <c r="IU109" s="2"/>
    </row>
    <row r="110" spans="1:255" x14ac:dyDescent="0.2">
      <c r="A110">
        <v>17</v>
      </c>
      <c r="B110">
        <v>1</v>
      </c>
      <c r="E110" t="s">
        <v>203</v>
      </c>
      <c r="F110" t="s">
        <v>204</v>
      </c>
      <c r="G110" t="s">
        <v>205</v>
      </c>
      <c r="H110" t="s">
        <v>48</v>
      </c>
      <c r="I110">
        <v>68.17</v>
      </c>
      <c r="J110">
        <v>0</v>
      </c>
      <c r="K110">
        <v>68.17</v>
      </c>
      <c r="L110">
        <v>68.17</v>
      </c>
      <c r="M110">
        <v>0</v>
      </c>
      <c r="N110">
        <f t="shared" si="73"/>
        <v>68.17</v>
      </c>
      <c r="O110">
        <f t="shared" si="74"/>
        <v>9819.89</v>
      </c>
      <c r="P110">
        <f t="shared" si="75"/>
        <v>9819.89</v>
      </c>
      <c r="Q110">
        <f t="shared" si="76"/>
        <v>0</v>
      </c>
      <c r="R110">
        <f t="shared" si="77"/>
        <v>0</v>
      </c>
      <c r="S110">
        <f t="shared" si="78"/>
        <v>0</v>
      </c>
      <c r="T110">
        <f t="shared" si="79"/>
        <v>0</v>
      </c>
      <c r="U110">
        <f t="shared" si="80"/>
        <v>0</v>
      </c>
      <c r="V110">
        <f t="shared" si="81"/>
        <v>0</v>
      </c>
      <c r="W110">
        <f t="shared" si="82"/>
        <v>0</v>
      </c>
      <c r="X110">
        <f t="shared" si="83"/>
        <v>0</v>
      </c>
      <c r="Y110">
        <f t="shared" si="84"/>
        <v>0</v>
      </c>
      <c r="AA110">
        <v>51441990</v>
      </c>
      <c r="AB110">
        <f t="shared" si="85"/>
        <v>10.88</v>
      </c>
      <c r="AC110">
        <f t="shared" si="86"/>
        <v>10.88</v>
      </c>
      <c r="AD110">
        <f t="shared" si="112"/>
        <v>0</v>
      </c>
      <c r="AE110">
        <f t="shared" si="113"/>
        <v>0</v>
      </c>
      <c r="AF110">
        <f t="shared" si="114"/>
        <v>0</v>
      </c>
      <c r="AG110">
        <f t="shared" si="89"/>
        <v>0</v>
      </c>
      <c r="AH110">
        <f t="shared" si="115"/>
        <v>0</v>
      </c>
      <c r="AI110">
        <f t="shared" si="116"/>
        <v>0</v>
      </c>
      <c r="AJ110">
        <f t="shared" si="91"/>
        <v>0</v>
      </c>
      <c r="AK110">
        <v>0</v>
      </c>
      <c r="AL110">
        <v>10.88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1</v>
      </c>
      <c r="AW110">
        <v>1</v>
      </c>
      <c r="AZ110">
        <v>1</v>
      </c>
      <c r="BA110">
        <v>1</v>
      </c>
      <c r="BB110">
        <v>13.24</v>
      </c>
      <c r="BC110">
        <v>13.24</v>
      </c>
      <c r="BD110" t="s">
        <v>3</v>
      </c>
      <c r="BE110" t="s">
        <v>3</v>
      </c>
      <c r="BF110" t="s">
        <v>3</v>
      </c>
      <c r="BG110" t="s">
        <v>3</v>
      </c>
      <c r="BH110">
        <v>0</v>
      </c>
      <c r="BI110">
        <v>1</v>
      </c>
      <c r="BJ110" t="s">
        <v>206</v>
      </c>
      <c r="BM110">
        <v>1201</v>
      </c>
      <c r="BN110">
        <v>0</v>
      </c>
      <c r="BO110" t="s">
        <v>18</v>
      </c>
      <c r="BP110">
        <v>1</v>
      </c>
      <c r="BQ110">
        <v>19</v>
      </c>
      <c r="BR110">
        <v>0</v>
      </c>
      <c r="BS110">
        <v>1</v>
      </c>
      <c r="BT110">
        <v>1</v>
      </c>
      <c r="BU110">
        <v>1</v>
      </c>
      <c r="BV110">
        <v>1</v>
      </c>
      <c r="BW110">
        <v>1</v>
      </c>
      <c r="BX110">
        <v>1</v>
      </c>
      <c r="BY110" t="s">
        <v>3</v>
      </c>
      <c r="BZ110">
        <v>0</v>
      </c>
      <c r="CA110">
        <v>0</v>
      </c>
      <c r="CB110" t="s">
        <v>3</v>
      </c>
      <c r="CE110">
        <v>0</v>
      </c>
      <c r="CF110">
        <v>0</v>
      </c>
      <c r="CG110">
        <v>0</v>
      </c>
      <c r="CH110">
        <v>24</v>
      </c>
      <c r="CI110">
        <v>0</v>
      </c>
      <c r="CJ110">
        <v>0</v>
      </c>
      <c r="CK110">
        <v>0</v>
      </c>
      <c r="CL110">
        <v>0</v>
      </c>
      <c r="CM110">
        <v>0</v>
      </c>
      <c r="CN110" t="s">
        <v>3</v>
      </c>
      <c r="CO110">
        <v>0</v>
      </c>
      <c r="CP110">
        <f t="shared" si="92"/>
        <v>9819.89</v>
      </c>
      <c r="CQ110">
        <f t="shared" si="93"/>
        <v>144.05000000000001</v>
      </c>
      <c r="CR110">
        <f t="shared" si="94"/>
        <v>0</v>
      </c>
      <c r="CS110">
        <f t="shared" si="95"/>
        <v>0</v>
      </c>
      <c r="CT110">
        <f t="shared" si="96"/>
        <v>0</v>
      </c>
      <c r="CU110">
        <f t="shared" si="97"/>
        <v>0</v>
      </c>
      <c r="CV110">
        <f t="shared" si="98"/>
        <v>0</v>
      </c>
      <c r="CW110">
        <f t="shared" si="99"/>
        <v>0</v>
      </c>
      <c r="CX110">
        <f t="shared" si="100"/>
        <v>0</v>
      </c>
      <c r="CY110">
        <f t="shared" si="101"/>
        <v>0</v>
      </c>
      <c r="CZ110">
        <f t="shared" si="102"/>
        <v>0</v>
      </c>
      <c r="DC110" t="s">
        <v>3</v>
      </c>
      <c r="DD110" t="s">
        <v>3</v>
      </c>
      <c r="DE110" t="s">
        <v>3</v>
      </c>
      <c r="DF110" t="s">
        <v>3</v>
      </c>
      <c r="DG110" t="s">
        <v>3</v>
      </c>
      <c r="DH110" t="s">
        <v>3</v>
      </c>
      <c r="DI110" t="s">
        <v>3</v>
      </c>
      <c r="DJ110" t="s">
        <v>3</v>
      </c>
      <c r="DK110" t="s">
        <v>3</v>
      </c>
      <c r="DL110" t="s">
        <v>3</v>
      </c>
      <c r="DM110" t="s">
        <v>3</v>
      </c>
      <c r="DN110">
        <v>0</v>
      </c>
      <c r="DO110">
        <v>0</v>
      </c>
      <c r="DP110">
        <v>1</v>
      </c>
      <c r="DQ110">
        <v>1</v>
      </c>
      <c r="DU110">
        <v>1013</v>
      </c>
      <c r="DV110" t="s">
        <v>48</v>
      </c>
      <c r="DW110" t="s">
        <v>48</v>
      </c>
      <c r="DX110">
        <v>1</v>
      </c>
      <c r="DZ110" t="s">
        <v>3</v>
      </c>
      <c r="EA110" t="s">
        <v>3</v>
      </c>
      <c r="EB110" t="s">
        <v>3</v>
      </c>
      <c r="EC110" t="s">
        <v>3</v>
      </c>
      <c r="EE110">
        <v>51407625</v>
      </c>
      <c r="EF110">
        <v>19</v>
      </c>
      <c r="EG110" t="s">
        <v>178</v>
      </c>
      <c r="EH110">
        <v>0</v>
      </c>
      <c r="EI110" t="s">
        <v>3</v>
      </c>
      <c r="EJ110">
        <v>1</v>
      </c>
      <c r="EK110">
        <v>1201</v>
      </c>
      <c r="EL110" t="s">
        <v>178</v>
      </c>
      <c r="EM110" t="s">
        <v>179</v>
      </c>
      <c r="EO110" t="s">
        <v>3</v>
      </c>
      <c r="EQ110">
        <v>0</v>
      </c>
      <c r="ER110">
        <v>0</v>
      </c>
      <c r="ES110">
        <v>10.88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FQ110">
        <v>0</v>
      </c>
      <c r="FR110">
        <f t="shared" si="103"/>
        <v>0</v>
      </c>
      <c r="FS110">
        <v>0</v>
      </c>
      <c r="FX110">
        <v>0</v>
      </c>
      <c r="FY110">
        <v>0</v>
      </c>
      <c r="GA110" t="s">
        <v>3</v>
      </c>
      <c r="GD110">
        <v>1</v>
      </c>
      <c r="GF110">
        <v>-49957956</v>
      </c>
      <c r="GG110">
        <v>2</v>
      </c>
      <c r="GH110">
        <v>0</v>
      </c>
      <c r="GI110">
        <v>-2</v>
      </c>
      <c r="GJ110">
        <v>0</v>
      </c>
      <c r="GK110">
        <v>0</v>
      </c>
      <c r="GL110">
        <f t="shared" si="104"/>
        <v>0</v>
      </c>
      <c r="GM110">
        <f t="shared" si="105"/>
        <v>9819.89</v>
      </c>
      <c r="GN110">
        <f t="shared" si="106"/>
        <v>9819.89</v>
      </c>
      <c r="GO110">
        <f t="shared" si="107"/>
        <v>0</v>
      </c>
      <c r="GP110">
        <f t="shared" si="108"/>
        <v>0</v>
      </c>
      <c r="GR110">
        <v>0</v>
      </c>
      <c r="GS110">
        <v>3</v>
      </c>
      <c r="GT110">
        <v>0</v>
      </c>
      <c r="GU110" t="s">
        <v>3</v>
      </c>
      <c r="GV110">
        <f t="shared" si="109"/>
        <v>0</v>
      </c>
      <c r="GW110">
        <v>13.24</v>
      </c>
      <c r="GX110">
        <f t="shared" si="110"/>
        <v>0</v>
      </c>
      <c r="HA110">
        <v>0</v>
      </c>
      <c r="HB110">
        <v>0</v>
      </c>
      <c r="HC110">
        <f t="shared" si="111"/>
        <v>0</v>
      </c>
      <c r="HD110">
        <f t="shared" si="117"/>
        <v>9819.89</v>
      </c>
      <c r="HE110" t="s">
        <v>3</v>
      </c>
      <c r="HF110" t="s">
        <v>3</v>
      </c>
      <c r="HM110" t="s">
        <v>3</v>
      </c>
      <c r="HN110" t="s">
        <v>3</v>
      </c>
      <c r="HO110" t="s">
        <v>3</v>
      </c>
      <c r="HP110" t="s">
        <v>3</v>
      </c>
      <c r="HQ110" t="s">
        <v>3</v>
      </c>
      <c r="IK110">
        <v>0</v>
      </c>
    </row>
    <row r="111" spans="1:255" x14ac:dyDescent="0.2">
      <c r="A111" s="2">
        <v>17</v>
      </c>
      <c r="B111" s="2">
        <v>1</v>
      </c>
      <c r="C111" s="2"/>
      <c r="D111" s="2"/>
      <c r="E111" s="2" t="s">
        <v>207</v>
      </c>
      <c r="F111" s="2" t="s">
        <v>208</v>
      </c>
      <c r="G111" s="2" t="s">
        <v>209</v>
      </c>
      <c r="H111" s="2" t="s">
        <v>48</v>
      </c>
      <c r="I111" s="2">
        <v>914.13599999999997</v>
      </c>
      <c r="J111" s="2">
        <v>0</v>
      </c>
      <c r="K111" s="2">
        <v>914.13599999999997</v>
      </c>
      <c r="L111" s="2">
        <v>914.13599999999997</v>
      </c>
      <c r="M111" s="2">
        <v>0</v>
      </c>
      <c r="N111" s="2">
        <f t="shared" si="73"/>
        <v>914.13599999999997</v>
      </c>
      <c r="O111" s="2">
        <f t="shared" si="74"/>
        <v>39700.93</v>
      </c>
      <c r="P111" s="2">
        <f t="shared" si="75"/>
        <v>0</v>
      </c>
      <c r="Q111" s="2">
        <f t="shared" si="76"/>
        <v>39700.93</v>
      </c>
      <c r="R111" s="2">
        <f t="shared" si="77"/>
        <v>0</v>
      </c>
      <c r="S111" s="2">
        <f t="shared" si="78"/>
        <v>0</v>
      </c>
      <c r="T111" s="2">
        <f t="shared" si="79"/>
        <v>0</v>
      </c>
      <c r="U111" s="2">
        <f t="shared" si="80"/>
        <v>0</v>
      </c>
      <c r="V111" s="2">
        <f t="shared" si="81"/>
        <v>0</v>
      </c>
      <c r="W111" s="2">
        <f t="shared" si="82"/>
        <v>0</v>
      </c>
      <c r="X111" s="2">
        <f t="shared" si="83"/>
        <v>0</v>
      </c>
      <c r="Y111" s="2">
        <f t="shared" si="84"/>
        <v>0</v>
      </c>
      <c r="Z111" s="2"/>
      <c r="AA111" s="2">
        <v>51442965</v>
      </c>
      <c r="AB111" s="2">
        <f t="shared" si="85"/>
        <v>3.28</v>
      </c>
      <c r="AC111" s="2">
        <f t="shared" si="86"/>
        <v>0</v>
      </c>
      <c r="AD111" s="2">
        <f t="shared" si="112"/>
        <v>3.28</v>
      </c>
      <c r="AE111" s="2">
        <f t="shared" si="113"/>
        <v>0</v>
      </c>
      <c r="AF111" s="2">
        <f t="shared" si="114"/>
        <v>0</v>
      </c>
      <c r="AG111" s="2">
        <f t="shared" si="89"/>
        <v>0</v>
      </c>
      <c r="AH111" s="2">
        <f t="shared" si="115"/>
        <v>0</v>
      </c>
      <c r="AI111" s="2">
        <f t="shared" si="116"/>
        <v>0</v>
      </c>
      <c r="AJ111" s="2">
        <f t="shared" si="91"/>
        <v>0</v>
      </c>
      <c r="AK111" s="2">
        <v>0</v>
      </c>
      <c r="AL111" s="2">
        <v>0</v>
      </c>
      <c r="AM111" s="2">
        <v>3.28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1</v>
      </c>
      <c r="AW111" s="2">
        <v>1</v>
      </c>
      <c r="AX111" s="2"/>
      <c r="AY111" s="2"/>
      <c r="AZ111" s="2">
        <v>1</v>
      </c>
      <c r="BA111" s="2">
        <v>1</v>
      </c>
      <c r="BB111" s="2">
        <v>13.24</v>
      </c>
      <c r="BC111" s="2">
        <v>13.24</v>
      </c>
      <c r="BD111" s="2" t="s">
        <v>3</v>
      </c>
      <c r="BE111" s="2" t="s">
        <v>3</v>
      </c>
      <c r="BF111" s="2" t="s">
        <v>3</v>
      </c>
      <c r="BG111" s="2" t="s">
        <v>3</v>
      </c>
      <c r="BH111" s="2">
        <v>0</v>
      </c>
      <c r="BI111" s="2">
        <v>1</v>
      </c>
      <c r="BJ111" s="2" t="s">
        <v>210</v>
      </c>
      <c r="BK111" s="2"/>
      <c r="BL111" s="2"/>
      <c r="BM111" s="2">
        <v>1203</v>
      </c>
      <c r="BN111" s="2">
        <v>0</v>
      </c>
      <c r="BO111" s="2" t="s">
        <v>18</v>
      </c>
      <c r="BP111" s="2">
        <v>1</v>
      </c>
      <c r="BQ111" s="2">
        <v>10</v>
      </c>
      <c r="BR111" s="2">
        <v>0</v>
      </c>
      <c r="BS111" s="2">
        <v>1</v>
      </c>
      <c r="BT111" s="2">
        <v>1</v>
      </c>
      <c r="BU111" s="2">
        <v>1</v>
      </c>
      <c r="BV111" s="2">
        <v>1</v>
      </c>
      <c r="BW111" s="2">
        <v>1</v>
      </c>
      <c r="BX111" s="2">
        <v>1</v>
      </c>
      <c r="BY111" s="2" t="s">
        <v>3</v>
      </c>
      <c r="BZ111" s="2">
        <v>0</v>
      </c>
      <c r="CA111" s="2">
        <v>0</v>
      </c>
      <c r="CB111" s="2" t="s">
        <v>3</v>
      </c>
      <c r="CC111" s="2"/>
      <c r="CD111" s="2"/>
      <c r="CE111" s="2">
        <v>0</v>
      </c>
      <c r="CF111" s="2">
        <v>0</v>
      </c>
      <c r="CG111" s="2">
        <v>0</v>
      </c>
      <c r="CH111" s="2">
        <v>25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 t="s">
        <v>3</v>
      </c>
      <c r="CO111" s="2">
        <v>0</v>
      </c>
      <c r="CP111" s="2">
        <f t="shared" si="92"/>
        <v>39700.93</v>
      </c>
      <c r="CQ111" s="2">
        <f t="shared" si="93"/>
        <v>0</v>
      </c>
      <c r="CR111" s="2">
        <f t="shared" si="94"/>
        <v>43.43</v>
      </c>
      <c r="CS111" s="2">
        <f t="shared" si="95"/>
        <v>0</v>
      </c>
      <c r="CT111" s="2">
        <f t="shared" si="96"/>
        <v>0</v>
      </c>
      <c r="CU111" s="2">
        <f t="shared" si="97"/>
        <v>0</v>
      </c>
      <c r="CV111" s="2">
        <f t="shared" si="98"/>
        <v>0</v>
      </c>
      <c r="CW111" s="2">
        <f t="shared" si="99"/>
        <v>0</v>
      </c>
      <c r="CX111" s="2">
        <f t="shared" si="100"/>
        <v>0</v>
      </c>
      <c r="CY111" s="2">
        <f t="shared" si="101"/>
        <v>0</v>
      </c>
      <c r="CZ111" s="2">
        <f t="shared" si="102"/>
        <v>0</v>
      </c>
      <c r="DA111" s="2"/>
      <c r="DB111" s="2"/>
      <c r="DC111" s="2" t="s">
        <v>3</v>
      </c>
      <c r="DD111" s="2" t="s">
        <v>3</v>
      </c>
      <c r="DE111" s="2" t="s">
        <v>3</v>
      </c>
      <c r="DF111" s="2" t="s">
        <v>3</v>
      </c>
      <c r="DG111" s="2" t="s">
        <v>3</v>
      </c>
      <c r="DH111" s="2" t="s">
        <v>3</v>
      </c>
      <c r="DI111" s="2" t="s">
        <v>3</v>
      </c>
      <c r="DJ111" s="2" t="s">
        <v>3</v>
      </c>
      <c r="DK111" s="2" t="s">
        <v>3</v>
      </c>
      <c r="DL111" s="2" t="s">
        <v>3</v>
      </c>
      <c r="DM111" s="2" t="s">
        <v>3</v>
      </c>
      <c r="DN111" s="2">
        <v>0</v>
      </c>
      <c r="DO111" s="2">
        <v>0</v>
      </c>
      <c r="DP111" s="2">
        <v>1</v>
      </c>
      <c r="DQ111" s="2">
        <v>1</v>
      </c>
      <c r="DR111" s="2"/>
      <c r="DS111" s="2"/>
      <c r="DT111" s="2"/>
      <c r="DU111" s="2">
        <v>1013</v>
      </c>
      <c r="DV111" s="2" t="s">
        <v>48</v>
      </c>
      <c r="DW111" s="2" t="s">
        <v>48</v>
      </c>
      <c r="DX111" s="2">
        <v>1</v>
      </c>
      <c r="DY111" s="2"/>
      <c r="DZ111" s="2" t="s">
        <v>3</v>
      </c>
      <c r="EA111" s="2" t="s">
        <v>3</v>
      </c>
      <c r="EB111" s="2" t="s">
        <v>3</v>
      </c>
      <c r="EC111" s="2" t="s">
        <v>3</v>
      </c>
      <c r="ED111" s="2"/>
      <c r="EE111" s="2">
        <v>51407887</v>
      </c>
      <c r="EF111" s="2">
        <v>10</v>
      </c>
      <c r="EG111" s="2" t="s">
        <v>51</v>
      </c>
      <c r="EH111" s="2">
        <v>0</v>
      </c>
      <c r="EI111" s="2" t="s">
        <v>3</v>
      </c>
      <c r="EJ111" s="2">
        <v>1</v>
      </c>
      <c r="EK111" s="2">
        <v>1203</v>
      </c>
      <c r="EL111" s="2" t="s">
        <v>52</v>
      </c>
      <c r="EM111" s="2" t="s">
        <v>53</v>
      </c>
      <c r="EN111" s="2"/>
      <c r="EO111" s="2" t="s">
        <v>3</v>
      </c>
      <c r="EP111" s="2"/>
      <c r="EQ111" s="2">
        <v>0</v>
      </c>
      <c r="ER111" s="2">
        <v>0</v>
      </c>
      <c r="ES111" s="2">
        <v>0</v>
      </c>
      <c r="ET111" s="2">
        <v>3.28</v>
      </c>
      <c r="EU111" s="2">
        <v>0</v>
      </c>
      <c r="EV111" s="2">
        <v>0</v>
      </c>
      <c r="EW111" s="2">
        <v>0</v>
      </c>
      <c r="EX111" s="2">
        <v>0</v>
      </c>
      <c r="EY111" s="2">
        <v>0</v>
      </c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>
        <v>0</v>
      </c>
      <c r="FR111" s="2">
        <f t="shared" si="103"/>
        <v>0</v>
      </c>
      <c r="FS111" s="2">
        <v>0</v>
      </c>
      <c r="FT111" s="2"/>
      <c r="FU111" s="2"/>
      <c r="FV111" s="2"/>
      <c r="FW111" s="2"/>
      <c r="FX111" s="2">
        <v>0</v>
      </c>
      <c r="FY111" s="2">
        <v>0</v>
      </c>
      <c r="FZ111" s="2"/>
      <c r="GA111" s="2" t="s">
        <v>3</v>
      </c>
      <c r="GB111" s="2"/>
      <c r="GC111" s="2"/>
      <c r="GD111" s="2">
        <v>1</v>
      </c>
      <c r="GE111" s="2"/>
      <c r="GF111" s="2">
        <v>1837358887</v>
      </c>
      <c r="GG111" s="2">
        <v>2</v>
      </c>
      <c r="GH111" s="2">
        <v>0</v>
      </c>
      <c r="GI111" s="2">
        <v>-2</v>
      </c>
      <c r="GJ111" s="2">
        <v>0</v>
      </c>
      <c r="GK111" s="2">
        <v>0</v>
      </c>
      <c r="GL111" s="2">
        <f t="shared" si="104"/>
        <v>0</v>
      </c>
      <c r="GM111" s="2">
        <f t="shared" si="105"/>
        <v>39700.93</v>
      </c>
      <c r="GN111" s="2">
        <f t="shared" si="106"/>
        <v>39700.93</v>
      </c>
      <c r="GO111" s="2">
        <f t="shared" si="107"/>
        <v>0</v>
      </c>
      <c r="GP111" s="2">
        <f t="shared" si="108"/>
        <v>0</v>
      </c>
      <c r="GQ111" s="2"/>
      <c r="GR111" s="2">
        <v>0</v>
      </c>
      <c r="GS111" s="2">
        <v>3</v>
      </c>
      <c r="GT111" s="2">
        <v>0</v>
      </c>
      <c r="GU111" s="2" t="s">
        <v>3</v>
      </c>
      <c r="GV111" s="2">
        <f t="shared" si="109"/>
        <v>0</v>
      </c>
      <c r="GW111" s="2">
        <v>13.24</v>
      </c>
      <c r="GX111" s="2">
        <f t="shared" si="110"/>
        <v>0</v>
      </c>
      <c r="GY111" s="2"/>
      <c r="GZ111" s="2"/>
      <c r="HA111" s="2">
        <v>0</v>
      </c>
      <c r="HB111" s="2">
        <v>0</v>
      </c>
      <c r="HC111" s="2">
        <f t="shared" si="111"/>
        <v>0</v>
      </c>
      <c r="HD111" s="2">
        <f t="shared" si="117"/>
        <v>39700.93</v>
      </c>
      <c r="HE111" s="2" t="s">
        <v>3</v>
      </c>
      <c r="HF111" s="2" t="s">
        <v>3</v>
      </c>
      <c r="HG111" s="2"/>
      <c r="HH111" s="2"/>
      <c r="HI111" s="2"/>
      <c r="HJ111" s="2"/>
      <c r="HK111" s="2"/>
      <c r="HL111" s="2"/>
      <c r="HM111" s="2" t="s">
        <v>3</v>
      </c>
      <c r="HN111" s="2" t="s">
        <v>3</v>
      </c>
      <c r="HO111" s="2" t="s">
        <v>3</v>
      </c>
      <c r="HP111" s="2" t="s">
        <v>3</v>
      </c>
      <c r="HQ111" s="2" t="s">
        <v>3</v>
      </c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>
        <v>0</v>
      </c>
      <c r="IL111" s="2"/>
      <c r="IM111" s="2"/>
      <c r="IN111" s="2"/>
      <c r="IO111" s="2"/>
      <c r="IP111" s="2"/>
      <c r="IQ111" s="2"/>
      <c r="IR111" s="2"/>
      <c r="IS111" s="2"/>
      <c r="IT111" s="2"/>
      <c r="IU111" s="2"/>
    </row>
    <row r="112" spans="1:255" x14ac:dyDescent="0.2">
      <c r="A112">
        <v>17</v>
      </c>
      <c r="B112">
        <v>1</v>
      </c>
      <c r="E112" t="s">
        <v>207</v>
      </c>
      <c r="F112" t="s">
        <v>208</v>
      </c>
      <c r="G112" t="s">
        <v>209</v>
      </c>
      <c r="H112" t="s">
        <v>48</v>
      </c>
      <c r="I112">
        <v>914.13599999999997</v>
      </c>
      <c r="J112">
        <v>0</v>
      </c>
      <c r="K112">
        <v>914.13599999999997</v>
      </c>
      <c r="L112">
        <v>914.13599999999997</v>
      </c>
      <c r="M112">
        <v>0</v>
      </c>
      <c r="N112">
        <f t="shared" si="73"/>
        <v>914.13599999999997</v>
      </c>
      <c r="O112">
        <f t="shared" si="74"/>
        <v>39700.93</v>
      </c>
      <c r="P112">
        <f t="shared" si="75"/>
        <v>0</v>
      </c>
      <c r="Q112">
        <f t="shared" si="76"/>
        <v>39700.93</v>
      </c>
      <c r="R112">
        <f t="shared" si="77"/>
        <v>0</v>
      </c>
      <c r="S112">
        <f t="shared" si="78"/>
        <v>0</v>
      </c>
      <c r="T112">
        <f t="shared" si="79"/>
        <v>0</v>
      </c>
      <c r="U112">
        <f t="shared" si="80"/>
        <v>0</v>
      </c>
      <c r="V112">
        <f t="shared" si="81"/>
        <v>0</v>
      </c>
      <c r="W112">
        <f t="shared" si="82"/>
        <v>0</v>
      </c>
      <c r="X112">
        <f t="shared" si="83"/>
        <v>0</v>
      </c>
      <c r="Y112">
        <f t="shared" si="84"/>
        <v>0</v>
      </c>
      <c r="AA112">
        <v>51441990</v>
      </c>
      <c r="AB112">
        <f t="shared" si="85"/>
        <v>3.28</v>
      </c>
      <c r="AC112">
        <f t="shared" si="86"/>
        <v>0</v>
      </c>
      <c r="AD112">
        <f t="shared" si="112"/>
        <v>3.28</v>
      </c>
      <c r="AE112">
        <f t="shared" si="113"/>
        <v>0</v>
      </c>
      <c r="AF112">
        <f t="shared" si="114"/>
        <v>0</v>
      </c>
      <c r="AG112">
        <f t="shared" si="89"/>
        <v>0</v>
      </c>
      <c r="AH112">
        <f t="shared" si="115"/>
        <v>0</v>
      </c>
      <c r="AI112">
        <f t="shared" si="116"/>
        <v>0</v>
      </c>
      <c r="AJ112">
        <f t="shared" si="91"/>
        <v>0</v>
      </c>
      <c r="AK112">
        <v>0</v>
      </c>
      <c r="AL112">
        <v>0</v>
      </c>
      <c r="AM112">
        <v>3.28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1</v>
      </c>
      <c r="AW112">
        <v>1</v>
      </c>
      <c r="AZ112">
        <v>1</v>
      </c>
      <c r="BA112">
        <v>1</v>
      </c>
      <c r="BB112">
        <v>13.24</v>
      </c>
      <c r="BC112">
        <v>13.24</v>
      </c>
      <c r="BD112" t="s">
        <v>3</v>
      </c>
      <c r="BE112" t="s">
        <v>3</v>
      </c>
      <c r="BF112" t="s">
        <v>3</v>
      </c>
      <c r="BG112" t="s">
        <v>3</v>
      </c>
      <c r="BH112">
        <v>0</v>
      </c>
      <c r="BI112">
        <v>1</v>
      </c>
      <c r="BJ112" t="s">
        <v>210</v>
      </c>
      <c r="BM112">
        <v>1203</v>
      </c>
      <c r="BN112">
        <v>0</v>
      </c>
      <c r="BO112" t="s">
        <v>18</v>
      </c>
      <c r="BP112">
        <v>1</v>
      </c>
      <c r="BQ112">
        <v>10</v>
      </c>
      <c r="BR112">
        <v>0</v>
      </c>
      <c r="BS112">
        <v>1</v>
      </c>
      <c r="BT112">
        <v>1</v>
      </c>
      <c r="BU112">
        <v>1</v>
      </c>
      <c r="BV112">
        <v>1</v>
      </c>
      <c r="BW112">
        <v>1</v>
      </c>
      <c r="BX112">
        <v>1</v>
      </c>
      <c r="BY112" t="s">
        <v>3</v>
      </c>
      <c r="BZ112">
        <v>0</v>
      </c>
      <c r="CA112">
        <v>0</v>
      </c>
      <c r="CB112" t="s">
        <v>3</v>
      </c>
      <c r="CE112">
        <v>0</v>
      </c>
      <c r="CF112">
        <v>0</v>
      </c>
      <c r="CG112">
        <v>0</v>
      </c>
      <c r="CH112">
        <v>25</v>
      </c>
      <c r="CI112">
        <v>0</v>
      </c>
      <c r="CJ112">
        <v>0</v>
      </c>
      <c r="CK112">
        <v>0</v>
      </c>
      <c r="CL112">
        <v>0</v>
      </c>
      <c r="CM112">
        <v>0</v>
      </c>
      <c r="CN112" t="s">
        <v>3</v>
      </c>
      <c r="CO112">
        <v>0</v>
      </c>
      <c r="CP112">
        <f t="shared" si="92"/>
        <v>39700.93</v>
      </c>
      <c r="CQ112">
        <f t="shared" si="93"/>
        <v>0</v>
      </c>
      <c r="CR112">
        <f t="shared" si="94"/>
        <v>43.43</v>
      </c>
      <c r="CS112">
        <f t="shared" si="95"/>
        <v>0</v>
      </c>
      <c r="CT112">
        <f t="shared" si="96"/>
        <v>0</v>
      </c>
      <c r="CU112">
        <f t="shared" si="97"/>
        <v>0</v>
      </c>
      <c r="CV112">
        <f t="shared" si="98"/>
        <v>0</v>
      </c>
      <c r="CW112">
        <f t="shared" si="99"/>
        <v>0</v>
      </c>
      <c r="CX112">
        <f t="shared" si="100"/>
        <v>0</v>
      </c>
      <c r="CY112">
        <f t="shared" si="101"/>
        <v>0</v>
      </c>
      <c r="CZ112">
        <f t="shared" si="102"/>
        <v>0</v>
      </c>
      <c r="DC112" t="s">
        <v>3</v>
      </c>
      <c r="DD112" t="s">
        <v>3</v>
      </c>
      <c r="DE112" t="s">
        <v>3</v>
      </c>
      <c r="DF112" t="s">
        <v>3</v>
      </c>
      <c r="DG112" t="s">
        <v>3</v>
      </c>
      <c r="DH112" t="s">
        <v>3</v>
      </c>
      <c r="DI112" t="s">
        <v>3</v>
      </c>
      <c r="DJ112" t="s">
        <v>3</v>
      </c>
      <c r="DK112" t="s">
        <v>3</v>
      </c>
      <c r="DL112" t="s">
        <v>3</v>
      </c>
      <c r="DM112" t="s">
        <v>3</v>
      </c>
      <c r="DN112">
        <v>0</v>
      </c>
      <c r="DO112">
        <v>0</v>
      </c>
      <c r="DP112">
        <v>1</v>
      </c>
      <c r="DQ112">
        <v>1</v>
      </c>
      <c r="DU112">
        <v>1013</v>
      </c>
      <c r="DV112" t="s">
        <v>48</v>
      </c>
      <c r="DW112" t="s">
        <v>48</v>
      </c>
      <c r="DX112">
        <v>1</v>
      </c>
      <c r="DZ112" t="s">
        <v>3</v>
      </c>
      <c r="EA112" t="s">
        <v>3</v>
      </c>
      <c r="EB112" t="s">
        <v>3</v>
      </c>
      <c r="EC112" t="s">
        <v>3</v>
      </c>
      <c r="EE112">
        <v>51407887</v>
      </c>
      <c r="EF112">
        <v>10</v>
      </c>
      <c r="EG112" t="s">
        <v>51</v>
      </c>
      <c r="EH112">
        <v>0</v>
      </c>
      <c r="EI112" t="s">
        <v>3</v>
      </c>
      <c r="EJ112">
        <v>1</v>
      </c>
      <c r="EK112">
        <v>1203</v>
      </c>
      <c r="EL112" t="s">
        <v>52</v>
      </c>
      <c r="EM112" t="s">
        <v>53</v>
      </c>
      <c r="EO112" t="s">
        <v>3</v>
      </c>
      <c r="EQ112">
        <v>0</v>
      </c>
      <c r="ER112">
        <v>0</v>
      </c>
      <c r="ES112">
        <v>0</v>
      </c>
      <c r="ET112">
        <v>3.28</v>
      </c>
      <c r="EU112">
        <v>0</v>
      </c>
      <c r="EV112">
        <v>0</v>
      </c>
      <c r="EW112">
        <v>0</v>
      </c>
      <c r="EX112">
        <v>0</v>
      </c>
      <c r="EY112">
        <v>0</v>
      </c>
      <c r="FQ112">
        <v>0</v>
      </c>
      <c r="FR112">
        <f t="shared" si="103"/>
        <v>0</v>
      </c>
      <c r="FS112">
        <v>0</v>
      </c>
      <c r="FX112">
        <v>0</v>
      </c>
      <c r="FY112">
        <v>0</v>
      </c>
      <c r="GA112" t="s">
        <v>3</v>
      </c>
      <c r="GD112">
        <v>1</v>
      </c>
      <c r="GF112">
        <v>1837358887</v>
      </c>
      <c r="GG112">
        <v>2</v>
      </c>
      <c r="GH112">
        <v>0</v>
      </c>
      <c r="GI112">
        <v>-2</v>
      </c>
      <c r="GJ112">
        <v>0</v>
      </c>
      <c r="GK112">
        <v>0</v>
      </c>
      <c r="GL112">
        <f t="shared" si="104"/>
        <v>0</v>
      </c>
      <c r="GM112">
        <f t="shared" si="105"/>
        <v>39700.93</v>
      </c>
      <c r="GN112">
        <f t="shared" si="106"/>
        <v>39700.93</v>
      </c>
      <c r="GO112">
        <f t="shared" si="107"/>
        <v>0</v>
      </c>
      <c r="GP112">
        <f t="shared" si="108"/>
        <v>0</v>
      </c>
      <c r="GR112">
        <v>0</v>
      </c>
      <c r="GS112">
        <v>3</v>
      </c>
      <c r="GT112">
        <v>0</v>
      </c>
      <c r="GU112" t="s">
        <v>3</v>
      </c>
      <c r="GV112">
        <f t="shared" si="109"/>
        <v>0</v>
      </c>
      <c r="GW112">
        <v>13.24</v>
      </c>
      <c r="GX112">
        <f t="shared" si="110"/>
        <v>0</v>
      </c>
      <c r="HA112">
        <v>0</v>
      </c>
      <c r="HB112">
        <v>0</v>
      </c>
      <c r="HC112">
        <f t="shared" si="111"/>
        <v>0</v>
      </c>
      <c r="HD112">
        <f t="shared" si="117"/>
        <v>39700.93</v>
      </c>
      <c r="HE112" t="s">
        <v>3</v>
      </c>
      <c r="HF112" t="s">
        <v>3</v>
      </c>
      <c r="HM112" t="s">
        <v>3</v>
      </c>
      <c r="HN112" t="s">
        <v>3</v>
      </c>
      <c r="HO112" t="s">
        <v>3</v>
      </c>
      <c r="HP112" t="s">
        <v>3</v>
      </c>
      <c r="HQ112" t="s">
        <v>3</v>
      </c>
      <c r="IK112">
        <v>0</v>
      </c>
    </row>
    <row r="113" spans="1:255" x14ac:dyDescent="0.2">
      <c r="A113" s="2">
        <v>17</v>
      </c>
      <c r="B113" s="2">
        <v>1</v>
      </c>
      <c r="C113" s="2"/>
      <c r="D113" s="2"/>
      <c r="E113" s="2" t="s">
        <v>211</v>
      </c>
      <c r="F113" s="2" t="s">
        <v>212</v>
      </c>
      <c r="G113" s="2" t="s">
        <v>213</v>
      </c>
      <c r="H113" s="2" t="s">
        <v>48</v>
      </c>
      <c r="I113" s="2">
        <v>228.53399999999999</v>
      </c>
      <c r="J113" s="2">
        <v>0</v>
      </c>
      <c r="K113" s="2">
        <v>228.53399999999999</v>
      </c>
      <c r="L113" s="2">
        <v>228.53399999999999</v>
      </c>
      <c r="M113" s="2">
        <v>0</v>
      </c>
      <c r="N113" s="2">
        <f t="shared" si="73"/>
        <v>228.53399999999999</v>
      </c>
      <c r="O113" s="2">
        <f t="shared" si="74"/>
        <v>130049.56</v>
      </c>
      <c r="P113" s="2">
        <f t="shared" si="75"/>
        <v>0</v>
      </c>
      <c r="Q113" s="2">
        <f t="shared" si="76"/>
        <v>130049.56</v>
      </c>
      <c r="R113" s="2">
        <f t="shared" si="77"/>
        <v>0</v>
      </c>
      <c r="S113" s="2">
        <f t="shared" si="78"/>
        <v>0</v>
      </c>
      <c r="T113" s="2">
        <f t="shared" si="79"/>
        <v>0</v>
      </c>
      <c r="U113" s="2">
        <f t="shared" si="80"/>
        <v>0</v>
      </c>
      <c r="V113" s="2">
        <f t="shared" si="81"/>
        <v>0</v>
      </c>
      <c r="W113" s="2">
        <f t="shared" si="82"/>
        <v>0</v>
      </c>
      <c r="X113" s="2">
        <f t="shared" si="83"/>
        <v>0</v>
      </c>
      <c r="Y113" s="2">
        <f t="shared" si="84"/>
        <v>0</v>
      </c>
      <c r="Z113" s="2"/>
      <c r="AA113" s="2">
        <v>51442965</v>
      </c>
      <c r="AB113" s="2">
        <f t="shared" si="85"/>
        <v>42.98</v>
      </c>
      <c r="AC113" s="2">
        <f t="shared" si="86"/>
        <v>0</v>
      </c>
      <c r="AD113" s="2">
        <f t="shared" si="112"/>
        <v>42.98</v>
      </c>
      <c r="AE113" s="2">
        <f t="shared" si="113"/>
        <v>0</v>
      </c>
      <c r="AF113" s="2">
        <f t="shared" si="114"/>
        <v>0</v>
      </c>
      <c r="AG113" s="2">
        <f t="shared" si="89"/>
        <v>0</v>
      </c>
      <c r="AH113" s="2">
        <f t="shared" si="115"/>
        <v>0</v>
      </c>
      <c r="AI113" s="2">
        <f t="shared" si="116"/>
        <v>0</v>
      </c>
      <c r="AJ113" s="2">
        <f t="shared" si="91"/>
        <v>0</v>
      </c>
      <c r="AK113" s="2">
        <v>0</v>
      </c>
      <c r="AL113" s="2">
        <v>0</v>
      </c>
      <c r="AM113" s="2">
        <v>42.98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1</v>
      </c>
      <c r="AW113" s="2">
        <v>1</v>
      </c>
      <c r="AX113" s="2"/>
      <c r="AY113" s="2"/>
      <c r="AZ113" s="2">
        <v>1</v>
      </c>
      <c r="BA113" s="2">
        <v>1</v>
      </c>
      <c r="BB113" s="2">
        <v>13.24</v>
      </c>
      <c r="BC113" s="2">
        <v>13.24</v>
      </c>
      <c r="BD113" s="2" t="s">
        <v>3</v>
      </c>
      <c r="BE113" s="2" t="s">
        <v>3</v>
      </c>
      <c r="BF113" s="2" t="s">
        <v>3</v>
      </c>
      <c r="BG113" s="2" t="s">
        <v>3</v>
      </c>
      <c r="BH113" s="2">
        <v>0</v>
      </c>
      <c r="BI113" s="2">
        <v>1</v>
      </c>
      <c r="BJ113" s="2" t="s">
        <v>214</v>
      </c>
      <c r="BK113" s="2"/>
      <c r="BL113" s="2"/>
      <c r="BM113" s="2">
        <v>69001</v>
      </c>
      <c r="BN113" s="2">
        <v>0</v>
      </c>
      <c r="BO113" s="2" t="s">
        <v>18</v>
      </c>
      <c r="BP113" s="2">
        <v>1</v>
      </c>
      <c r="BQ113" s="2">
        <v>6</v>
      </c>
      <c r="BR113" s="2">
        <v>0</v>
      </c>
      <c r="BS113" s="2">
        <v>1</v>
      </c>
      <c r="BT113" s="2">
        <v>1</v>
      </c>
      <c r="BU113" s="2">
        <v>1</v>
      </c>
      <c r="BV113" s="2">
        <v>1</v>
      </c>
      <c r="BW113" s="2">
        <v>1</v>
      </c>
      <c r="BX113" s="2">
        <v>1</v>
      </c>
      <c r="BY113" s="2" t="s">
        <v>3</v>
      </c>
      <c r="BZ113" s="2">
        <v>0</v>
      </c>
      <c r="CA113" s="2">
        <v>0</v>
      </c>
      <c r="CB113" s="2" t="s">
        <v>3</v>
      </c>
      <c r="CC113" s="2"/>
      <c r="CD113" s="2"/>
      <c r="CE113" s="2">
        <v>0</v>
      </c>
      <c r="CF113" s="2">
        <v>0</v>
      </c>
      <c r="CG113" s="2">
        <v>0</v>
      </c>
      <c r="CH113" s="2">
        <v>26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 t="s">
        <v>3</v>
      </c>
      <c r="CO113" s="2">
        <v>0</v>
      </c>
      <c r="CP113" s="2">
        <f t="shared" si="92"/>
        <v>130049.56</v>
      </c>
      <c r="CQ113" s="2">
        <f t="shared" si="93"/>
        <v>0</v>
      </c>
      <c r="CR113" s="2">
        <f t="shared" si="94"/>
        <v>569.05999999999995</v>
      </c>
      <c r="CS113" s="2">
        <f t="shared" si="95"/>
        <v>0</v>
      </c>
      <c r="CT113" s="2">
        <f t="shared" si="96"/>
        <v>0</v>
      </c>
      <c r="CU113" s="2">
        <f t="shared" si="97"/>
        <v>0</v>
      </c>
      <c r="CV113" s="2">
        <f t="shared" si="98"/>
        <v>0</v>
      </c>
      <c r="CW113" s="2">
        <f t="shared" si="99"/>
        <v>0</v>
      </c>
      <c r="CX113" s="2">
        <f t="shared" si="100"/>
        <v>0</v>
      </c>
      <c r="CY113" s="2">
        <f t="shared" si="101"/>
        <v>0</v>
      </c>
      <c r="CZ113" s="2">
        <f t="shared" si="102"/>
        <v>0</v>
      </c>
      <c r="DA113" s="2"/>
      <c r="DB113" s="2"/>
      <c r="DC113" s="2" t="s">
        <v>3</v>
      </c>
      <c r="DD113" s="2" t="s">
        <v>3</v>
      </c>
      <c r="DE113" s="2" t="s">
        <v>3</v>
      </c>
      <c r="DF113" s="2" t="s">
        <v>3</v>
      </c>
      <c r="DG113" s="2" t="s">
        <v>3</v>
      </c>
      <c r="DH113" s="2" t="s">
        <v>3</v>
      </c>
      <c r="DI113" s="2" t="s">
        <v>3</v>
      </c>
      <c r="DJ113" s="2" t="s">
        <v>3</v>
      </c>
      <c r="DK113" s="2" t="s">
        <v>3</v>
      </c>
      <c r="DL113" s="2" t="s">
        <v>3</v>
      </c>
      <c r="DM113" s="2" t="s">
        <v>3</v>
      </c>
      <c r="DN113" s="2">
        <v>0</v>
      </c>
      <c r="DO113" s="2">
        <v>0</v>
      </c>
      <c r="DP113" s="2">
        <v>1</v>
      </c>
      <c r="DQ113" s="2">
        <v>1</v>
      </c>
      <c r="DR113" s="2"/>
      <c r="DS113" s="2"/>
      <c r="DT113" s="2"/>
      <c r="DU113" s="2">
        <v>1013</v>
      </c>
      <c r="DV113" s="2" t="s">
        <v>48</v>
      </c>
      <c r="DW113" s="2" t="s">
        <v>48</v>
      </c>
      <c r="DX113" s="2">
        <v>1</v>
      </c>
      <c r="DY113" s="2"/>
      <c r="DZ113" s="2" t="s">
        <v>3</v>
      </c>
      <c r="EA113" s="2" t="s">
        <v>3</v>
      </c>
      <c r="EB113" s="2" t="s">
        <v>3</v>
      </c>
      <c r="EC113" s="2" t="s">
        <v>3</v>
      </c>
      <c r="ED113" s="2"/>
      <c r="EE113" s="2">
        <v>51407832</v>
      </c>
      <c r="EF113" s="2">
        <v>6</v>
      </c>
      <c r="EG113" s="2" t="s">
        <v>188</v>
      </c>
      <c r="EH113" s="2">
        <v>0</v>
      </c>
      <c r="EI113" s="2" t="s">
        <v>3</v>
      </c>
      <c r="EJ113" s="2">
        <v>1</v>
      </c>
      <c r="EK113" s="2">
        <v>69001</v>
      </c>
      <c r="EL113" s="2" t="s">
        <v>189</v>
      </c>
      <c r="EM113" s="2" t="s">
        <v>190</v>
      </c>
      <c r="EN113" s="2"/>
      <c r="EO113" s="2" t="s">
        <v>3</v>
      </c>
      <c r="EP113" s="2"/>
      <c r="EQ113" s="2">
        <v>0</v>
      </c>
      <c r="ER113" s="2">
        <v>0</v>
      </c>
      <c r="ES113" s="2">
        <v>0</v>
      </c>
      <c r="ET113" s="2">
        <v>42.98</v>
      </c>
      <c r="EU113" s="2">
        <v>0</v>
      </c>
      <c r="EV113" s="2">
        <v>0</v>
      </c>
      <c r="EW113" s="2">
        <v>0</v>
      </c>
      <c r="EX113" s="2">
        <v>0</v>
      </c>
      <c r="EY113" s="2">
        <v>0</v>
      </c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>
        <v>0</v>
      </c>
      <c r="FR113" s="2">
        <f t="shared" si="103"/>
        <v>0</v>
      </c>
      <c r="FS113" s="2">
        <v>0</v>
      </c>
      <c r="FT113" s="2"/>
      <c r="FU113" s="2"/>
      <c r="FV113" s="2"/>
      <c r="FW113" s="2"/>
      <c r="FX113" s="2">
        <v>0</v>
      </c>
      <c r="FY113" s="2">
        <v>0</v>
      </c>
      <c r="FZ113" s="2"/>
      <c r="GA113" s="2" t="s">
        <v>3</v>
      </c>
      <c r="GB113" s="2"/>
      <c r="GC113" s="2"/>
      <c r="GD113" s="2">
        <v>1</v>
      </c>
      <c r="GE113" s="2"/>
      <c r="GF113" s="2">
        <v>-1210162412</v>
      </c>
      <c r="GG113" s="2">
        <v>2</v>
      </c>
      <c r="GH113" s="2">
        <v>0</v>
      </c>
      <c r="GI113" s="2">
        <v>-2</v>
      </c>
      <c r="GJ113" s="2">
        <v>0</v>
      </c>
      <c r="GK113" s="2">
        <v>0</v>
      </c>
      <c r="GL113" s="2">
        <f t="shared" si="104"/>
        <v>0</v>
      </c>
      <c r="GM113" s="2">
        <f t="shared" si="105"/>
        <v>130049.56</v>
      </c>
      <c r="GN113" s="2">
        <f t="shared" si="106"/>
        <v>130049.56</v>
      </c>
      <c r="GO113" s="2">
        <f t="shared" si="107"/>
        <v>0</v>
      </c>
      <c r="GP113" s="2">
        <f t="shared" si="108"/>
        <v>0</v>
      </c>
      <c r="GQ113" s="2"/>
      <c r="GR113" s="2">
        <v>0</v>
      </c>
      <c r="GS113" s="2">
        <v>3</v>
      </c>
      <c r="GT113" s="2">
        <v>0</v>
      </c>
      <c r="GU113" s="2" t="s">
        <v>3</v>
      </c>
      <c r="GV113" s="2">
        <f t="shared" si="109"/>
        <v>0</v>
      </c>
      <c r="GW113" s="2">
        <v>13.24</v>
      </c>
      <c r="GX113" s="2">
        <f t="shared" si="110"/>
        <v>0</v>
      </c>
      <c r="GY113" s="2"/>
      <c r="GZ113" s="2"/>
      <c r="HA113" s="2">
        <v>0</v>
      </c>
      <c r="HB113" s="2">
        <v>0</v>
      </c>
      <c r="HC113" s="2">
        <f t="shared" si="111"/>
        <v>0</v>
      </c>
      <c r="HD113" s="2"/>
      <c r="HE113" s="2" t="s">
        <v>3</v>
      </c>
      <c r="HF113" s="2" t="s">
        <v>3</v>
      </c>
      <c r="HG113" s="2"/>
      <c r="HH113" s="2"/>
      <c r="HI113" s="2"/>
      <c r="HJ113" s="2"/>
      <c r="HK113" s="2"/>
      <c r="HL113" s="2"/>
      <c r="HM113" s="2" t="s">
        <v>3</v>
      </c>
      <c r="HN113" s="2" t="s">
        <v>3</v>
      </c>
      <c r="HO113" s="2" t="s">
        <v>3</v>
      </c>
      <c r="HP113" s="2" t="s">
        <v>3</v>
      </c>
      <c r="HQ113" s="2" t="s">
        <v>3</v>
      </c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>
        <v>0</v>
      </c>
      <c r="IL113" s="2"/>
      <c r="IM113" s="2"/>
      <c r="IN113" s="2"/>
      <c r="IO113" s="2"/>
      <c r="IP113" s="2"/>
      <c r="IQ113" s="2"/>
      <c r="IR113" s="2"/>
      <c r="IS113" s="2"/>
      <c r="IT113" s="2"/>
      <c r="IU113" s="2"/>
    </row>
    <row r="114" spans="1:255" x14ac:dyDescent="0.2">
      <c r="A114">
        <v>17</v>
      </c>
      <c r="B114">
        <v>1</v>
      </c>
      <c r="E114" t="s">
        <v>211</v>
      </c>
      <c r="F114" t="s">
        <v>212</v>
      </c>
      <c r="G114" t="s">
        <v>213</v>
      </c>
      <c r="H114" t="s">
        <v>48</v>
      </c>
      <c r="I114">
        <v>228.53399999999999</v>
      </c>
      <c r="J114">
        <v>0</v>
      </c>
      <c r="K114">
        <v>228.53399999999999</v>
      </c>
      <c r="L114">
        <v>228.53399999999999</v>
      </c>
      <c r="M114">
        <v>0</v>
      </c>
      <c r="N114">
        <f t="shared" si="73"/>
        <v>228.53399999999999</v>
      </c>
      <c r="O114">
        <f t="shared" si="74"/>
        <v>130049.56</v>
      </c>
      <c r="P114">
        <f t="shared" si="75"/>
        <v>0</v>
      </c>
      <c r="Q114">
        <f t="shared" si="76"/>
        <v>130049.56</v>
      </c>
      <c r="R114">
        <f t="shared" si="77"/>
        <v>0</v>
      </c>
      <c r="S114">
        <f t="shared" si="78"/>
        <v>0</v>
      </c>
      <c r="T114">
        <f t="shared" si="79"/>
        <v>0</v>
      </c>
      <c r="U114">
        <f t="shared" si="80"/>
        <v>0</v>
      </c>
      <c r="V114">
        <f t="shared" si="81"/>
        <v>0</v>
      </c>
      <c r="W114">
        <f t="shared" si="82"/>
        <v>0</v>
      </c>
      <c r="X114">
        <f t="shared" si="83"/>
        <v>0</v>
      </c>
      <c r="Y114">
        <f t="shared" si="84"/>
        <v>0</v>
      </c>
      <c r="AA114">
        <v>51441990</v>
      </c>
      <c r="AB114">
        <f t="shared" si="85"/>
        <v>42.98</v>
      </c>
      <c r="AC114">
        <f t="shared" si="86"/>
        <v>0</v>
      </c>
      <c r="AD114">
        <f t="shared" si="112"/>
        <v>42.98</v>
      </c>
      <c r="AE114">
        <f t="shared" si="113"/>
        <v>0</v>
      </c>
      <c r="AF114">
        <f t="shared" si="114"/>
        <v>0</v>
      </c>
      <c r="AG114">
        <f t="shared" si="89"/>
        <v>0</v>
      </c>
      <c r="AH114">
        <f t="shared" si="115"/>
        <v>0</v>
      </c>
      <c r="AI114">
        <f t="shared" si="116"/>
        <v>0</v>
      </c>
      <c r="AJ114">
        <f t="shared" si="91"/>
        <v>0</v>
      </c>
      <c r="AK114">
        <v>0</v>
      </c>
      <c r="AL114">
        <v>0</v>
      </c>
      <c r="AM114">
        <v>42.98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1</v>
      </c>
      <c r="AW114">
        <v>1</v>
      </c>
      <c r="AZ114">
        <v>1</v>
      </c>
      <c r="BA114">
        <v>1</v>
      </c>
      <c r="BB114">
        <v>13.24</v>
      </c>
      <c r="BC114">
        <v>13.24</v>
      </c>
      <c r="BD114" t="s">
        <v>3</v>
      </c>
      <c r="BE114" t="s">
        <v>3</v>
      </c>
      <c r="BF114" t="s">
        <v>3</v>
      </c>
      <c r="BG114" t="s">
        <v>3</v>
      </c>
      <c r="BH114">
        <v>0</v>
      </c>
      <c r="BI114">
        <v>1</v>
      </c>
      <c r="BJ114" t="s">
        <v>214</v>
      </c>
      <c r="BM114">
        <v>69001</v>
      </c>
      <c r="BN114">
        <v>0</v>
      </c>
      <c r="BO114" t="s">
        <v>18</v>
      </c>
      <c r="BP114">
        <v>1</v>
      </c>
      <c r="BQ114">
        <v>6</v>
      </c>
      <c r="BR114">
        <v>0</v>
      </c>
      <c r="BS114">
        <v>1</v>
      </c>
      <c r="BT114">
        <v>1</v>
      </c>
      <c r="BU114">
        <v>1</v>
      </c>
      <c r="BV114">
        <v>1</v>
      </c>
      <c r="BW114">
        <v>1</v>
      </c>
      <c r="BX114">
        <v>1</v>
      </c>
      <c r="BY114" t="s">
        <v>3</v>
      </c>
      <c r="BZ114">
        <v>0</v>
      </c>
      <c r="CA114">
        <v>0</v>
      </c>
      <c r="CB114" t="s">
        <v>3</v>
      </c>
      <c r="CE114">
        <v>0</v>
      </c>
      <c r="CF114">
        <v>0</v>
      </c>
      <c r="CG114">
        <v>0</v>
      </c>
      <c r="CH114">
        <v>26</v>
      </c>
      <c r="CI114">
        <v>0</v>
      </c>
      <c r="CJ114">
        <v>0</v>
      </c>
      <c r="CK114">
        <v>0</v>
      </c>
      <c r="CL114">
        <v>0</v>
      </c>
      <c r="CM114">
        <v>0</v>
      </c>
      <c r="CN114" t="s">
        <v>3</v>
      </c>
      <c r="CO114">
        <v>0</v>
      </c>
      <c r="CP114">
        <f t="shared" si="92"/>
        <v>130049.56</v>
      </c>
      <c r="CQ114">
        <f t="shared" si="93"/>
        <v>0</v>
      </c>
      <c r="CR114">
        <f t="shared" si="94"/>
        <v>569.05999999999995</v>
      </c>
      <c r="CS114">
        <f t="shared" si="95"/>
        <v>0</v>
      </c>
      <c r="CT114">
        <f t="shared" si="96"/>
        <v>0</v>
      </c>
      <c r="CU114">
        <f t="shared" si="97"/>
        <v>0</v>
      </c>
      <c r="CV114">
        <f t="shared" si="98"/>
        <v>0</v>
      </c>
      <c r="CW114">
        <f t="shared" si="99"/>
        <v>0</v>
      </c>
      <c r="CX114">
        <f t="shared" si="100"/>
        <v>0</v>
      </c>
      <c r="CY114">
        <f t="shared" si="101"/>
        <v>0</v>
      </c>
      <c r="CZ114">
        <f t="shared" si="102"/>
        <v>0</v>
      </c>
      <c r="DC114" t="s">
        <v>3</v>
      </c>
      <c r="DD114" t="s">
        <v>3</v>
      </c>
      <c r="DE114" t="s">
        <v>3</v>
      </c>
      <c r="DF114" t="s">
        <v>3</v>
      </c>
      <c r="DG114" t="s">
        <v>3</v>
      </c>
      <c r="DH114" t="s">
        <v>3</v>
      </c>
      <c r="DI114" t="s">
        <v>3</v>
      </c>
      <c r="DJ114" t="s">
        <v>3</v>
      </c>
      <c r="DK114" t="s">
        <v>3</v>
      </c>
      <c r="DL114" t="s">
        <v>3</v>
      </c>
      <c r="DM114" t="s">
        <v>3</v>
      </c>
      <c r="DN114">
        <v>0</v>
      </c>
      <c r="DO114">
        <v>0</v>
      </c>
      <c r="DP114">
        <v>1</v>
      </c>
      <c r="DQ114">
        <v>1</v>
      </c>
      <c r="DU114">
        <v>1013</v>
      </c>
      <c r="DV114" t="s">
        <v>48</v>
      </c>
      <c r="DW114" t="s">
        <v>48</v>
      </c>
      <c r="DX114">
        <v>1</v>
      </c>
      <c r="DZ114" t="s">
        <v>3</v>
      </c>
      <c r="EA114" t="s">
        <v>3</v>
      </c>
      <c r="EB114" t="s">
        <v>3</v>
      </c>
      <c r="EC114" t="s">
        <v>3</v>
      </c>
      <c r="EE114">
        <v>51407832</v>
      </c>
      <c r="EF114">
        <v>6</v>
      </c>
      <c r="EG114" t="s">
        <v>188</v>
      </c>
      <c r="EH114">
        <v>0</v>
      </c>
      <c r="EI114" t="s">
        <v>3</v>
      </c>
      <c r="EJ114">
        <v>1</v>
      </c>
      <c r="EK114">
        <v>69001</v>
      </c>
      <c r="EL114" t="s">
        <v>189</v>
      </c>
      <c r="EM114" t="s">
        <v>190</v>
      </c>
      <c r="EO114" t="s">
        <v>3</v>
      </c>
      <c r="EQ114">
        <v>0</v>
      </c>
      <c r="ER114">
        <v>0</v>
      </c>
      <c r="ES114">
        <v>0</v>
      </c>
      <c r="ET114">
        <v>42.98</v>
      </c>
      <c r="EU114">
        <v>0</v>
      </c>
      <c r="EV114">
        <v>0</v>
      </c>
      <c r="EW114">
        <v>0</v>
      </c>
      <c r="EX114">
        <v>0</v>
      </c>
      <c r="EY114">
        <v>0</v>
      </c>
      <c r="FQ114">
        <v>0</v>
      </c>
      <c r="FR114">
        <f t="shared" si="103"/>
        <v>0</v>
      </c>
      <c r="FS114">
        <v>0</v>
      </c>
      <c r="FX114">
        <v>0</v>
      </c>
      <c r="FY114">
        <v>0</v>
      </c>
      <c r="GA114" t="s">
        <v>3</v>
      </c>
      <c r="GD114">
        <v>1</v>
      </c>
      <c r="GF114">
        <v>-1210162412</v>
      </c>
      <c r="GG114">
        <v>2</v>
      </c>
      <c r="GH114">
        <v>0</v>
      </c>
      <c r="GI114">
        <v>-2</v>
      </c>
      <c r="GJ114">
        <v>0</v>
      </c>
      <c r="GK114">
        <v>0</v>
      </c>
      <c r="GL114">
        <f t="shared" si="104"/>
        <v>0</v>
      </c>
      <c r="GM114">
        <f t="shared" si="105"/>
        <v>130049.56</v>
      </c>
      <c r="GN114">
        <f t="shared" si="106"/>
        <v>130049.56</v>
      </c>
      <c r="GO114">
        <f t="shared" si="107"/>
        <v>0</v>
      </c>
      <c r="GP114">
        <f t="shared" si="108"/>
        <v>0</v>
      </c>
      <c r="GR114">
        <v>0</v>
      </c>
      <c r="GS114">
        <v>3</v>
      </c>
      <c r="GT114">
        <v>0</v>
      </c>
      <c r="GU114" t="s">
        <v>3</v>
      </c>
      <c r="GV114">
        <f t="shared" si="109"/>
        <v>0</v>
      </c>
      <c r="GW114">
        <v>13.24</v>
      </c>
      <c r="GX114">
        <f t="shared" si="110"/>
        <v>0</v>
      </c>
      <c r="HA114">
        <v>0</v>
      </c>
      <c r="HB114">
        <v>0</v>
      </c>
      <c r="HC114">
        <f t="shared" si="111"/>
        <v>0</v>
      </c>
      <c r="HE114" t="s">
        <v>3</v>
      </c>
      <c r="HF114" t="s">
        <v>3</v>
      </c>
      <c r="HM114" t="s">
        <v>3</v>
      </c>
      <c r="HN114" t="s">
        <v>3</v>
      </c>
      <c r="HO114" t="s">
        <v>3</v>
      </c>
      <c r="HP114" t="s">
        <v>3</v>
      </c>
      <c r="HQ114" t="s">
        <v>3</v>
      </c>
      <c r="IK114">
        <v>0</v>
      </c>
    </row>
    <row r="115" spans="1:255" x14ac:dyDescent="0.2">
      <c r="A115" s="2">
        <v>17</v>
      </c>
      <c r="B115" s="2">
        <v>1</v>
      </c>
      <c r="C115" s="2"/>
      <c r="D115" s="2"/>
      <c r="E115" s="2" t="s">
        <v>215</v>
      </c>
      <c r="F115" s="2" t="s">
        <v>55</v>
      </c>
      <c r="G115" s="2" t="s">
        <v>56</v>
      </c>
      <c r="H115" s="2" t="s">
        <v>57</v>
      </c>
      <c r="I115" s="2">
        <v>0</v>
      </c>
      <c r="J115" s="2">
        <v>0</v>
      </c>
      <c r="K115" s="2">
        <v>0</v>
      </c>
      <c r="L115" s="2">
        <v>850.57</v>
      </c>
      <c r="M115" s="2">
        <v>0</v>
      </c>
      <c r="N115" s="2">
        <f t="shared" si="73"/>
        <v>850.57</v>
      </c>
      <c r="O115" s="2">
        <f t="shared" si="74"/>
        <v>0</v>
      </c>
      <c r="P115" s="2">
        <f t="shared" si="75"/>
        <v>0</v>
      </c>
      <c r="Q115" s="2">
        <f t="shared" si="76"/>
        <v>0</v>
      </c>
      <c r="R115" s="2">
        <f t="shared" si="77"/>
        <v>0</v>
      </c>
      <c r="S115" s="2">
        <f t="shared" si="78"/>
        <v>0</v>
      </c>
      <c r="T115" s="2">
        <f t="shared" si="79"/>
        <v>0</v>
      </c>
      <c r="U115" s="2">
        <f t="shared" si="80"/>
        <v>0</v>
      </c>
      <c r="V115" s="2">
        <f t="shared" si="81"/>
        <v>0</v>
      </c>
      <c r="W115" s="2">
        <f t="shared" si="82"/>
        <v>0</v>
      </c>
      <c r="X115" s="2">
        <f t="shared" si="83"/>
        <v>0</v>
      </c>
      <c r="Y115" s="2">
        <f t="shared" si="84"/>
        <v>0</v>
      </c>
      <c r="Z115" s="2"/>
      <c r="AA115" s="2">
        <v>51442965</v>
      </c>
      <c r="AB115" s="2">
        <f t="shared" si="85"/>
        <v>162.37745100000001</v>
      </c>
      <c r="AC115" s="2">
        <f>ROUND(((ES115/1.2/8.16)),6)</f>
        <v>162.37745100000001</v>
      </c>
      <c r="AD115" s="2">
        <f>ROUND(((((ET115*1.25*1.15))-((EU115*1.25*1.15)))+AE115),6)</f>
        <v>0</v>
      </c>
      <c r="AE115" s="2">
        <f>ROUND(((EU115*1.25*1.15)),6)</f>
        <v>0</v>
      </c>
      <c r="AF115" s="2">
        <f>ROUND(((EV115*1.15*1.15)),6)</f>
        <v>0</v>
      </c>
      <c r="AG115" s="2">
        <f t="shared" si="89"/>
        <v>0</v>
      </c>
      <c r="AH115" s="2">
        <f>((EW115*1.15*1.15))</f>
        <v>0</v>
      </c>
      <c r="AI115" s="2">
        <f>((EX115*1.25*1.15))</f>
        <v>0</v>
      </c>
      <c r="AJ115" s="2">
        <f t="shared" si="91"/>
        <v>0</v>
      </c>
      <c r="AK115" s="2">
        <v>1590</v>
      </c>
      <c r="AL115" s="2">
        <v>1590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1</v>
      </c>
      <c r="AW115" s="2">
        <v>1</v>
      </c>
      <c r="AX115" s="2"/>
      <c r="AY115" s="2"/>
      <c r="AZ115" s="2">
        <v>1</v>
      </c>
      <c r="BA115" s="2">
        <v>1</v>
      </c>
      <c r="BB115" s="2">
        <v>1</v>
      </c>
      <c r="BC115" s="2">
        <v>8.16</v>
      </c>
      <c r="BD115" s="2" t="s">
        <v>3</v>
      </c>
      <c r="BE115" s="2" t="s">
        <v>3</v>
      </c>
      <c r="BF115" s="2" t="s">
        <v>3</v>
      </c>
      <c r="BG115" s="2" t="s">
        <v>3</v>
      </c>
      <c r="BH115" s="2">
        <v>3</v>
      </c>
      <c r="BI115" s="2">
        <v>1</v>
      </c>
      <c r="BJ115" s="2" t="s">
        <v>55</v>
      </c>
      <c r="BK115" s="2"/>
      <c r="BL115" s="2"/>
      <c r="BM115" s="2">
        <v>1100</v>
      </c>
      <c r="BN115" s="2">
        <v>0</v>
      </c>
      <c r="BO115" s="2" t="s">
        <v>23</v>
      </c>
      <c r="BP115" s="2">
        <v>1</v>
      </c>
      <c r="BQ115" s="2">
        <v>8</v>
      </c>
      <c r="BR115" s="2">
        <v>0</v>
      </c>
      <c r="BS115" s="2">
        <v>1</v>
      </c>
      <c r="BT115" s="2">
        <v>1</v>
      </c>
      <c r="BU115" s="2">
        <v>1</v>
      </c>
      <c r="BV115" s="2">
        <v>1</v>
      </c>
      <c r="BW115" s="2">
        <v>1</v>
      </c>
      <c r="BX115" s="2">
        <v>1</v>
      </c>
      <c r="BY115" s="2" t="s">
        <v>3</v>
      </c>
      <c r="BZ115" s="2">
        <v>0</v>
      </c>
      <c r="CA115" s="2">
        <v>0</v>
      </c>
      <c r="CB115" s="2" t="s">
        <v>3</v>
      </c>
      <c r="CC115" s="2"/>
      <c r="CD115" s="2"/>
      <c r="CE115" s="2">
        <v>0</v>
      </c>
      <c r="CF115" s="2">
        <v>0</v>
      </c>
      <c r="CG115" s="2">
        <v>0</v>
      </c>
      <c r="CH115" s="2">
        <v>27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 t="s">
        <v>885</v>
      </c>
      <c r="CO115" s="2">
        <v>0</v>
      </c>
      <c r="CP115" s="2">
        <f t="shared" si="92"/>
        <v>0</v>
      </c>
      <c r="CQ115" s="2">
        <f t="shared" si="93"/>
        <v>1325</v>
      </c>
      <c r="CR115" s="2">
        <f t="shared" si="94"/>
        <v>0</v>
      </c>
      <c r="CS115" s="2">
        <f t="shared" si="95"/>
        <v>0</v>
      </c>
      <c r="CT115" s="2">
        <f t="shared" si="96"/>
        <v>0</v>
      </c>
      <c r="CU115" s="2">
        <f t="shared" si="97"/>
        <v>0</v>
      </c>
      <c r="CV115" s="2">
        <f t="shared" si="98"/>
        <v>0</v>
      </c>
      <c r="CW115" s="2">
        <f t="shared" si="99"/>
        <v>0</v>
      </c>
      <c r="CX115" s="2">
        <f t="shared" si="100"/>
        <v>0</v>
      </c>
      <c r="CY115" s="2">
        <f t="shared" si="101"/>
        <v>0</v>
      </c>
      <c r="CZ115" s="2">
        <f t="shared" si="102"/>
        <v>0</v>
      </c>
      <c r="DA115" s="2"/>
      <c r="DB115" s="2"/>
      <c r="DC115" s="2" t="s">
        <v>3</v>
      </c>
      <c r="DD115" s="2" t="s">
        <v>216</v>
      </c>
      <c r="DE115" s="2" t="s">
        <v>36</v>
      </c>
      <c r="DF115" s="2" t="s">
        <v>36</v>
      </c>
      <c r="DG115" s="2" t="s">
        <v>43</v>
      </c>
      <c r="DH115" s="2" t="s">
        <v>3</v>
      </c>
      <c r="DI115" s="2" t="s">
        <v>43</v>
      </c>
      <c r="DJ115" s="2" t="s">
        <v>36</v>
      </c>
      <c r="DK115" s="2" t="s">
        <v>3</v>
      </c>
      <c r="DL115" s="2" t="s">
        <v>3</v>
      </c>
      <c r="DM115" s="2" t="s">
        <v>3</v>
      </c>
      <c r="DN115" s="2">
        <v>0</v>
      </c>
      <c r="DO115" s="2">
        <v>0</v>
      </c>
      <c r="DP115" s="2">
        <v>1</v>
      </c>
      <c r="DQ115" s="2">
        <v>1</v>
      </c>
      <c r="DR115" s="2"/>
      <c r="DS115" s="2"/>
      <c r="DT115" s="2"/>
      <c r="DU115" s="2">
        <v>1007</v>
      </c>
      <c r="DV115" s="2" t="s">
        <v>57</v>
      </c>
      <c r="DW115" s="2" t="s">
        <v>57</v>
      </c>
      <c r="DX115" s="2">
        <v>1</v>
      </c>
      <c r="DY115" s="2"/>
      <c r="DZ115" s="2" t="s">
        <v>3</v>
      </c>
      <c r="EA115" s="2" t="s">
        <v>3</v>
      </c>
      <c r="EB115" s="2" t="s">
        <v>3</v>
      </c>
      <c r="EC115" s="2" t="s">
        <v>3</v>
      </c>
      <c r="ED115" s="2"/>
      <c r="EE115" s="2">
        <v>51407885</v>
      </c>
      <c r="EF115" s="2">
        <v>8</v>
      </c>
      <c r="EG115" s="2" t="s">
        <v>58</v>
      </c>
      <c r="EH115" s="2">
        <v>0</v>
      </c>
      <c r="EI115" s="2" t="s">
        <v>3</v>
      </c>
      <c r="EJ115" s="2">
        <v>1</v>
      </c>
      <c r="EK115" s="2">
        <v>1100</v>
      </c>
      <c r="EL115" s="2" t="s">
        <v>59</v>
      </c>
      <c r="EM115" s="2" t="s">
        <v>60</v>
      </c>
      <c r="EN115" s="2"/>
      <c r="EO115" s="2" t="s">
        <v>44</v>
      </c>
      <c r="EP115" s="2"/>
      <c r="EQ115" s="2">
        <v>0</v>
      </c>
      <c r="ER115" s="2">
        <v>0</v>
      </c>
      <c r="ES115" s="2">
        <v>1590</v>
      </c>
      <c r="ET115" s="2">
        <v>0</v>
      </c>
      <c r="EU115" s="2">
        <v>0</v>
      </c>
      <c r="EV115" s="2">
        <v>0</v>
      </c>
      <c r="EW115" s="2">
        <v>0</v>
      </c>
      <c r="EX115" s="2">
        <v>0</v>
      </c>
      <c r="EY115" s="2">
        <v>0</v>
      </c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>
        <v>0</v>
      </c>
      <c r="FR115" s="2">
        <f t="shared" si="103"/>
        <v>0</v>
      </c>
      <c r="FS115" s="2">
        <v>0</v>
      </c>
      <c r="FT115" s="2"/>
      <c r="FU115" s="2"/>
      <c r="FV115" s="2"/>
      <c r="FW115" s="2"/>
      <c r="FX115" s="2">
        <v>0</v>
      </c>
      <c r="FY115" s="2">
        <v>0</v>
      </c>
      <c r="FZ115" s="2"/>
      <c r="GA115" s="2" t="s">
        <v>63</v>
      </c>
      <c r="GB115" s="2"/>
      <c r="GC115" s="2"/>
      <c r="GD115" s="2">
        <v>1</v>
      </c>
      <c r="GE115" s="2"/>
      <c r="GF115" s="2">
        <v>104892370</v>
      </c>
      <c r="GG115" s="2">
        <v>2</v>
      </c>
      <c r="GH115" s="2">
        <v>0</v>
      </c>
      <c r="GI115" s="2">
        <v>3</v>
      </c>
      <c r="GJ115" s="2">
        <v>0</v>
      </c>
      <c r="GK115" s="2">
        <v>0</v>
      </c>
      <c r="GL115" s="2">
        <f t="shared" si="104"/>
        <v>0</v>
      </c>
      <c r="GM115" s="2">
        <f t="shared" si="105"/>
        <v>0</v>
      </c>
      <c r="GN115" s="2">
        <f t="shared" si="106"/>
        <v>0</v>
      </c>
      <c r="GO115" s="2">
        <f t="shared" si="107"/>
        <v>0</v>
      </c>
      <c r="GP115" s="2">
        <f t="shared" si="108"/>
        <v>0</v>
      </c>
      <c r="GQ115" s="2"/>
      <c r="GR115" s="2">
        <v>1</v>
      </c>
      <c r="GS115" s="2">
        <v>4</v>
      </c>
      <c r="GT115" s="2">
        <v>0</v>
      </c>
      <c r="GU115" s="2" t="s">
        <v>3</v>
      </c>
      <c r="GV115" s="2">
        <f t="shared" si="109"/>
        <v>0</v>
      </c>
      <c r="GW115" s="2">
        <v>1</v>
      </c>
      <c r="GX115" s="2">
        <f t="shared" si="110"/>
        <v>0</v>
      </c>
      <c r="GY115" s="2"/>
      <c r="GZ115" s="2"/>
      <c r="HA115" s="2">
        <v>0</v>
      </c>
      <c r="HB115" s="2">
        <v>0</v>
      </c>
      <c r="HC115" s="2">
        <f t="shared" si="111"/>
        <v>0</v>
      </c>
      <c r="HD115" s="2"/>
      <c r="HE115" s="2" t="s">
        <v>3</v>
      </c>
      <c r="HF115" s="2" t="s">
        <v>3</v>
      </c>
      <c r="HG115" s="2"/>
      <c r="HH115" s="2"/>
      <c r="HI115" s="2"/>
      <c r="HJ115" s="2"/>
      <c r="HK115" s="2"/>
      <c r="HL115" s="2"/>
      <c r="HM115" s="2" t="s">
        <v>3</v>
      </c>
      <c r="HN115" s="2" t="s">
        <v>3</v>
      </c>
      <c r="HO115" s="2" t="s">
        <v>3</v>
      </c>
      <c r="HP115" s="2" t="s">
        <v>3</v>
      </c>
      <c r="HQ115" s="2" t="s">
        <v>3</v>
      </c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>
        <v>0</v>
      </c>
      <c r="IL115" s="2"/>
      <c r="IM115" s="2"/>
      <c r="IN115" s="2"/>
      <c r="IO115" s="2"/>
      <c r="IP115" s="2"/>
      <c r="IQ115" s="2"/>
      <c r="IR115" s="2"/>
      <c r="IS115" s="2"/>
      <c r="IT115" s="2"/>
      <c r="IU115" s="2"/>
    </row>
    <row r="116" spans="1:255" x14ac:dyDescent="0.2">
      <c r="A116">
        <v>17</v>
      </c>
      <c r="B116">
        <v>1</v>
      </c>
      <c r="E116" t="s">
        <v>215</v>
      </c>
      <c r="F116" t="s">
        <v>55</v>
      </c>
      <c r="G116" t="s">
        <v>56</v>
      </c>
      <c r="H116" t="s">
        <v>57</v>
      </c>
      <c r="I116">
        <v>0</v>
      </c>
      <c r="J116">
        <v>0</v>
      </c>
      <c r="K116">
        <v>0</v>
      </c>
      <c r="L116">
        <v>850.57</v>
      </c>
      <c r="M116">
        <v>0</v>
      </c>
      <c r="N116">
        <f t="shared" si="73"/>
        <v>850.57</v>
      </c>
      <c r="O116">
        <f t="shared" si="74"/>
        <v>0</v>
      </c>
      <c r="P116">
        <f t="shared" si="75"/>
        <v>0</v>
      </c>
      <c r="Q116">
        <f t="shared" si="76"/>
        <v>0</v>
      </c>
      <c r="R116">
        <f t="shared" si="77"/>
        <v>0</v>
      </c>
      <c r="S116">
        <f t="shared" si="78"/>
        <v>0</v>
      </c>
      <c r="T116">
        <f t="shared" si="79"/>
        <v>0</v>
      </c>
      <c r="U116">
        <f t="shared" si="80"/>
        <v>0</v>
      </c>
      <c r="V116">
        <f t="shared" si="81"/>
        <v>0</v>
      </c>
      <c r="W116">
        <f t="shared" si="82"/>
        <v>0</v>
      </c>
      <c r="X116">
        <f t="shared" si="83"/>
        <v>0</v>
      </c>
      <c r="Y116">
        <f t="shared" si="84"/>
        <v>0</v>
      </c>
      <c r="AA116">
        <v>51441990</v>
      </c>
      <c r="AB116">
        <f t="shared" si="85"/>
        <v>162.37745100000001</v>
      </c>
      <c r="AC116">
        <f>ROUND(((ES116/1.2/8.16)),6)</f>
        <v>162.37745100000001</v>
      </c>
      <c r="AD116">
        <f>ROUND(((((ET116*1.25*1.15))-((EU116*1.25*1.15)))+AE116),6)</f>
        <v>0</v>
      </c>
      <c r="AE116">
        <f>ROUND(((EU116*1.25*1.15)),6)</f>
        <v>0</v>
      </c>
      <c r="AF116">
        <f>ROUND(((EV116*1.15*1.15)),6)</f>
        <v>0</v>
      </c>
      <c r="AG116">
        <f t="shared" si="89"/>
        <v>0</v>
      </c>
      <c r="AH116">
        <f>((EW116*1.15*1.15))</f>
        <v>0</v>
      </c>
      <c r="AI116">
        <f>((EX116*1.25*1.15))</f>
        <v>0</v>
      </c>
      <c r="AJ116">
        <f t="shared" si="91"/>
        <v>0</v>
      </c>
      <c r="AK116">
        <v>1590</v>
      </c>
      <c r="AL116">
        <v>1590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1</v>
      </c>
      <c r="AW116">
        <v>1</v>
      </c>
      <c r="AZ116">
        <v>1</v>
      </c>
      <c r="BA116">
        <v>1</v>
      </c>
      <c r="BB116">
        <v>1</v>
      </c>
      <c r="BC116">
        <v>8.16</v>
      </c>
      <c r="BD116" t="s">
        <v>3</v>
      </c>
      <c r="BE116" t="s">
        <v>3</v>
      </c>
      <c r="BF116" t="s">
        <v>3</v>
      </c>
      <c r="BG116" t="s">
        <v>3</v>
      </c>
      <c r="BH116">
        <v>3</v>
      </c>
      <c r="BI116">
        <v>1</v>
      </c>
      <c r="BJ116" t="s">
        <v>55</v>
      </c>
      <c r="BM116">
        <v>1100</v>
      </c>
      <c r="BN116">
        <v>0</v>
      </c>
      <c r="BO116" t="s">
        <v>23</v>
      </c>
      <c r="BP116">
        <v>1</v>
      </c>
      <c r="BQ116">
        <v>8</v>
      </c>
      <c r="BR116">
        <v>0</v>
      </c>
      <c r="BS116">
        <v>1</v>
      </c>
      <c r="BT116">
        <v>1</v>
      </c>
      <c r="BU116">
        <v>1</v>
      </c>
      <c r="BV116">
        <v>1</v>
      </c>
      <c r="BW116">
        <v>1</v>
      </c>
      <c r="BX116">
        <v>1</v>
      </c>
      <c r="BY116" t="s">
        <v>3</v>
      </c>
      <c r="BZ116">
        <v>0</v>
      </c>
      <c r="CA116">
        <v>0</v>
      </c>
      <c r="CB116" t="s">
        <v>3</v>
      </c>
      <c r="CE116">
        <v>0</v>
      </c>
      <c r="CF116">
        <v>0</v>
      </c>
      <c r="CG116">
        <v>0</v>
      </c>
      <c r="CH116">
        <v>27</v>
      </c>
      <c r="CI116">
        <v>0</v>
      </c>
      <c r="CJ116">
        <v>0</v>
      </c>
      <c r="CK116">
        <v>0</v>
      </c>
      <c r="CL116">
        <v>0</v>
      </c>
      <c r="CM116">
        <v>0</v>
      </c>
      <c r="CN116" t="s">
        <v>885</v>
      </c>
      <c r="CO116">
        <v>0</v>
      </c>
      <c r="CP116">
        <f t="shared" si="92"/>
        <v>0</v>
      </c>
      <c r="CQ116">
        <f t="shared" si="93"/>
        <v>1325</v>
      </c>
      <c r="CR116">
        <f t="shared" si="94"/>
        <v>0</v>
      </c>
      <c r="CS116">
        <f t="shared" si="95"/>
        <v>0</v>
      </c>
      <c r="CT116">
        <f t="shared" si="96"/>
        <v>0</v>
      </c>
      <c r="CU116">
        <f t="shared" si="97"/>
        <v>0</v>
      </c>
      <c r="CV116">
        <f t="shared" si="98"/>
        <v>0</v>
      </c>
      <c r="CW116">
        <f t="shared" si="99"/>
        <v>0</v>
      </c>
      <c r="CX116">
        <f t="shared" si="100"/>
        <v>0</v>
      </c>
      <c r="CY116">
        <f t="shared" si="101"/>
        <v>0</v>
      </c>
      <c r="CZ116">
        <f t="shared" si="102"/>
        <v>0</v>
      </c>
      <c r="DC116" t="s">
        <v>3</v>
      </c>
      <c r="DD116" t="s">
        <v>216</v>
      </c>
      <c r="DE116" t="s">
        <v>36</v>
      </c>
      <c r="DF116" t="s">
        <v>36</v>
      </c>
      <c r="DG116" t="s">
        <v>43</v>
      </c>
      <c r="DH116" t="s">
        <v>3</v>
      </c>
      <c r="DI116" t="s">
        <v>43</v>
      </c>
      <c r="DJ116" t="s">
        <v>36</v>
      </c>
      <c r="DK116" t="s">
        <v>3</v>
      </c>
      <c r="DL116" t="s">
        <v>3</v>
      </c>
      <c r="DM116" t="s">
        <v>3</v>
      </c>
      <c r="DN116">
        <v>0</v>
      </c>
      <c r="DO116">
        <v>0</v>
      </c>
      <c r="DP116">
        <v>1</v>
      </c>
      <c r="DQ116">
        <v>1</v>
      </c>
      <c r="DU116">
        <v>1007</v>
      </c>
      <c r="DV116" t="s">
        <v>57</v>
      </c>
      <c r="DW116" t="s">
        <v>57</v>
      </c>
      <c r="DX116">
        <v>1</v>
      </c>
      <c r="DZ116" t="s">
        <v>3</v>
      </c>
      <c r="EA116" t="s">
        <v>3</v>
      </c>
      <c r="EB116" t="s">
        <v>3</v>
      </c>
      <c r="EC116" t="s">
        <v>3</v>
      </c>
      <c r="EE116">
        <v>51407885</v>
      </c>
      <c r="EF116">
        <v>8</v>
      </c>
      <c r="EG116" t="s">
        <v>58</v>
      </c>
      <c r="EH116">
        <v>0</v>
      </c>
      <c r="EI116" t="s">
        <v>3</v>
      </c>
      <c r="EJ116">
        <v>1</v>
      </c>
      <c r="EK116">
        <v>1100</v>
      </c>
      <c r="EL116" t="s">
        <v>59</v>
      </c>
      <c r="EM116" t="s">
        <v>60</v>
      </c>
      <c r="EO116" t="s">
        <v>44</v>
      </c>
      <c r="EQ116">
        <v>0</v>
      </c>
      <c r="ER116">
        <v>0</v>
      </c>
      <c r="ES116">
        <v>1590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FQ116">
        <v>0</v>
      </c>
      <c r="FR116">
        <f t="shared" si="103"/>
        <v>0</v>
      </c>
      <c r="FS116">
        <v>0</v>
      </c>
      <c r="FX116">
        <v>0</v>
      </c>
      <c r="FY116">
        <v>0</v>
      </c>
      <c r="GA116" t="s">
        <v>63</v>
      </c>
      <c r="GD116">
        <v>1</v>
      </c>
      <c r="GF116">
        <v>104892370</v>
      </c>
      <c r="GG116">
        <v>2</v>
      </c>
      <c r="GH116">
        <v>0</v>
      </c>
      <c r="GI116">
        <v>3</v>
      </c>
      <c r="GJ116">
        <v>0</v>
      </c>
      <c r="GK116">
        <v>0</v>
      </c>
      <c r="GL116">
        <f t="shared" si="104"/>
        <v>0</v>
      </c>
      <c r="GM116">
        <f t="shared" si="105"/>
        <v>0</v>
      </c>
      <c r="GN116">
        <f t="shared" si="106"/>
        <v>0</v>
      </c>
      <c r="GO116">
        <f t="shared" si="107"/>
        <v>0</v>
      </c>
      <c r="GP116">
        <f t="shared" si="108"/>
        <v>0</v>
      </c>
      <c r="GR116">
        <v>1</v>
      </c>
      <c r="GS116">
        <v>4</v>
      </c>
      <c r="GT116">
        <v>0</v>
      </c>
      <c r="GU116" t="s">
        <v>3</v>
      </c>
      <c r="GV116">
        <f t="shared" si="109"/>
        <v>0</v>
      </c>
      <c r="GW116">
        <v>1</v>
      </c>
      <c r="GX116">
        <f t="shared" si="110"/>
        <v>0</v>
      </c>
      <c r="HA116">
        <v>0</v>
      </c>
      <c r="HB116">
        <v>0</v>
      </c>
      <c r="HC116">
        <f t="shared" si="111"/>
        <v>0</v>
      </c>
      <c r="HE116" t="s">
        <v>3</v>
      </c>
      <c r="HF116" t="s">
        <v>3</v>
      </c>
      <c r="HM116" t="s">
        <v>3</v>
      </c>
      <c r="HN116" t="s">
        <v>3</v>
      </c>
      <c r="HO116" t="s">
        <v>3</v>
      </c>
      <c r="HP116" t="s">
        <v>3</v>
      </c>
      <c r="HQ116" t="s">
        <v>3</v>
      </c>
      <c r="IK116">
        <v>0</v>
      </c>
    </row>
    <row r="118" spans="1:255" x14ac:dyDescent="0.2">
      <c r="A118" s="3">
        <v>51</v>
      </c>
      <c r="B118" s="3">
        <f>B85</f>
        <v>1</v>
      </c>
      <c r="C118" s="3">
        <f>A85</f>
        <v>4</v>
      </c>
      <c r="D118" s="3">
        <f>ROW(A85)</f>
        <v>85</v>
      </c>
      <c r="E118" s="3"/>
      <c r="F118" s="3" t="str">
        <f>IF(F85&lt;&gt;"",F85,"")</f>
        <v>11</v>
      </c>
      <c r="G118" s="3" t="str">
        <f>IF(G85&lt;&gt;"",G85,"")</f>
        <v>Демонтажные работы</v>
      </c>
      <c r="H118" s="3">
        <v>0</v>
      </c>
      <c r="I118" s="3"/>
      <c r="J118" s="3"/>
      <c r="K118" s="3"/>
      <c r="L118" s="3"/>
      <c r="M118" s="3"/>
      <c r="N118" s="3"/>
      <c r="O118" s="3">
        <f t="shared" ref="O118:T118" si="118">ROUND(AB118,2)</f>
        <v>781524.29</v>
      </c>
      <c r="P118" s="3">
        <f t="shared" si="118"/>
        <v>134078.47</v>
      </c>
      <c r="Q118" s="3">
        <f t="shared" si="118"/>
        <v>355063.13</v>
      </c>
      <c r="R118" s="3">
        <f t="shared" si="118"/>
        <v>38770.15</v>
      </c>
      <c r="S118" s="3">
        <f t="shared" si="118"/>
        <v>292382.69</v>
      </c>
      <c r="T118" s="3">
        <f t="shared" si="118"/>
        <v>0</v>
      </c>
      <c r="U118" s="3">
        <f>AH118</f>
        <v>808.3525719999999</v>
      </c>
      <c r="V118" s="3">
        <f>AI118</f>
        <v>66.515539999999987</v>
      </c>
      <c r="W118" s="3">
        <f>ROUND(AJ118,2)</f>
        <v>0</v>
      </c>
      <c r="X118" s="3">
        <f>ROUND(AK118,2)</f>
        <v>360956.6</v>
      </c>
      <c r="Y118" s="3">
        <f>ROUND(AL118,2)</f>
        <v>182961.94</v>
      </c>
      <c r="Z118" s="3"/>
      <c r="AA118" s="3"/>
      <c r="AB118" s="3">
        <f>ROUND(SUMIF(AA89:AA116,"=51442965",O89:O116),2)</f>
        <v>781524.29</v>
      </c>
      <c r="AC118" s="3">
        <f>ROUND(SUMIF(AA89:AA116,"=51442965",P89:P116),2)</f>
        <v>134078.47</v>
      </c>
      <c r="AD118" s="3">
        <f>ROUND(SUMIF(AA89:AA116,"=51442965",Q89:Q116),2)</f>
        <v>355063.13</v>
      </c>
      <c r="AE118" s="3">
        <f>ROUND(SUMIF(AA89:AA116,"=51442965",R89:R116),2)</f>
        <v>38770.15</v>
      </c>
      <c r="AF118" s="3">
        <f>ROUND(SUMIF(AA89:AA116,"=51442965",S89:S116),2)</f>
        <v>292382.69</v>
      </c>
      <c r="AG118" s="3">
        <f>ROUND(SUMIF(AA89:AA116,"=51442965",T89:T116),2)</f>
        <v>0</v>
      </c>
      <c r="AH118" s="3">
        <f>SUMIF(AA89:AA116,"=51442965",U89:U116)</f>
        <v>808.3525719999999</v>
      </c>
      <c r="AI118" s="3">
        <f>SUMIF(AA89:AA116,"=51442965",V89:V116)</f>
        <v>66.515539999999987</v>
      </c>
      <c r="AJ118" s="3">
        <f>ROUND(SUMIF(AA89:AA116,"=51442965",W89:W116),2)</f>
        <v>0</v>
      </c>
      <c r="AK118" s="3">
        <f>ROUND(SUMIF(AA89:AA116,"=51442965",X89:X116),2)</f>
        <v>360956.6</v>
      </c>
      <c r="AL118" s="3">
        <f>ROUND(SUMIF(AA89:AA116,"=51442965",Y89:Y116),2)</f>
        <v>182961.94</v>
      </c>
      <c r="AM118" s="3"/>
      <c r="AN118" s="3"/>
      <c r="AO118" s="3">
        <f t="shared" ref="AO118:BD118" si="119">ROUND(BX118,2)</f>
        <v>0</v>
      </c>
      <c r="AP118" s="3">
        <f t="shared" si="119"/>
        <v>0</v>
      </c>
      <c r="AQ118" s="3">
        <f t="shared" si="119"/>
        <v>0</v>
      </c>
      <c r="AR118" s="3">
        <f t="shared" si="119"/>
        <v>1325442.83</v>
      </c>
      <c r="AS118" s="3">
        <f t="shared" si="119"/>
        <v>1325442.83</v>
      </c>
      <c r="AT118" s="3">
        <f t="shared" si="119"/>
        <v>0</v>
      </c>
      <c r="AU118" s="3">
        <f t="shared" si="119"/>
        <v>0</v>
      </c>
      <c r="AV118" s="3">
        <f t="shared" si="119"/>
        <v>134078.47</v>
      </c>
      <c r="AW118" s="3">
        <f t="shared" si="119"/>
        <v>134078.47</v>
      </c>
      <c r="AX118" s="3">
        <f t="shared" si="119"/>
        <v>0</v>
      </c>
      <c r="AY118" s="3">
        <f t="shared" si="119"/>
        <v>134078.47</v>
      </c>
      <c r="AZ118" s="3">
        <f t="shared" si="119"/>
        <v>0</v>
      </c>
      <c r="BA118" s="3">
        <f t="shared" si="119"/>
        <v>0</v>
      </c>
      <c r="BB118" s="3">
        <f t="shared" si="119"/>
        <v>0</v>
      </c>
      <c r="BC118" s="3">
        <f t="shared" si="119"/>
        <v>0</v>
      </c>
      <c r="BD118" s="3">
        <f t="shared" si="119"/>
        <v>173779.4</v>
      </c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>
        <f>ROUND(SUMIF(AA89:AA116,"=51442965",FQ89:FQ116),2)</f>
        <v>0</v>
      </c>
      <c r="BY118" s="3">
        <f>ROUND(SUMIF(AA89:AA116,"=51442965",FR89:FR116),2)</f>
        <v>0</v>
      </c>
      <c r="BZ118" s="3">
        <f>ROUND(SUMIF(AA89:AA116,"=51442965",GL89:GL116),2)</f>
        <v>0</v>
      </c>
      <c r="CA118" s="3">
        <f>ROUND(SUMIF(AA89:AA116,"=51442965",GM89:GM116),2)</f>
        <v>1325442.83</v>
      </c>
      <c r="CB118" s="3">
        <f>ROUND(SUMIF(AA89:AA116,"=51442965",GN89:GN116),2)</f>
        <v>1325442.83</v>
      </c>
      <c r="CC118" s="3">
        <f>ROUND(SUMIF(AA89:AA116,"=51442965",GO89:GO116),2)</f>
        <v>0</v>
      </c>
      <c r="CD118" s="3">
        <f>ROUND(SUMIF(AA89:AA116,"=51442965",GP89:GP116),2)</f>
        <v>0</v>
      </c>
      <c r="CE118" s="3">
        <f>AC118-BX118</f>
        <v>134078.47</v>
      </c>
      <c r="CF118" s="3">
        <f>AC118-BY118</f>
        <v>134078.47</v>
      </c>
      <c r="CG118" s="3">
        <f>BX118-BZ118</f>
        <v>0</v>
      </c>
      <c r="CH118" s="3">
        <f>AC118-BX118-BY118+BZ118</f>
        <v>134078.47</v>
      </c>
      <c r="CI118" s="3">
        <f>BY118-BZ118</f>
        <v>0</v>
      </c>
      <c r="CJ118" s="3">
        <f>ROUND(SUMIF(AA89:AA116,"=51442965",GX89:GX116),2)</f>
        <v>0</v>
      </c>
      <c r="CK118" s="3">
        <f>ROUND(SUMIF(AA89:AA116,"=51442965",GY89:GY116),2)</f>
        <v>0</v>
      </c>
      <c r="CL118" s="3">
        <f>ROUND(SUMIF(AA89:AA116,"=51442965",GZ89:GZ116),2)</f>
        <v>0</v>
      </c>
      <c r="CM118" s="3">
        <f>ROUND(SUMIF(AA89:AA116,"=51442965",HD89:HD116),2)</f>
        <v>173779.4</v>
      </c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4">
        <f t="shared" ref="DG118:DL118" si="120">ROUND(DT118,2)</f>
        <v>781524.29</v>
      </c>
      <c r="DH118" s="4">
        <f t="shared" si="120"/>
        <v>134078.47</v>
      </c>
      <c r="DI118" s="4">
        <f t="shared" si="120"/>
        <v>355063.13</v>
      </c>
      <c r="DJ118" s="4">
        <f t="shared" si="120"/>
        <v>38770.15</v>
      </c>
      <c r="DK118" s="4">
        <f t="shared" si="120"/>
        <v>292382.69</v>
      </c>
      <c r="DL118" s="4">
        <f t="shared" si="120"/>
        <v>0</v>
      </c>
      <c r="DM118" s="4">
        <f>DZ118</f>
        <v>808.3525719999999</v>
      </c>
      <c r="DN118" s="4">
        <f>EA118</f>
        <v>66.515539999999987</v>
      </c>
      <c r="DO118" s="4">
        <f>ROUND(EB118,2)</f>
        <v>0</v>
      </c>
      <c r="DP118" s="4">
        <f>ROUND(EC118,2)</f>
        <v>360956.6</v>
      </c>
      <c r="DQ118" s="4">
        <f>ROUND(ED118,2)</f>
        <v>182134.06</v>
      </c>
      <c r="DR118" s="4"/>
      <c r="DS118" s="4"/>
      <c r="DT118" s="4">
        <f>ROUND(SUMIF(AA89:AA116,"=51441990",O89:O116),2)</f>
        <v>781524.29</v>
      </c>
      <c r="DU118" s="4">
        <f>ROUND(SUMIF(AA89:AA116,"=51441990",P89:P116),2)</f>
        <v>134078.47</v>
      </c>
      <c r="DV118" s="4">
        <f>ROUND(SUMIF(AA89:AA116,"=51441990",Q89:Q116),2)</f>
        <v>355063.13</v>
      </c>
      <c r="DW118" s="4">
        <f>ROUND(SUMIF(AA89:AA116,"=51441990",R89:R116),2)</f>
        <v>38770.15</v>
      </c>
      <c r="DX118" s="4">
        <f>ROUND(SUMIF(AA89:AA116,"=51441990",S89:S116),2)</f>
        <v>292382.69</v>
      </c>
      <c r="DY118" s="4">
        <f>ROUND(SUMIF(AA89:AA116,"=51441990",T89:T116),2)</f>
        <v>0</v>
      </c>
      <c r="DZ118" s="4">
        <f>SUMIF(AA89:AA116,"=51441990",U89:U116)</f>
        <v>808.3525719999999</v>
      </c>
      <c r="EA118" s="4">
        <f>SUMIF(AA89:AA116,"=51441990",V89:V116)</f>
        <v>66.515539999999987</v>
      </c>
      <c r="EB118" s="4">
        <f>ROUND(SUMIF(AA89:AA116,"=51441990",W89:W116),2)</f>
        <v>0</v>
      </c>
      <c r="EC118" s="4">
        <f>ROUND(SUMIF(AA89:AA116,"=51441990",X89:X116),2)</f>
        <v>360956.6</v>
      </c>
      <c r="ED118" s="4">
        <f>ROUND(SUMIF(AA89:AA116,"=51441990",Y89:Y116),2)</f>
        <v>182134.06</v>
      </c>
      <c r="EE118" s="4"/>
      <c r="EF118" s="4"/>
      <c r="EG118" s="4">
        <f t="shared" ref="EG118:EV118" si="121">ROUND(FP118,2)</f>
        <v>0</v>
      </c>
      <c r="EH118" s="4">
        <f t="shared" si="121"/>
        <v>0</v>
      </c>
      <c r="EI118" s="4">
        <f t="shared" si="121"/>
        <v>0</v>
      </c>
      <c r="EJ118" s="4">
        <f t="shared" si="121"/>
        <v>1324614.95</v>
      </c>
      <c r="EK118" s="4">
        <f t="shared" si="121"/>
        <v>1324614.95</v>
      </c>
      <c r="EL118" s="4">
        <f t="shared" si="121"/>
        <v>0</v>
      </c>
      <c r="EM118" s="4">
        <f t="shared" si="121"/>
        <v>0</v>
      </c>
      <c r="EN118" s="4">
        <f t="shared" si="121"/>
        <v>134078.47</v>
      </c>
      <c r="EO118" s="4">
        <f t="shared" si="121"/>
        <v>134078.47</v>
      </c>
      <c r="EP118" s="4">
        <f t="shared" si="121"/>
        <v>0</v>
      </c>
      <c r="EQ118" s="4">
        <f t="shared" si="121"/>
        <v>134078.47</v>
      </c>
      <c r="ER118" s="4">
        <f t="shared" si="121"/>
        <v>0</v>
      </c>
      <c r="ES118" s="4">
        <f t="shared" si="121"/>
        <v>0</v>
      </c>
      <c r="ET118" s="4">
        <f t="shared" si="121"/>
        <v>0</v>
      </c>
      <c r="EU118" s="4">
        <f t="shared" si="121"/>
        <v>0</v>
      </c>
      <c r="EV118" s="4">
        <f t="shared" si="121"/>
        <v>173779.4</v>
      </c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>
        <f>ROUND(SUMIF(AA89:AA116,"=51441990",FQ89:FQ116),2)</f>
        <v>0</v>
      </c>
      <c r="FQ118" s="4">
        <f>ROUND(SUMIF(AA89:AA116,"=51441990",FR89:FR116),2)</f>
        <v>0</v>
      </c>
      <c r="FR118" s="4">
        <f>ROUND(SUMIF(AA89:AA116,"=51441990",GL89:GL116),2)</f>
        <v>0</v>
      </c>
      <c r="FS118" s="4">
        <f>ROUND(SUMIF(AA89:AA116,"=51441990",GM89:GM116),2)</f>
        <v>1324614.95</v>
      </c>
      <c r="FT118" s="4">
        <f>ROUND(SUMIF(AA89:AA116,"=51441990",GN89:GN116),2)</f>
        <v>1324614.95</v>
      </c>
      <c r="FU118" s="4">
        <f>ROUND(SUMIF(AA89:AA116,"=51441990",GO89:GO116),2)</f>
        <v>0</v>
      </c>
      <c r="FV118" s="4">
        <f>ROUND(SUMIF(AA89:AA116,"=51441990",GP89:GP116),2)</f>
        <v>0</v>
      </c>
      <c r="FW118" s="4">
        <f>DU118-FP118</f>
        <v>134078.47</v>
      </c>
      <c r="FX118" s="4">
        <f>DU118-FQ118</f>
        <v>134078.47</v>
      </c>
      <c r="FY118" s="4">
        <f>FP118-FR118</f>
        <v>0</v>
      </c>
      <c r="FZ118" s="4">
        <f>DU118-FP118-FQ118+FR118</f>
        <v>134078.47</v>
      </c>
      <c r="GA118" s="4">
        <f>FQ118-FR118</f>
        <v>0</v>
      </c>
      <c r="GB118" s="4">
        <f>ROUND(SUMIF(AA89:AA116,"=51441990",GX89:GX116),2)</f>
        <v>0</v>
      </c>
      <c r="GC118" s="4">
        <f>ROUND(SUMIF(AA89:AA116,"=51441990",GY89:GY116),2)</f>
        <v>0</v>
      </c>
      <c r="GD118" s="4">
        <f>ROUND(SUMIF(AA89:AA116,"=51441990",GZ89:GZ116),2)</f>
        <v>0</v>
      </c>
      <c r="GE118" s="4">
        <f>ROUND(SUMIF(AA89:AA116,"=51441990",HD89:HD116),2)</f>
        <v>173779.4</v>
      </c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>
        <v>0</v>
      </c>
    </row>
    <row r="120" spans="1:255" x14ac:dyDescent="0.2">
      <c r="A120" s="5">
        <v>50</v>
      </c>
      <c r="B120" s="5">
        <v>0</v>
      </c>
      <c r="C120" s="5">
        <v>0</v>
      </c>
      <c r="D120" s="5">
        <v>1</v>
      </c>
      <c r="E120" s="5">
        <v>201</v>
      </c>
      <c r="F120" s="5">
        <f>ROUND(Source!O118,O120)</f>
        <v>781524.29</v>
      </c>
      <c r="G120" s="5" t="s">
        <v>96</v>
      </c>
      <c r="H120" s="5" t="s">
        <v>97</v>
      </c>
      <c r="I120" s="5"/>
      <c r="J120" s="5"/>
      <c r="K120" s="5">
        <v>201</v>
      </c>
      <c r="L120" s="5">
        <v>1</v>
      </c>
      <c r="M120" s="5">
        <v>3</v>
      </c>
      <c r="N120" s="5" t="s">
        <v>3</v>
      </c>
      <c r="O120" s="5">
        <v>2</v>
      </c>
      <c r="P120" s="5">
        <f>ROUND(Source!DG118,O120)</f>
        <v>781524.29</v>
      </c>
      <c r="Q120" s="5"/>
      <c r="R120" s="5"/>
      <c r="S120" s="5"/>
      <c r="T120" s="5"/>
      <c r="U120" s="5"/>
      <c r="V120" s="5"/>
      <c r="W120" s="5">
        <v>915602.76</v>
      </c>
      <c r="X120" s="5">
        <v>1</v>
      </c>
      <c r="Y120" s="5">
        <v>915602.76</v>
      </c>
      <c r="Z120" s="5">
        <v>915602.76</v>
      </c>
      <c r="AA120" s="5">
        <v>1</v>
      </c>
      <c r="AB120" s="5">
        <v>915602.76</v>
      </c>
    </row>
    <row r="121" spans="1:255" x14ac:dyDescent="0.2">
      <c r="A121" s="5">
        <v>50</v>
      </c>
      <c r="B121" s="5">
        <v>0</v>
      </c>
      <c r="C121" s="5">
        <v>0</v>
      </c>
      <c r="D121" s="5">
        <v>1</v>
      </c>
      <c r="E121" s="5">
        <v>202</v>
      </c>
      <c r="F121" s="5">
        <f>ROUND(Source!P118,O121)</f>
        <v>134078.47</v>
      </c>
      <c r="G121" s="5" t="s">
        <v>98</v>
      </c>
      <c r="H121" s="5" t="s">
        <v>99</v>
      </c>
      <c r="I121" s="5"/>
      <c r="J121" s="5"/>
      <c r="K121" s="5">
        <v>202</v>
      </c>
      <c r="L121" s="5">
        <v>2</v>
      </c>
      <c r="M121" s="5">
        <v>3</v>
      </c>
      <c r="N121" s="5" t="s">
        <v>3</v>
      </c>
      <c r="O121" s="5">
        <v>2</v>
      </c>
      <c r="P121" s="5">
        <f>ROUND(Source!DH118,O121)</f>
        <v>134078.47</v>
      </c>
      <c r="Q121" s="5"/>
      <c r="R121" s="5"/>
      <c r="S121" s="5"/>
      <c r="T121" s="5"/>
      <c r="U121" s="5"/>
      <c r="V121" s="5"/>
      <c r="W121" s="5">
        <v>134078.47</v>
      </c>
      <c r="X121" s="5">
        <v>1</v>
      </c>
      <c r="Y121" s="5">
        <v>134078.47</v>
      </c>
      <c r="Z121" s="5">
        <v>134078.47</v>
      </c>
      <c r="AA121" s="5">
        <v>1</v>
      </c>
      <c r="AB121" s="5">
        <v>134078.47</v>
      </c>
    </row>
    <row r="122" spans="1:255" x14ac:dyDescent="0.2">
      <c r="A122" s="5">
        <v>50</v>
      </c>
      <c r="B122" s="5">
        <v>0</v>
      </c>
      <c r="C122" s="5">
        <v>0</v>
      </c>
      <c r="D122" s="5">
        <v>1</v>
      </c>
      <c r="E122" s="5">
        <v>222</v>
      </c>
      <c r="F122" s="5">
        <f>ROUND(Source!AO118,O122)</f>
        <v>0</v>
      </c>
      <c r="G122" s="5" t="s">
        <v>100</v>
      </c>
      <c r="H122" s="5" t="s">
        <v>101</v>
      </c>
      <c r="I122" s="5"/>
      <c r="J122" s="5"/>
      <c r="K122" s="5">
        <v>222</v>
      </c>
      <c r="L122" s="5">
        <v>3</v>
      </c>
      <c r="M122" s="5">
        <v>3</v>
      </c>
      <c r="N122" s="5" t="s">
        <v>3</v>
      </c>
      <c r="O122" s="5">
        <v>2</v>
      </c>
      <c r="P122" s="5">
        <f>ROUND(Source!EG118,O122)</f>
        <v>0</v>
      </c>
      <c r="Q122" s="5"/>
      <c r="R122" s="5"/>
      <c r="S122" s="5"/>
      <c r="T122" s="5"/>
      <c r="U122" s="5"/>
      <c r="V122" s="5"/>
      <c r="W122" s="5">
        <v>0</v>
      </c>
      <c r="X122" s="5">
        <v>1</v>
      </c>
      <c r="Y122" s="5">
        <v>0</v>
      </c>
      <c r="Z122" s="5">
        <v>0</v>
      </c>
      <c r="AA122" s="5">
        <v>1</v>
      </c>
      <c r="AB122" s="5">
        <v>0</v>
      </c>
    </row>
    <row r="123" spans="1:255" x14ac:dyDescent="0.2">
      <c r="A123" s="5">
        <v>50</v>
      </c>
      <c r="B123" s="5">
        <v>0</v>
      </c>
      <c r="C123" s="5">
        <v>0</v>
      </c>
      <c r="D123" s="5">
        <v>1</v>
      </c>
      <c r="E123" s="5">
        <v>225</v>
      </c>
      <c r="F123" s="5">
        <f>ROUND(Source!AV118,O123)</f>
        <v>134078.47</v>
      </c>
      <c r="G123" s="5" t="s">
        <v>102</v>
      </c>
      <c r="H123" s="5" t="s">
        <v>103</v>
      </c>
      <c r="I123" s="5"/>
      <c r="J123" s="5"/>
      <c r="K123" s="5">
        <v>225</v>
      </c>
      <c r="L123" s="5">
        <v>4</v>
      </c>
      <c r="M123" s="5">
        <v>3</v>
      </c>
      <c r="N123" s="5" t="s">
        <v>3</v>
      </c>
      <c r="O123" s="5">
        <v>2</v>
      </c>
      <c r="P123" s="5">
        <f>ROUND(Source!EN118,O123)</f>
        <v>134078.47</v>
      </c>
      <c r="Q123" s="5"/>
      <c r="R123" s="5"/>
      <c r="S123" s="5"/>
      <c r="T123" s="5"/>
      <c r="U123" s="5"/>
      <c r="V123" s="5"/>
      <c r="W123" s="5">
        <v>134078.47</v>
      </c>
      <c r="X123" s="5">
        <v>1</v>
      </c>
      <c r="Y123" s="5">
        <v>134078.47</v>
      </c>
      <c r="Z123" s="5">
        <v>134078.47</v>
      </c>
      <c r="AA123" s="5">
        <v>1</v>
      </c>
      <c r="AB123" s="5">
        <v>134078.47</v>
      </c>
    </row>
    <row r="124" spans="1:255" x14ac:dyDescent="0.2">
      <c r="A124" s="5">
        <v>50</v>
      </c>
      <c r="B124" s="5">
        <v>0</v>
      </c>
      <c r="C124" s="5">
        <v>0</v>
      </c>
      <c r="D124" s="5">
        <v>1</v>
      </c>
      <c r="E124" s="5">
        <v>226</v>
      </c>
      <c r="F124" s="5">
        <f>ROUND(Source!AW118,O124)</f>
        <v>134078.47</v>
      </c>
      <c r="G124" s="5" t="s">
        <v>104</v>
      </c>
      <c r="H124" s="5" t="s">
        <v>105</v>
      </c>
      <c r="I124" s="5"/>
      <c r="J124" s="5"/>
      <c r="K124" s="5">
        <v>226</v>
      </c>
      <c r="L124" s="5">
        <v>5</v>
      </c>
      <c r="M124" s="5">
        <v>3</v>
      </c>
      <c r="N124" s="5" t="s">
        <v>3</v>
      </c>
      <c r="O124" s="5">
        <v>2</v>
      </c>
      <c r="P124" s="5">
        <f>ROUND(Source!EO118,O124)</f>
        <v>134078.47</v>
      </c>
      <c r="Q124" s="5"/>
      <c r="R124" s="5"/>
      <c r="S124" s="5"/>
      <c r="T124" s="5"/>
      <c r="U124" s="5"/>
      <c r="V124" s="5"/>
      <c r="W124" s="5">
        <v>134078.47</v>
      </c>
      <c r="X124" s="5">
        <v>1</v>
      </c>
      <c r="Y124" s="5">
        <v>134078.47</v>
      </c>
      <c r="Z124" s="5">
        <v>134078.47</v>
      </c>
      <c r="AA124" s="5">
        <v>1</v>
      </c>
      <c r="AB124" s="5">
        <v>134078.47</v>
      </c>
    </row>
    <row r="125" spans="1:255" x14ac:dyDescent="0.2">
      <c r="A125" s="5">
        <v>50</v>
      </c>
      <c r="B125" s="5">
        <v>0</v>
      </c>
      <c r="C125" s="5">
        <v>0</v>
      </c>
      <c r="D125" s="5">
        <v>1</v>
      </c>
      <c r="E125" s="5">
        <v>227</v>
      </c>
      <c r="F125" s="5">
        <f>ROUND(Source!AX118,O125)</f>
        <v>0</v>
      </c>
      <c r="G125" s="5" t="s">
        <v>106</v>
      </c>
      <c r="H125" s="5" t="s">
        <v>107</v>
      </c>
      <c r="I125" s="5"/>
      <c r="J125" s="5"/>
      <c r="K125" s="5">
        <v>227</v>
      </c>
      <c r="L125" s="5">
        <v>6</v>
      </c>
      <c r="M125" s="5">
        <v>3</v>
      </c>
      <c r="N125" s="5" t="s">
        <v>3</v>
      </c>
      <c r="O125" s="5">
        <v>2</v>
      </c>
      <c r="P125" s="5">
        <f>ROUND(Source!EP118,O125)</f>
        <v>0</v>
      </c>
      <c r="Q125" s="5"/>
      <c r="R125" s="5"/>
      <c r="S125" s="5"/>
      <c r="T125" s="5"/>
      <c r="U125" s="5"/>
      <c r="V125" s="5"/>
      <c r="W125" s="5">
        <v>0</v>
      </c>
      <c r="X125" s="5">
        <v>1</v>
      </c>
      <c r="Y125" s="5">
        <v>0</v>
      </c>
      <c r="Z125" s="5">
        <v>0</v>
      </c>
      <c r="AA125" s="5">
        <v>1</v>
      </c>
      <c r="AB125" s="5">
        <v>0</v>
      </c>
    </row>
    <row r="126" spans="1:255" x14ac:dyDescent="0.2">
      <c r="A126" s="5">
        <v>50</v>
      </c>
      <c r="B126" s="5">
        <v>0</v>
      </c>
      <c r="C126" s="5">
        <v>0</v>
      </c>
      <c r="D126" s="5">
        <v>1</v>
      </c>
      <c r="E126" s="5">
        <v>228</v>
      </c>
      <c r="F126" s="5">
        <f>ROUND(Source!AY118,O126)</f>
        <v>134078.47</v>
      </c>
      <c r="G126" s="5" t="s">
        <v>108</v>
      </c>
      <c r="H126" s="5" t="s">
        <v>109</v>
      </c>
      <c r="I126" s="5"/>
      <c r="J126" s="5"/>
      <c r="K126" s="5">
        <v>228</v>
      </c>
      <c r="L126" s="5">
        <v>7</v>
      </c>
      <c r="M126" s="5">
        <v>3</v>
      </c>
      <c r="N126" s="5" t="s">
        <v>3</v>
      </c>
      <c r="O126" s="5">
        <v>2</v>
      </c>
      <c r="P126" s="5">
        <f>ROUND(Source!EQ118,O126)</f>
        <v>134078.47</v>
      </c>
      <c r="Q126" s="5"/>
      <c r="R126" s="5"/>
      <c r="S126" s="5"/>
      <c r="T126" s="5"/>
      <c r="U126" s="5"/>
      <c r="V126" s="5"/>
      <c r="W126" s="5">
        <v>134078.47</v>
      </c>
      <c r="X126" s="5">
        <v>1</v>
      </c>
      <c r="Y126" s="5">
        <v>134078.47</v>
      </c>
      <c r="Z126" s="5">
        <v>134078.47</v>
      </c>
      <c r="AA126" s="5">
        <v>1</v>
      </c>
      <c r="AB126" s="5">
        <v>134078.47</v>
      </c>
    </row>
    <row r="127" spans="1:255" x14ac:dyDescent="0.2">
      <c r="A127" s="5">
        <v>50</v>
      </c>
      <c r="B127" s="5">
        <v>0</v>
      </c>
      <c r="C127" s="5">
        <v>0</v>
      </c>
      <c r="D127" s="5">
        <v>1</v>
      </c>
      <c r="E127" s="5">
        <v>216</v>
      </c>
      <c r="F127" s="5">
        <f>ROUND(Source!AP118,O127)</f>
        <v>0</v>
      </c>
      <c r="G127" s="5" t="s">
        <v>110</v>
      </c>
      <c r="H127" s="5" t="s">
        <v>111</v>
      </c>
      <c r="I127" s="5"/>
      <c r="J127" s="5"/>
      <c r="K127" s="5">
        <v>216</v>
      </c>
      <c r="L127" s="5">
        <v>8</v>
      </c>
      <c r="M127" s="5">
        <v>3</v>
      </c>
      <c r="N127" s="5" t="s">
        <v>3</v>
      </c>
      <c r="O127" s="5">
        <v>2</v>
      </c>
      <c r="P127" s="5">
        <f>ROUND(Source!EH118,O127)</f>
        <v>0</v>
      </c>
      <c r="Q127" s="5"/>
      <c r="R127" s="5"/>
      <c r="S127" s="5"/>
      <c r="T127" s="5"/>
      <c r="U127" s="5"/>
      <c r="V127" s="5"/>
      <c r="W127" s="5">
        <v>0</v>
      </c>
      <c r="X127" s="5">
        <v>1</v>
      </c>
      <c r="Y127" s="5">
        <v>0</v>
      </c>
      <c r="Z127" s="5">
        <v>0</v>
      </c>
      <c r="AA127" s="5">
        <v>1</v>
      </c>
      <c r="AB127" s="5">
        <v>0</v>
      </c>
    </row>
    <row r="128" spans="1:255" x14ac:dyDescent="0.2">
      <c r="A128" s="5">
        <v>50</v>
      </c>
      <c r="B128" s="5">
        <v>0</v>
      </c>
      <c r="C128" s="5">
        <v>0</v>
      </c>
      <c r="D128" s="5">
        <v>1</v>
      </c>
      <c r="E128" s="5">
        <v>223</v>
      </c>
      <c r="F128" s="5">
        <f>ROUND(Source!AQ118,O128)</f>
        <v>0</v>
      </c>
      <c r="G128" s="5" t="s">
        <v>112</v>
      </c>
      <c r="H128" s="5" t="s">
        <v>113</v>
      </c>
      <c r="I128" s="5"/>
      <c r="J128" s="5"/>
      <c r="K128" s="5">
        <v>223</v>
      </c>
      <c r="L128" s="5">
        <v>9</v>
      </c>
      <c r="M128" s="5">
        <v>3</v>
      </c>
      <c r="N128" s="5" t="s">
        <v>3</v>
      </c>
      <c r="O128" s="5">
        <v>2</v>
      </c>
      <c r="P128" s="5">
        <f>ROUND(Source!EI118,O128)</f>
        <v>0</v>
      </c>
      <c r="Q128" s="5"/>
      <c r="R128" s="5"/>
      <c r="S128" s="5"/>
      <c r="T128" s="5"/>
      <c r="U128" s="5"/>
      <c r="V128" s="5"/>
      <c r="W128" s="5">
        <v>0</v>
      </c>
      <c r="X128" s="5">
        <v>1</v>
      </c>
      <c r="Y128" s="5">
        <v>0</v>
      </c>
      <c r="Z128" s="5">
        <v>0</v>
      </c>
      <c r="AA128" s="5">
        <v>1</v>
      </c>
      <c r="AB128" s="5">
        <v>0</v>
      </c>
    </row>
    <row r="129" spans="1:28" x14ac:dyDescent="0.2">
      <c r="A129" s="5">
        <v>50</v>
      </c>
      <c r="B129" s="5">
        <v>0</v>
      </c>
      <c r="C129" s="5">
        <v>0</v>
      </c>
      <c r="D129" s="5">
        <v>1</v>
      </c>
      <c r="E129" s="5">
        <v>229</v>
      </c>
      <c r="F129" s="5">
        <f>ROUND(Source!AZ118,O129)</f>
        <v>0</v>
      </c>
      <c r="G129" s="5" t="s">
        <v>114</v>
      </c>
      <c r="H129" s="5" t="s">
        <v>115</v>
      </c>
      <c r="I129" s="5"/>
      <c r="J129" s="5"/>
      <c r="K129" s="5">
        <v>229</v>
      </c>
      <c r="L129" s="5">
        <v>10</v>
      </c>
      <c r="M129" s="5">
        <v>3</v>
      </c>
      <c r="N129" s="5" t="s">
        <v>3</v>
      </c>
      <c r="O129" s="5">
        <v>2</v>
      </c>
      <c r="P129" s="5">
        <f>ROUND(Source!ER118,O129)</f>
        <v>0</v>
      </c>
      <c r="Q129" s="5"/>
      <c r="R129" s="5"/>
      <c r="S129" s="5"/>
      <c r="T129" s="5"/>
      <c r="U129" s="5"/>
      <c r="V129" s="5"/>
      <c r="W129" s="5">
        <v>0</v>
      </c>
      <c r="X129" s="5">
        <v>1</v>
      </c>
      <c r="Y129" s="5">
        <v>0</v>
      </c>
      <c r="Z129" s="5">
        <v>0</v>
      </c>
      <c r="AA129" s="5">
        <v>1</v>
      </c>
      <c r="AB129" s="5">
        <v>0</v>
      </c>
    </row>
    <row r="130" spans="1:28" x14ac:dyDescent="0.2">
      <c r="A130" s="5">
        <v>50</v>
      </c>
      <c r="B130" s="5">
        <v>0</v>
      </c>
      <c r="C130" s="5">
        <v>0</v>
      </c>
      <c r="D130" s="5">
        <v>1</v>
      </c>
      <c r="E130" s="5">
        <v>203</v>
      </c>
      <c r="F130" s="5">
        <f>ROUND(Source!Q118,O130)</f>
        <v>355063.13</v>
      </c>
      <c r="G130" s="5" t="s">
        <v>116</v>
      </c>
      <c r="H130" s="5" t="s">
        <v>117</v>
      </c>
      <c r="I130" s="5"/>
      <c r="J130" s="5"/>
      <c r="K130" s="5">
        <v>203</v>
      </c>
      <c r="L130" s="5">
        <v>11</v>
      </c>
      <c r="M130" s="5">
        <v>3</v>
      </c>
      <c r="N130" s="5" t="s">
        <v>3</v>
      </c>
      <c r="O130" s="5">
        <v>2</v>
      </c>
      <c r="P130" s="5">
        <f>ROUND(Source!DI118,O130)</f>
        <v>355063.13</v>
      </c>
      <c r="Q130" s="5"/>
      <c r="R130" s="5"/>
      <c r="S130" s="5"/>
      <c r="T130" s="5"/>
      <c r="U130" s="5"/>
      <c r="V130" s="5"/>
      <c r="W130" s="5">
        <v>315362.19999999995</v>
      </c>
      <c r="X130" s="5">
        <v>1</v>
      </c>
      <c r="Y130" s="5">
        <v>315362.19999999995</v>
      </c>
      <c r="Z130" s="5">
        <v>315362.19999999995</v>
      </c>
      <c r="AA130" s="5">
        <v>1</v>
      </c>
      <c r="AB130" s="5">
        <v>315362.19999999995</v>
      </c>
    </row>
    <row r="131" spans="1:28" x14ac:dyDescent="0.2">
      <c r="A131" s="5">
        <v>50</v>
      </c>
      <c r="B131" s="5">
        <v>0</v>
      </c>
      <c r="C131" s="5">
        <v>0</v>
      </c>
      <c r="D131" s="5">
        <v>1</v>
      </c>
      <c r="E131" s="5">
        <v>231</v>
      </c>
      <c r="F131" s="5">
        <f>ROUND(Source!BB118,O131)</f>
        <v>0</v>
      </c>
      <c r="G131" s="5" t="s">
        <v>118</v>
      </c>
      <c r="H131" s="5" t="s">
        <v>119</v>
      </c>
      <c r="I131" s="5"/>
      <c r="J131" s="5"/>
      <c r="K131" s="5">
        <v>231</v>
      </c>
      <c r="L131" s="5">
        <v>12</v>
      </c>
      <c r="M131" s="5">
        <v>3</v>
      </c>
      <c r="N131" s="5" t="s">
        <v>3</v>
      </c>
      <c r="O131" s="5">
        <v>2</v>
      </c>
      <c r="P131" s="5">
        <f>ROUND(Source!ET118,O131)</f>
        <v>0</v>
      </c>
      <c r="Q131" s="5"/>
      <c r="R131" s="5"/>
      <c r="S131" s="5"/>
      <c r="T131" s="5"/>
      <c r="U131" s="5"/>
      <c r="V131" s="5"/>
      <c r="W131" s="5">
        <v>0</v>
      </c>
      <c r="X131" s="5">
        <v>1</v>
      </c>
      <c r="Y131" s="5">
        <v>0</v>
      </c>
      <c r="Z131" s="5">
        <v>0</v>
      </c>
      <c r="AA131" s="5">
        <v>1</v>
      </c>
      <c r="AB131" s="5">
        <v>0</v>
      </c>
    </row>
    <row r="132" spans="1:28" x14ac:dyDescent="0.2">
      <c r="A132" s="5">
        <v>50</v>
      </c>
      <c r="B132" s="5">
        <v>0</v>
      </c>
      <c r="C132" s="5">
        <v>0</v>
      </c>
      <c r="D132" s="5">
        <v>1</v>
      </c>
      <c r="E132" s="5">
        <v>204</v>
      </c>
      <c r="F132" s="5">
        <f>ROUND(Source!R118,O132)</f>
        <v>38770.15</v>
      </c>
      <c r="G132" s="5" t="s">
        <v>120</v>
      </c>
      <c r="H132" s="5" t="s">
        <v>121</v>
      </c>
      <c r="I132" s="5"/>
      <c r="J132" s="5"/>
      <c r="K132" s="5">
        <v>204</v>
      </c>
      <c r="L132" s="5">
        <v>13</v>
      </c>
      <c r="M132" s="5">
        <v>3</v>
      </c>
      <c r="N132" s="5" t="s">
        <v>3</v>
      </c>
      <c r="O132" s="5">
        <v>2</v>
      </c>
      <c r="P132" s="5">
        <f>ROUND(Source!DJ118,O132)</f>
        <v>38770.15</v>
      </c>
      <c r="Q132" s="5"/>
      <c r="R132" s="5"/>
      <c r="S132" s="5"/>
      <c r="T132" s="5"/>
      <c r="U132" s="5"/>
      <c r="V132" s="5"/>
      <c r="W132" s="5">
        <v>38770.15</v>
      </c>
      <c r="X132" s="5">
        <v>1</v>
      </c>
      <c r="Y132" s="5">
        <v>38770.15</v>
      </c>
      <c r="Z132" s="5">
        <v>38770.15</v>
      </c>
      <c r="AA132" s="5">
        <v>1</v>
      </c>
      <c r="AB132" s="5">
        <v>38770.15</v>
      </c>
    </row>
    <row r="133" spans="1:28" x14ac:dyDescent="0.2">
      <c r="A133" s="5">
        <v>50</v>
      </c>
      <c r="B133" s="5">
        <v>0</v>
      </c>
      <c r="C133" s="5">
        <v>0</v>
      </c>
      <c r="D133" s="5">
        <v>1</v>
      </c>
      <c r="E133" s="5">
        <v>205</v>
      </c>
      <c r="F133" s="5">
        <f>ROUND(Source!S118,O133)</f>
        <v>292382.69</v>
      </c>
      <c r="G133" s="5" t="s">
        <v>122</v>
      </c>
      <c r="H133" s="5" t="s">
        <v>123</v>
      </c>
      <c r="I133" s="5"/>
      <c r="J133" s="5"/>
      <c r="K133" s="5">
        <v>205</v>
      </c>
      <c r="L133" s="5">
        <v>14</v>
      </c>
      <c r="M133" s="5">
        <v>3</v>
      </c>
      <c r="N133" s="5" t="s">
        <v>3</v>
      </c>
      <c r="O133" s="5">
        <v>2</v>
      </c>
      <c r="P133" s="5">
        <f>ROUND(Source!DK118,O133)</f>
        <v>292382.69</v>
      </c>
      <c r="Q133" s="5"/>
      <c r="R133" s="5"/>
      <c r="S133" s="5"/>
      <c r="T133" s="5"/>
      <c r="U133" s="5"/>
      <c r="V133" s="5"/>
      <c r="W133" s="5">
        <v>292382.69</v>
      </c>
      <c r="X133" s="5">
        <v>1</v>
      </c>
      <c r="Y133" s="5">
        <v>292382.69</v>
      </c>
      <c r="Z133" s="5">
        <v>292382.69</v>
      </c>
      <c r="AA133" s="5">
        <v>1</v>
      </c>
      <c r="AB133" s="5">
        <v>292382.69</v>
      </c>
    </row>
    <row r="134" spans="1:28" x14ac:dyDescent="0.2">
      <c r="A134" s="5">
        <v>50</v>
      </c>
      <c r="B134" s="5">
        <v>0</v>
      </c>
      <c r="C134" s="5">
        <v>0</v>
      </c>
      <c r="D134" s="5">
        <v>1</v>
      </c>
      <c r="E134" s="5">
        <v>232</v>
      </c>
      <c r="F134" s="5">
        <f>ROUND(Source!BC118,O134)</f>
        <v>0</v>
      </c>
      <c r="G134" s="5" t="s">
        <v>124</v>
      </c>
      <c r="H134" s="5" t="s">
        <v>125</v>
      </c>
      <c r="I134" s="5"/>
      <c r="J134" s="5"/>
      <c r="K134" s="5">
        <v>232</v>
      </c>
      <c r="L134" s="5">
        <v>15</v>
      </c>
      <c r="M134" s="5">
        <v>3</v>
      </c>
      <c r="N134" s="5" t="s">
        <v>3</v>
      </c>
      <c r="O134" s="5">
        <v>2</v>
      </c>
      <c r="P134" s="5">
        <f>ROUND(Source!EU118,O134)</f>
        <v>0</v>
      </c>
      <c r="Q134" s="5"/>
      <c r="R134" s="5"/>
      <c r="S134" s="5"/>
      <c r="T134" s="5"/>
      <c r="U134" s="5"/>
      <c r="V134" s="5"/>
      <c r="W134" s="5">
        <v>0</v>
      </c>
      <c r="X134" s="5">
        <v>1</v>
      </c>
      <c r="Y134" s="5">
        <v>0</v>
      </c>
      <c r="Z134" s="5">
        <v>0</v>
      </c>
      <c r="AA134" s="5">
        <v>1</v>
      </c>
      <c r="AB134" s="5">
        <v>0</v>
      </c>
    </row>
    <row r="135" spans="1:28" x14ac:dyDescent="0.2">
      <c r="A135" s="5">
        <v>50</v>
      </c>
      <c r="B135" s="5">
        <v>0</v>
      </c>
      <c r="C135" s="5">
        <v>0</v>
      </c>
      <c r="D135" s="5">
        <v>1</v>
      </c>
      <c r="E135" s="5">
        <v>214</v>
      </c>
      <c r="F135" s="5">
        <f>ROUND(Source!AS118,O135)</f>
        <v>1325442.83</v>
      </c>
      <c r="G135" s="5" t="s">
        <v>126</v>
      </c>
      <c r="H135" s="5" t="s">
        <v>127</v>
      </c>
      <c r="I135" s="5"/>
      <c r="J135" s="5"/>
      <c r="K135" s="5">
        <v>214</v>
      </c>
      <c r="L135" s="5">
        <v>16</v>
      </c>
      <c r="M135" s="5">
        <v>3</v>
      </c>
      <c r="N135" s="5" t="s">
        <v>3</v>
      </c>
      <c r="O135" s="5">
        <v>2</v>
      </c>
      <c r="P135" s="5">
        <f>ROUND(Source!EK118,O135)</f>
        <v>1324614.95</v>
      </c>
      <c r="Q135" s="5"/>
      <c r="R135" s="5"/>
      <c r="S135" s="5"/>
      <c r="T135" s="5"/>
      <c r="U135" s="5"/>
      <c r="V135" s="5"/>
      <c r="W135" s="5">
        <v>1325442.83</v>
      </c>
      <c r="X135" s="5">
        <v>1</v>
      </c>
      <c r="Y135" s="5">
        <v>1325442.83</v>
      </c>
      <c r="Z135" s="5">
        <v>1324614.95</v>
      </c>
      <c r="AA135" s="5">
        <v>1</v>
      </c>
      <c r="AB135" s="5">
        <v>1324614.95</v>
      </c>
    </row>
    <row r="136" spans="1:28" x14ac:dyDescent="0.2">
      <c r="A136" s="5">
        <v>50</v>
      </c>
      <c r="B136" s="5">
        <v>0</v>
      </c>
      <c r="C136" s="5">
        <v>0</v>
      </c>
      <c r="D136" s="5">
        <v>1</v>
      </c>
      <c r="E136" s="5">
        <v>215</v>
      </c>
      <c r="F136" s="5">
        <f>ROUND(Source!AT118,O136)</f>
        <v>0</v>
      </c>
      <c r="G136" s="5" t="s">
        <v>128</v>
      </c>
      <c r="H136" s="5" t="s">
        <v>129</v>
      </c>
      <c r="I136" s="5"/>
      <c r="J136" s="5"/>
      <c r="K136" s="5">
        <v>215</v>
      </c>
      <c r="L136" s="5">
        <v>17</v>
      </c>
      <c r="M136" s="5">
        <v>3</v>
      </c>
      <c r="N136" s="5" t="s">
        <v>3</v>
      </c>
      <c r="O136" s="5">
        <v>2</v>
      </c>
      <c r="P136" s="5">
        <f>ROUND(Source!EL118,O136)</f>
        <v>0</v>
      </c>
      <c r="Q136" s="5"/>
      <c r="R136" s="5"/>
      <c r="S136" s="5"/>
      <c r="T136" s="5"/>
      <c r="U136" s="5"/>
      <c r="V136" s="5"/>
      <c r="W136" s="5">
        <v>0</v>
      </c>
      <c r="X136" s="5">
        <v>1</v>
      </c>
      <c r="Y136" s="5">
        <v>0</v>
      </c>
      <c r="Z136" s="5">
        <v>0</v>
      </c>
      <c r="AA136" s="5">
        <v>1</v>
      </c>
      <c r="AB136" s="5">
        <v>0</v>
      </c>
    </row>
    <row r="137" spans="1:28" x14ac:dyDescent="0.2">
      <c r="A137" s="5">
        <v>50</v>
      </c>
      <c r="B137" s="5">
        <v>0</v>
      </c>
      <c r="C137" s="5">
        <v>0</v>
      </c>
      <c r="D137" s="5">
        <v>1</v>
      </c>
      <c r="E137" s="5">
        <v>217</v>
      </c>
      <c r="F137" s="5">
        <f>ROUND(Source!AU118,O137)</f>
        <v>0</v>
      </c>
      <c r="G137" s="5" t="s">
        <v>130</v>
      </c>
      <c r="H137" s="5" t="s">
        <v>131</v>
      </c>
      <c r="I137" s="5"/>
      <c r="J137" s="5"/>
      <c r="K137" s="5">
        <v>217</v>
      </c>
      <c r="L137" s="5">
        <v>18</v>
      </c>
      <c r="M137" s="5">
        <v>3</v>
      </c>
      <c r="N137" s="5" t="s">
        <v>3</v>
      </c>
      <c r="O137" s="5">
        <v>2</v>
      </c>
      <c r="P137" s="5">
        <f>ROUND(Source!EM118,O137)</f>
        <v>0</v>
      </c>
      <c r="Q137" s="5"/>
      <c r="R137" s="5"/>
      <c r="S137" s="5"/>
      <c r="T137" s="5"/>
      <c r="U137" s="5"/>
      <c r="V137" s="5"/>
      <c r="W137" s="5">
        <v>0</v>
      </c>
      <c r="X137" s="5">
        <v>1</v>
      </c>
      <c r="Y137" s="5">
        <v>0</v>
      </c>
      <c r="Z137" s="5">
        <v>0</v>
      </c>
      <c r="AA137" s="5">
        <v>1</v>
      </c>
      <c r="AB137" s="5">
        <v>0</v>
      </c>
    </row>
    <row r="138" spans="1:28" x14ac:dyDescent="0.2">
      <c r="A138" s="5">
        <v>50</v>
      </c>
      <c r="B138" s="5">
        <v>0</v>
      </c>
      <c r="C138" s="5">
        <v>0</v>
      </c>
      <c r="D138" s="5">
        <v>1</v>
      </c>
      <c r="E138" s="5">
        <v>230</v>
      </c>
      <c r="F138" s="5">
        <f>ROUND(Source!BA118,O138)</f>
        <v>0</v>
      </c>
      <c r="G138" s="5" t="s">
        <v>132</v>
      </c>
      <c r="H138" s="5" t="s">
        <v>133</v>
      </c>
      <c r="I138" s="5"/>
      <c r="J138" s="5"/>
      <c r="K138" s="5">
        <v>230</v>
      </c>
      <c r="L138" s="5">
        <v>19</v>
      </c>
      <c r="M138" s="5">
        <v>3</v>
      </c>
      <c r="N138" s="5" t="s">
        <v>3</v>
      </c>
      <c r="O138" s="5">
        <v>2</v>
      </c>
      <c r="P138" s="5">
        <f>ROUND(Source!ES118,O138)</f>
        <v>0</v>
      </c>
      <c r="Q138" s="5"/>
      <c r="R138" s="5"/>
      <c r="S138" s="5"/>
      <c r="T138" s="5"/>
      <c r="U138" s="5"/>
      <c r="V138" s="5"/>
      <c r="W138" s="5">
        <v>0</v>
      </c>
      <c r="X138" s="5">
        <v>1</v>
      </c>
      <c r="Y138" s="5">
        <v>0</v>
      </c>
      <c r="Z138" s="5">
        <v>0</v>
      </c>
      <c r="AA138" s="5">
        <v>1</v>
      </c>
      <c r="AB138" s="5">
        <v>0</v>
      </c>
    </row>
    <row r="139" spans="1:28" x14ac:dyDescent="0.2">
      <c r="A139" s="5">
        <v>50</v>
      </c>
      <c r="B139" s="5">
        <v>0</v>
      </c>
      <c r="C139" s="5">
        <v>0</v>
      </c>
      <c r="D139" s="5">
        <v>1</v>
      </c>
      <c r="E139" s="5">
        <v>206</v>
      </c>
      <c r="F139" s="5">
        <f>ROUND(Source!T118,O139)</f>
        <v>0</v>
      </c>
      <c r="G139" s="5" t="s">
        <v>134</v>
      </c>
      <c r="H139" s="5" t="s">
        <v>135</v>
      </c>
      <c r="I139" s="5"/>
      <c r="J139" s="5"/>
      <c r="K139" s="5">
        <v>206</v>
      </c>
      <c r="L139" s="5">
        <v>20</v>
      </c>
      <c r="M139" s="5">
        <v>3</v>
      </c>
      <c r="N139" s="5" t="s">
        <v>3</v>
      </c>
      <c r="O139" s="5">
        <v>2</v>
      </c>
      <c r="P139" s="5">
        <f>ROUND(Source!DL118,O139)</f>
        <v>0</v>
      </c>
      <c r="Q139" s="5"/>
      <c r="R139" s="5"/>
      <c r="S139" s="5"/>
      <c r="T139" s="5"/>
      <c r="U139" s="5"/>
      <c r="V139" s="5"/>
      <c r="W139" s="5">
        <v>0</v>
      </c>
      <c r="X139" s="5">
        <v>1</v>
      </c>
      <c r="Y139" s="5">
        <v>0</v>
      </c>
      <c r="Z139" s="5">
        <v>0</v>
      </c>
      <c r="AA139" s="5">
        <v>1</v>
      </c>
      <c r="AB139" s="5">
        <v>0</v>
      </c>
    </row>
    <row r="140" spans="1:28" x14ac:dyDescent="0.2">
      <c r="A140" s="5">
        <v>50</v>
      </c>
      <c r="B140" s="5">
        <v>0</v>
      </c>
      <c r="C140" s="5">
        <v>0</v>
      </c>
      <c r="D140" s="5">
        <v>1</v>
      </c>
      <c r="E140" s="5">
        <v>207</v>
      </c>
      <c r="F140" s="5">
        <f>Source!U118</f>
        <v>808.3525719999999</v>
      </c>
      <c r="G140" s="5" t="s">
        <v>136</v>
      </c>
      <c r="H140" s="5" t="s">
        <v>137</v>
      </c>
      <c r="I140" s="5"/>
      <c r="J140" s="5"/>
      <c r="K140" s="5">
        <v>207</v>
      </c>
      <c r="L140" s="5">
        <v>21</v>
      </c>
      <c r="M140" s="5">
        <v>3</v>
      </c>
      <c r="N140" s="5" t="s">
        <v>3</v>
      </c>
      <c r="O140" s="5">
        <v>-1</v>
      </c>
      <c r="P140" s="5">
        <f>Source!DM118</f>
        <v>808.3525719999999</v>
      </c>
      <c r="Q140" s="5"/>
      <c r="R140" s="5"/>
      <c r="S140" s="5"/>
      <c r="T140" s="5"/>
      <c r="U140" s="5"/>
      <c r="V140" s="5"/>
      <c r="W140" s="5">
        <v>808.35257200000001</v>
      </c>
      <c r="X140" s="5">
        <v>1</v>
      </c>
      <c r="Y140" s="5">
        <v>808.35257200000001</v>
      </c>
      <c r="Z140" s="5">
        <v>808.35257200000001</v>
      </c>
      <c r="AA140" s="5">
        <v>1</v>
      </c>
      <c r="AB140" s="5">
        <v>808.35257200000001</v>
      </c>
    </row>
    <row r="141" spans="1:28" x14ac:dyDescent="0.2">
      <c r="A141" s="5">
        <v>50</v>
      </c>
      <c r="B141" s="5">
        <v>0</v>
      </c>
      <c r="C141" s="5">
        <v>0</v>
      </c>
      <c r="D141" s="5">
        <v>1</v>
      </c>
      <c r="E141" s="5">
        <v>208</v>
      </c>
      <c r="F141" s="5">
        <f>Source!V118</f>
        <v>66.515539999999987</v>
      </c>
      <c r="G141" s="5" t="s">
        <v>138</v>
      </c>
      <c r="H141" s="5" t="s">
        <v>139</v>
      </c>
      <c r="I141" s="5"/>
      <c r="J141" s="5"/>
      <c r="K141" s="5">
        <v>208</v>
      </c>
      <c r="L141" s="5">
        <v>22</v>
      </c>
      <c r="M141" s="5">
        <v>3</v>
      </c>
      <c r="N141" s="5" t="s">
        <v>3</v>
      </c>
      <c r="O141" s="5">
        <v>-1</v>
      </c>
      <c r="P141" s="5">
        <f>Source!DN118</f>
        <v>66.515539999999987</v>
      </c>
      <c r="Q141" s="5"/>
      <c r="R141" s="5"/>
      <c r="S141" s="5"/>
      <c r="T141" s="5"/>
      <c r="U141" s="5"/>
      <c r="V141" s="5"/>
      <c r="W141" s="5">
        <v>66.515540000000001</v>
      </c>
      <c r="X141" s="5">
        <v>1</v>
      </c>
      <c r="Y141" s="5">
        <v>66.515540000000001</v>
      </c>
      <c r="Z141" s="5">
        <v>66.515540000000001</v>
      </c>
      <c r="AA141" s="5">
        <v>1</v>
      </c>
      <c r="AB141" s="5">
        <v>66.515540000000001</v>
      </c>
    </row>
    <row r="142" spans="1:28" x14ac:dyDescent="0.2">
      <c r="A142" s="5">
        <v>50</v>
      </c>
      <c r="B142" s="5">
        <v>0</v>
      </c>
      <c r="C142" s="5">
        <v>0</v>
      </c>
      <c r="D142" s="5">
        <v>1</v>
      </c>
      <c r="E142" s="5">
        <v>209</v>
      </c>
      <c r="F142" s="5">
        <f>ROUND(Source!W118,O142)</f>
        <v>0</v>
      </c>
      <c r="G142" s="5" t="s">
        <v>140</v>
      </c>
      <c r="H142" s="5" t="s">
        <v>141</v>
      </c>
      <c r="I142" s="5"/>
      <c r="J142" s="5"/>
      <c r="K142" s="5">
        <v>209</v>
      </c>
      <c r="L142" s="5">
        <v>23</v>
      </c>
      <c r="M142" s="5">
        <v>3</v>
      </c>
      <c r="N142" s="5" t="s">
        <v>3</v>
      </c>
      <c r="O142" s="5">
        <v>2</v>
      </c>
      <c r="P142" s="5">
        <f>ROUND(Source!DO118,O142)</f>
        <v>0</v>
      </c>
      <c r="Q142" s="5"/>
      <c r="R142" s="5"/>
      <c r="S142" s="5"/>
      <c r="T142" s="5"/>
      <c r="U142" s="5"/>
      <c r="V142" s="5"/>
      <c r="W142" s="5">
        <v>0</v>
      </c>
      <c r="X142" s="5">
        <v>1</v>
      </c>
      <c r="Y142" s="5">
        <v>0</v>
      </c>
      <c r="Z142" s="5">
        <v>0</v>
      </c>
      <c r="AA142" s="5">
        <v>1</v>
      </c>
      <c r="AB142" s="5">
        <v>0</v>
      </c>
    </row>
    <row r="143" spans="1:28" x14ac:dyDescent="0.2">
      <c r="A143" s="5">
        <v>50</v>
      </c>
      <c r="B143" s="5">
        <v>0</v>
      </c>
      <c r="C143" s="5">
        <v>0</v>
      </c>
      <c r="D143" s="5">
        <v>1</v>
      </c>
      <c r="E143" s="5">
        <v>233</v>
      </c>
      <c r="F143" s="5">
        <f>ROUND(Source!BD118,O143)</f>
        <v>173779.4</v>
      </c>
      <c r="G143" s="5" t="s">
        <v>142</v>
      </c>
      <c r="H143" s="5" t="s">
        <v>143</v>
      </c>
      <c r="I143" s="5"/>
      <c r="J143" s="5"/>
      <c r="K143" s="5">
        <v>233</v>
      </c>
      <c r="L143" s="5">
        <v>24</v>
      </c>
      <c r="M143" s="5">
        <v>3</v>
      </c>
      <c r="N143" s="5" t="s">
        <v>3</v>
      </c>
      <c r="O143" s="5">
        <v>2</v>
      </c>
      <c r="P143" s="5">
        <f>ROUND(Source!EV118,O143)</f>
        <v>173779.4</v>
      </c>
      <c r="Q143" s="5"/>
      <c r="R143" s="5"/>
      <c r="S143" s="5"/>
      <c r="T143" s="5"/>
      <c r="U143" s="5"/>
      <c r="V143" s="5"/>
      <c r="W143" s="5">
        <v>173779.4</v>
      </c>
      <c r="X143" s="5">
        <v>1</v>
      </c>
      <c r="Y143" s="5">
        <v>173779.4</v>
      </c>
      <c r="Z143" s="5">
        <v>173779.4</v>
      </c>
      <c r="AA143" s="5">
        <v>1</v>
      </c>
      <c r="AB143" s="5">
        <v>173779.4</v>
      </c>
    </row>
    <row r="144" spans="1:28" x14ac:dyDescent="0.2">
      <c r="A144" s="5">
        <v>50</v>
      </c>
      <c r="B144" s="5">
        <v>0</v>
      </c>
      <c r="C144" s="5">
        <v>0</v>
      </c>
      <c r="D144" s="5">
        <v>1</v>
      </c>
      <c r="E144" s="5">
        <v>210</v>
      </c>
      <c r="F144" s="5">
        <f>ROUND(Source!X118,O144)</f>
        <v>360956.6</v>
      </c>
      <c r="G144" s="5" t="s">
        <v>144</v>
      </c>
      <c r="H144" s="5" t="s">
        <v>145</v>
      </c>
      <c r="I144" s="5"/>
      <c r="J144" s="5"/>
      <c r="K144" s="5">
        <v>210</v>
      </c>
      <c r="L144" s="5">
        <v>25</v>
      </c>
      <c r="M144" s="5">
        <v>3</v>
      </c>
      <c r="N144" s="5" t="s">
        <v>3</v>
      </c>
      <c r="O144" s="5">
        <v>2</v>
      </c>
      <c r="P144" s="5">
        <f>ROUND(Source!DP118,O144)</f>
        <v>360956.6</v>
      </c>
      <c r="Q144" s="5"/>
      <c r="R144" s="5"/>
      <c r="S144" s="5"/>
      <c r="T144" s="5"/>
      <c r="U144" s="5"/>
      <c r="V144" s="5"/>
      <c r="W144" s="5">
        <v>360956.6</v>
      </c>
      <c r="X144" s="5">
        <v>1</v>
      </c>
      <c r="Y144" s="5">
        <v>360956.6</v>
      </c>
      <c r="Z144" s="5">
        <v>360956.6</v>
      </c>
      <c r="AA144" s="5">
        <v>1</v>
      </c>
      <c r="AB144" s="5">
        <v>360956.6</v>
      </c>
    </row>
    <row r="145" spans="1:255" x14ac:dyDescent="0.2">
      <c r="A145" s="5">
        <v>50</v>
      </c>
      <c r="B145" s="5">
        <v>0</v>
      </c>
      <c r="C145" s="5">
        <v>0</v>
      </c>
      <c r="D145" s="5">
        <v>1</v>
      </c>
      <c r="E145" s="5">
        <v>211</v>
      </c>
      <c r="F145" s="5">
        <f>ROUND(Source!Y118,O145)</f>
        <v>182961.94</v>
      </c>
      <c r="G145" s="5" t="s">
        <v>146</v>
      </c>
      <c r="H145" s="5" t="s">
        <v>147</v>
      </c>
      <c r="I145" s="5"/>
      <c r="J145" s="5"/>
      <c r="K145" s="5">
        <v>211</v>
      </c>
      <c r="L145" s="5">
        <v>26</v>
      </c>
      <c r="M145" s="5">
        <v>3</v>
      </c>
      <c r="N145" s="5" t="s">
        <v>3</v>
      </c>
      <c r="O145" s="5">
        <v>2</v>
      </c>
      <c r="P145" s="5">
        <f>ROUND(Source!DQ118,O145)</f>
        <v>182134.06</v>
      </c>
      <c r="Q145" s="5"/>
      <c r="R145" s="5"/>
      <c r="S145" s="5"/>
      <c r="T145" s="5"/>
      <c r="U145" s="5"/>
      <c r="V145" s="5"/>
      <c r="W145" s="5">
        <v>182961.94</v>
      </c>
      <c r="X145" s="5">
        <v>1</v>
      </c>
      <c r="Y145" s="5">
        <v>182961.94</v>
      </c>
      <c r="Z145" s="5">
        <v>182134.06</v>
      </c>
      <c r="AA145" s="5">
        <v>1</v>
      </c>
      <c r="AB145" s="5">
        <v>182134.06</v>
      </c>
    </row>
    <row r="146" spans="1:255" x14ac:dyDescent="0.2">
      <c r="A146" s="5">
        <v>50</v>
      </c>
      <c r="B146" s="5">
        <v>0</v>
      </c>
      <c r="C146" s="5">
        <v>0</v>
      </c>
      <c r="D146" s="5">
        <v>1</v>
      </c>
      <c r="E146" s="5">
        <v>224</v>
      </c>
      <c r="F146" s="5">
        <f>ROUND(Source!AR118,O146)</f>
        <v>1325442.83</v>
      </c>
      <c r="G146" s="5" t="s">
        <v>148</v>
      </c>
      <c r="H146" s="5" t="s">
        <v>149</v>
      </c>
      <c r="I146" s="5"/>
      <c r="J146" s="5"/>
      <c r="K146" s="5">
        <v>224</v>
      </c>
      <c r="L146" s="5">
        <v>27</v>
      </c>
      <c r="M146" s="5">
        <v>3</v>
      </c>
      <c r="N146" s="5" t="s">
        <v>3</v>
      </c>
      <c r="O146" s="5">
        <v>2</v>
      </c>
      <c r="P146" s="5">
        <f>ROUND(Source!EJ118,O146)</f>
        <v>1324614.95</v>
      </c>
      <c r="Q146" s="5"/>
      <c r="R146" s="5"/>
      <c r="S146" s="5"/>
      <c r="T146" s="5"/>
      <c r="U146" s="5"/>
      <c r="V146" s="5"/>
      <c r="W146" s="5">
        <v>1459521.2999999998</v>
      </c>
      <c r="X146" s="5">
        <v>1</v>
      </c>
      <c r="Y146" s="5">
        <v>1459521.2999999998</v>
      </c>
      <c r="Z146" s="5">
        <v>1458693.42</v>
      </c>
      <c r="AA146" s="5">
        <v>1</v>
      </c>
      <c r="AB146" s="5">
        <v>1458693.42</v>
      </c>
    </row>
    <row r="148" spans="1:255" x14ac:dyDescent="0.2">
      <c r="A148" s="1">
        <v>4</v>
      </c>
      <c r="B148" s="1">
        <v>1</v>
      </c>
      <c r="C148" s="1"/>
      <c r="D148" s="1">
        <f>ROW(A346)</f>
        <v>346</v>
      </c>
      <c r="E148" s="1"/>
      <c r="F148" s="1" t="s">
        <v>73</v>
      </c>
      <c r="G148" s="1" t="s">
        <v>217</v>
      </c>
      <c r="H148" s="1" t="s">
        <v>3</v>
      </c>
      <c r="I148" s="1">
        <v>0</v>
      </c>
      <c r="J148" s="1"/>
      <c r="K148" s="1">
        <v>-1</v>
      </c>
      <c r="L148" s="1"/>
      <c r="M148" s="1" t="s">
        <v>3</v>
      </c>
      <c r="N148" s="1"/>
      <c r="O148" s="1"/>
      <c r="P148" s="1"/>
      <c r="Q148" s="1"/>
      <c r="R148" s="1"/>
      <c r="S148" s="1">
        <v>0</v>
      </c>
      <c r="T148" s="1">
        <v>0</v>
      </c>
      <c r="U148" s="1" t="s">
        <v>3</v>
      </c>
      <c r="V148" s="1">
        <v>0</v>
      </c>
      <c r="W148" s="1"/>
      <c r="X148" s="1"/>
      <c r="Y148" s="1"/>
      <c r="Z148" s="1"/>
      <c r="AA148" s="1"/>
      <c r="AB148" s="1" t="s">
        <v>3</v>
      </c>
      <c r="AC148" s="1" t="s">
        <v>3</v>
      </c>
      <c r="AD148" s="1" t="s">
        <v>3</v>
      </c>
      <c r="AE148" s="1" t="s">
        <v>3</v>
      </c>
      <c r="AF148" s="1" t="s">
        <v>3</v>
      </c>
      <c r="AG148" s="1" t="s">
        <v>3</v>
      </c>
      <c r="AH148" s="1"/>
      <c r="AI148" s="1"/>
      <c r="AJ148" s="1"/>
      <c r="AK148" s="1"/>
      <c r="AL148" s="1"/>
      <c r="AM148" s="1"/>
      <c r="AN148" s="1"/>
      <c r="AO148" s="1"/>
      <c r="AP148" s="1" t="s">
        <v>3</v>
      </c>
      <c r="AQ148" s="1" t="s">
        <v>3</v>
      </c>
      <c r="AR148" s="1" t="s">
        <v>3</v>
      </c>
      <c r="AS148" s="1"/>
      <c r="AT148" s="1"/>
      <c r="AU148" s="1"/>
      <c r="AV148" s="1"/>
      <c r="AW148" s="1"/>
      <c r="AX148" s="1"/>
      <c r="AY148" s="1"/>
      <c r="AZ148" s="1" t="s">
        <v>3</v>
      </c>
      <c r="BA148" s="1"/>
      <c r="BB148" s="1" t="s">
        <v>3</v>
      </c>
      <c r="BC148" s="1" t="s">
        <v>3</v>
      </c>
      <c r="BD148" s="1" t="s">
        <v>3</v>
      </c>
      <c r="BE148" s="1" t="s">
        <v>3</v>
      </c>
      <c r="BF148" s="1" t="s">
        <v>3</v>
      </c>
      <c r="BG148" s="1" t="s">
        <v>3</v>
      </c>
      <c r="BH148" s="1" t="s">
        <v>3</v>
      </c>
      <c r="BI148" s="1" t="s">
        <v>3</v>
      </c>
      <c r="BJ148" s="1" t="s">
        <v>3</v>
      </c>
      <c r="BK148" s="1" t="s">
        <v>3</v>
      </c>
      <c r="BL148" s="1" t="s">
        <v>3</v>
      </c>
      <c r="BM148" s="1" t="s">
        <v>3</v>
      </c>
      <c r="BN148" s="1" t="s">
        <v>3</v>
      </c>
      <c r="BO148" s="1" t="s">
        <v>3</v>
      </c>
      <c r="BP148" s="1" t="s">
        <v>3</v>
      </c>
      <c r="BQ148" s="1"/>
      <c r="BR148" s="1"/>
      <c r="BS148" s="1"/>
      <c r="BT148" s="1"/>
      <c r="BU148" s="1"/>
      <c r="BV148" s="1"/>
      <c r="BW148" s="1"/>
      <c r="BX148" s="1">
        <v>0</v>
      </c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>
        <v>0</v>
      </c>
    </row>
    <row r="150" spans="1:255" x14ac:dyDescent="0.2">
      <c r="A150" s="3">
        <v>52</v>
      </c>
      <c r="B150" s="3">
        <f t="shared" ref="B150:G150" si="122">B346</f>
        <v>1</v>
      </c>
      <c r="C150" s="3">
        <f t="shared" si="122"/>
        <v>4</v>
      </c>
      <c r="D150" s="3">
        <f t="shared" si="122"/>
        <v>148</v>
      </c>
      <c r="E150" s="3">
        <f t="shared" si="122"/>
        <v>0</v>
      </c>
      <c r="F150" s="3" t="str">
        <f t="shared" si="122"/>
        <v>8</v>
      </c>
      <c r="G150" s="3" t="str">
        <f t="shared" si="122"/>
        <v>Устройство верхнего строения пути</v>
      </c>
      <c r="H150" s="3"/>
      <c r="I150" s="3"/>
      <c r="J150" s="3"/>
      <c r="K150" s="3"/>
      <c r="L150" s="3"/>
      <c r="M150" s="3"/>
      <c r="N150" s="3"/>
      <c r="O150" s="3">
        <f t="shared" ref="O150:AT150" si="123">O346</f>
        <v>27493745.34</v>
      </c>
      <c r="P150" s="3">
        <f t="shared" si="123"/>
        <v>25685102.91</v>
      </c>
      <c r="Q150" s="3">
        <f t="shared" si="123"/>
        <v>1346660.34</v>
      </c>
      <c r="R150" s="3">
        <f t="shared" si="123"/>
        <v>217336.28</v>
      </c>
      <c r="S150" s="3">
        <f t="shared" si="123"/>
        <v>461982.09</v>
      </c>
      <c r="T150" s="3">
        <f t="shared" si="123"/>
        <v>0</v>
      </c>
      <c r="U150" s="3">
        <f t="shared" si="123"/>
        <v>1146.6748205399999</v>
      </c>
      <c r="V150" s="3">
        <f t="shared" si="123"/>
        <v>373.90781737500004</v>
      </c>
      <c r="W150" s="3">
        <f t="shared" si="123"/>
        <v>0</v>
      </c>
      <c r="X150" s="3">
        <f t="shared" si="123"/>
        <v>743514.52</v>
      </c>
      <c r="Y150" s="3">
        <f t="shared" si="123"/>
        <v>376025.81</v>
      </c>
      <c r="Z150" s="3">
        <f t="shared" si="123"/>
        <v>0</v>
      </c>
      <c r="AA150" s="3">
        <f t="shared" si="123"/>
        <v>0</v>
      </c>
      <c r="AB150" s="3">
        <f t="shared" si="123"/>
        <v>27493745.34</v>
      </c>
      <c r="AC150" s="3">
        <f t="shared" si="123"/>
        <v>25685102.91</v>
      </c>
      <c r="AD150" s="3">
        <f t="shared" si="123"/>
        <v>1346660.34</v>
      </c>
      <c r="AE150" s="3">
        <f t="shared" si="123"/>
        <v>217336.28</v>
      </c>
      <c r="AF150" s="3">
        <f t="shared" si="123"/>
        <v>461982.09</v>
      </c>
      <c r="AG150" s="3">
        <f t="shared" si="123"/>
        <v>0</v>
      </c>
      <c r="AH150" s="3">
        <f t="shared" si="123"/>
        <v>1146.6748205399999</v>
      </c>
      <c r="AI150" s="3">
        <f t="shared" si="123"/>
        <v>373.90781737500004</v>
      </c>
      <c r="AJ150" s="3">
        <f t="shared" si="123"/>
        <v>0</v>
      </c>
      <c r="AK150" s="3">
        <f t="shared" si="123"/>
        <v>743514.52</v>
      </c>
      <c r="AL150" s="3">
        <f t="shared" si="123"/>
        <v>376025.81</v>
      </c>
      <c r="AM150" s="3">
        <f t="shared" si="123"/>
        <v>0</v>
      </c>
      <c r="AN150" s="3">
        <f t="shared" si="123"/>
        <v>0</v>
      </c>
      <c r="AO150" s="3">
        <f t="shared" si="123"/>
        <v>0</v>
      </c>
      <c r="AP150" s="3">
        <f t="shared" si="123"/>
        <v>0</v>
      </c>
      <c r="AQ150" s="3">
        <f t="shared" si="123"/>
        <v>0</v>
      </c>
      <c r="AR150" s="3">
        <f t="shared" si="123"/>
        <v>28613285.670000002</v>
      </c>
      <c r="AS150" s="3">
        <f t="shared" si="123"/>
        <v>28613285.670000002</v>
      </c>
      <c r="AT150" s="3">
        <f t="shared" si="123"/>
        <v>0</v>
      </c>
      <c r="AU150" s="3">
        <f t="shared" ref="AU150:BZ150" si="124">AU346</f>
        <v>0</v>
      </c>
      <c r="AV150" s="3">
        <f t="shared" si="124"/>
        <v>25685102.91</v>
      </c>
      <c r="AW150" s="3">
        <f t="shared" si="124"/>
        <v>25685102.91</v>
      </c>
      <c r="AX150" s="3">
        <f t="shared" si="124"/>
        <v>0</v>
      </c>
      <c r="AY150" s="3">
        <f t="shared" si="124"/>
        <v>25685102.91</v>
      </c>
      <c r="AZ150" s="3">
        <f t="shared" si="124"/>
        <v>0</v>
      </c>
      <c r="BA150" s="3">
        <f t="shared" si="124"/>
        <v>0</v>
      </c>
      <c r="BB150" s="3">
        <f t="shared" si="124"/>
        <v>0</v>
      </c>
      <c r="BC150" s="3">
        <f t="shared" si="124"/>
        <v>0</v>
      </c>
      <c r="BD150" s="3">
        <f t="shared" si="124"/>
        <v>0</v>
      </c>
      <c r="BE150" s="3">
        <f t="shared" si="124"/>
        <v>0</v>
      </c>
      <c r="BF150" s="3">
        <f t="shared" si="124"/>
        <v>0</v>
      </c>
      <c r="BG150" s="3">
        <f t="shared" si="124"/>
        <v>0</v>
      </c>
      <c r="BH150" s="3">
        <f t="shared" si="124"/>
        <v>0</v>
      </c>
      <c r="BI150" s="3">
        <f t="shared" si="124"/>
        <v>0</v>
      </c>
      <c r="BJ150" s="3">
        <f t="shared" si="124"/>
        <v>0</v>
      </c>
      <c r="BK150" s="3">
        <f t="shared" si="124"/>
        <v>0</v>
      </c>
      <c r="BL150" s="3">
        <f t="shared" si="124"/>
        <v>0</v>
      </c>
      <c r="BM150" s="3">
        <f t="shared" si="124"/>
        <v>0</v>
      </c>
      <c r="BN150" s="3">
        <f t="shared" si="124"/>
        <v>0</v>
      </c>
      <c r="BO150" s="3">
        <f t="shared" si="124"/>
        <v>0</v>
      </c>
      <c r="BP150" s="3">
        <f t="shared" si="124"/>
        <v>0</v>
      </c>
      <c r="BQ150" s="3">
        <f t="shared" si="124"/>
        <v>0</v>
      </c>
      <c r="BR150" s="3">
        <f t="shared" si="124"/>
        <v>0</v>
      </c>
      <c r="BS150" s="3">
        <f t="shared" si="124"/>
        <v>0</v>
      </c>
      <c r="BT150" s="3">
        <f t="shared" si="124"/>
        <v>0</v>
      </c>
      <c r="BU150" s="3">
        <f t="shared" si="124"/>
        <v>0</v>
      </c>
      <c r="BV150" s="3">
        <f t="shared" si="124"/>
        <v>0</v>
      </c>
      <c r="BW150" s="3">
        <f t="shared" si="124"/>
        <v>0</v>
      </c>
      <c r="BX150" s="3">
        <f t="shared" si="124"/>
        <v>0</v>
      </c>
      <c r="BY150" s="3">
        <f t="shared" si="124"/>
        <v>0</v>
      </c>
      <c r="BZ150" s="3">
        <f t="shared" si="124"/>
        <v>0</v>
      </c>
      <c r="CA150" s="3">
        <f t="shared" ref="CA150:DF150" si="125">CA346</f>
        <v>28613285.670000002</v>
      </c>
      <c r="CB150" s="3">
        <f t="shared" si="125"/>
        <v>28613285.670000002</v>
      </c>
      <c r="CC150" s="3">
        <f t="shared" si="125"/>
        <v>0</v>
      </c>
      <c r="CD150" s="3">
        <f t="shared" si="125"/>
        <v>0</v>
      </c>
      <c r="CE150" s="3">
        <f t="shared" si="125"/>
        <v>25685102.91</v>
      </c>
      <c r="CF150" s="3">
        <f t="shared" si="125"/>
        <v>25685102.91</v>
      </c>
      <c r="CG150" s="3">
        <f t="shared" si="125"/>
        <v>0</v>
      </c>
      <c r="CH150" s="3">
        <f t="shared" si="125"/>
        <v>25685102.91</v>
      </c>
      <c r="CI150" s="3">
        <f t="shared" si="125"/>
        <v>0</v>
      </c>
      <c r="CJ150" s="3">
        <f t="shared" si="125"/>
        <v>0</v>
      </c>
      <c r="CK150" s="3">
        <f t="shared" si="125"/>
        <v>0</v>
      </c>
      <c r="CL150" s="3">
        <f t="shared" si="125"/>
        <v>0</v>
      </c>
      <c r="CM150" s="3">
        <f t="shared" si="125"/>
        <v>0</v>
      </c>
      <c r="CN150" s="3">
        <f t="shared" si="125"/>
        <v>0</v>
      </c>
      <c r="CO150" s="3">
        <f t="shared" si="125"/>
        <v>0</v>
      </c>
      <c r="CP150" s="3">
        <f t="shared" si="125"/>
        <v>0</v>
      </c>
      <c r="CQ150" s="3">
        <f t="shared" si="125"/>
        <v>0</v>
      </c>
      <c r="CR150" s="3">
        <f t="shared" si="125"/>
        <v>0</v>
      </c>
      <c r="CS150" s="3">
        <f t="shared" si="125"/>
        <v>0</v>
      </c>
      <c r="CT150" s="3">
        <f t="shared" si="125"/>
        <v>0</v>
      </c>
      <c r="CU150" s="3">
        <f t="shared" si="125"/>
        <v>0</v>
      </c>
      <c r="CV150" s="3">
        <f t="shared" si="125"/>
        <v>0</v>
      </c>
      <c r="CW150" s="3">
        <f t="shared" si="125"/>
        <v>0</v>
      </c>
      <c r="CX150" s="3">
        <f t="shared" si="125"/>
        <v>0</v>
      </c>
      <c r="CY150" s="3">
        <f t="shared" si="125"/>
        <v>0</v>
      </c>
      <c r="CZ150" s="3">
        <f t="shared" si="125"/>
        <v>0</v>
      </c>
      <c r="DA150" s="3">
        <f t="shared" si="125"/>
        <v>0</v>
      </c>
      <c r="DB150" s="3">
        <f t="shared" si="125"/>
        <v>0</v>
      </c>
      <c r="DC150" s="3">
        <f t="shared" si="125"/>
        <v>0</v>
      </c>
      <c r="DD150" s="3">
        <f t="shared" si="125"/>
        <v>0</v>
      </c>
      <c r="DE150" s="3">
        <f t="shared" si="125"/>
        <v>0</v>
      </c>
      <c r="DF150" s="3">
        <f t="shared" si="125"/>
        <v>0</v>
      </c>
      <c r="DG150" s="4">
        <f t="shared" ref="DG150:EL150" si="126">DG346</f>
        <v>149889078.53999999</v>
      </c>
      <c r="DH150" s="4">
        <f t="shared" si="126"/>
        <v>148080436.11000001</v>
      </c>
      <c r="DI150" s="4">
        <f t="shared" si="126"/>
        <v>1346660.34</v>
      </c>
      <c r="DJ150" s="4">
        <f t="shared" si="126"/>
        <v>217336.28</v>
      </c>
      <c r="DK150" s="4">
        <f t="shared" si="126"/>
        <v>461982.09</v>
      </c>
      <c r="DL150" s="4">
        <f t="shared" si="126"/>
        <v>0</v>
      </c>
      <c r="DM150" s="4">
        <f t="shared" si="126"/>
        <v>1146.6748205399999</v>
      </c>
      <c r="DN150" s="4">
        <f t="shared" si="126"/>
        <v>373.90781737500004</v>
      </c>
      <c r="DO150" s="4">
        <f t="shared" si="126"/>
        <v>0</v>
      </c>
      <c r="DP150" s="4">
        <f t="shared" si="126"/>
        <v>743514.52</v>
      </c>
      <c r="DQ150" s="4">
        <f t="shared" si="126"/>
        <v>374368.83</v>
      </c>
      <c r="DR150" s="4">
        <f t="shared" si="126"/>
        <v>0</v>
      </c>
      <c r="DS150" s="4">
        <f t="shared" si="126"/>
        <v>0</v>
      </c>
      <c r="DT150" s="4">
        <f t="shared" si="126"/>
        <v>149889078.53999999</v>
      </c>
      <c r="DU150" s="4">
        <f t="shared" si="126"/>
        <v>148080436.11000001</v>
      </c>
      <c r="DV150" s="4">
        <f t="shared" si="126"/>
        <v>1346660.34</v>
      </c>
      <c r="DW150" s="4">
        <f t="shared" si="126"/>
        <v>217336.28</v>
      </c>
      <c r="DX150" s="4">
        <f t="shared" si="126"/>
        <v>461982.09</v>
      </c>
      <c r="DY150" s="4">
        <f t="shared" si="126"/>
        <v>0</v>
      </c>
      <c r="DZ150" s="4">
        <f t="shared" si="126"/>
        <v>1146.6748205399999</v>
      </c>
      <c r="EA150" s="4">
        <f t="shared" si="126"/>
        <v>373.90781737500004</v>
      </c>
      <c r="EB150" s="4">
        <f t="shared" si="126"/>
        <v>0</v>
      </c>
      <c r="EC150" s="4">
        <f t="shared" si="126"/>
        <v>743514.52</v>
      </c>
      <c r="ED150" s="4">
        <f t="shared" si="126"/>
        <v>374368.83</v>
      </c>
      <c r="EE150" s="4">
        <f t="shared" si="126"/>
        <v>0</v>
      </c>
      <c r="EF150" s="4">
        <f t="shared" si="126"/>
        <v>0</v>
      </c>
      <c r="EG150" s="4">
        <f t="shared" si="126"/>
        <v>0</v>
      </c>
      <c r="EH150" s="4">
        <f t="shared" si="126"/>
        <v>0</v>
      </c>
      <c r="EI150" s="4">
        <f t="shared" si="126"/>
        <v>0</v>
      </c>
      <c r="EJ150" s="4">
        <f t="shared" si="126"/>
        <v>151006961.88999999</v>
      </c>
      <c r="EK150" s="4">
        <f t="shared" si="126"/>
        <v>151006961.88999999</v>
      </c>
      <c r="EL150" s="4">
        <f t="shared" si="126"/>
        <v>0</v>
      </c>
      <c r="EM150" s="4">
        <f t="shared" ref="EM150:FR150" si="127">EM346</f>
        <v>0</v>
      </c>
      <c r="EN150" s="4">
        <f t="shared" si="127"/>
        <v>148080436.11000001</v>
      </c>
      <c r="EO150" s="4">
        <f t="shared" si="127"/>
        <v>148080436.11000001</v>
      </c>
      <c r="EP150" s="4">
        <f t="shared" si="127"/>
        <v>0</v>
      </c>
      <c r="EQ150" s="4">
        <f t="shared" si="127"/>
        <v>148080436.11000001</v>
      </c>
      <c r="ER150" s="4">
        <f t="shared" si="127"/>
        <v>0</v>
      </c>
      <c r="ES150" s="4">
        <f t="shared" si="127"/>
        <v>0</v>
      </c>
      <c r="ET150" s="4">
        <f t="shared" si="127"/>
        <v>0</v>
      </c>
      <c r="EU150" s="4">
        <f t="shared" si="127"/>
        <v>0</v>
      </c>
      <c r="EV150" s="4">
        <f t="shared" si="127"/>
        <v>0</v>
      </c>
      <c r="EW150" s="4">
        <f t="shared" si="127"/>
        <v>0</v>
      </c>
      <c r="EX150" s="4">
        <f t="shared" si="127"/>
        <v>0</v>
      </c>
      <c r="EY150" s="4">
        <f t="shared" si="127"/>
        <v>0</v>
      </c>
      <c r="EZ150" s="4">
        <f t="shared" si="127"/>
        <v>0</v>
      </c>
      <c r="FA150" s="4">
        <f t="shared" si="127"/>
        <v>0</v>
      </c>
      <c r="FB150" s="4">
        <f t="shared" si="127"/>
        <v>0</v>
      </c>
      <c r="FC150" s="4">
        <f t="shared" si="127"/>
        <v>0</v>
      </c>
      <c r="FD150" s="4">
        <f t="shared" si="127"/>
        <v>0</v>
      </c>
      <c r="FE150" s="4">
        <f t="shared" si="127"/>
        <v>0</v>
      </c>
      <c r="FF150" s="4">
        <f t="shared" si="127"/>
        <v>0</v>
      </c>
      <c r="FG150" s="4">
        <f t="shared" si="127"/>
        <v>0</v>
      </c>
      <c r="FH150" s="4">
        <f t="shared" si="127"/>
        <v>0</v>
      </c>
      <c r="FI150" s="4">
        <f t="shared" si="127"/>
        <v>0</v>
      </c>
      <c r="FJ150" s="4">
        <f t="shared" si="127"/>
        <v>0</v>
      </c>
      <c r="FK150" s="4">
        <f t="shared" si="127"/>
        <v>0</v>
      </c>
      <c r="FL150" s="4">
        <f t="shared" si="127"/>
        <v>0</v>
      </c>
      <c r="FM150" s="4">
        <f t="shared" si="127"/>
        <v>0</v>
      </c>
      <c r="FN150" s="4">
        <f t="shared" si="127"/>
        <v>0</v>
      </c>
      <c r="FO150" s="4">
        <f t="shared" si="127"/>
        <v>0</v>
      </c>
      <c r="FP150" s="4">
        <f t="shared" si="127"/>
        <v>0</v>
      </c>
      <c r="FQ150" s="4">
        <f t="shared" si="127"/>
        <v>0</v>
      </c>
      <c r="FR150" s="4">
        <f t="shared" si="127"/>
        <v>0</v>
      </c>
      <c r="FS150" s="4">
        <f t="shared" ref="FS150:GX150" si="128">FS346</f>
        <v>151006961.88999999</v>
      </c>
      <c r="FT150" s="4">
        <f t="shared" si="128"/>
        <v>151006961.88999999</v>
      </c>
      <c r="FU150" s="4">
        <f t="shared" si="128"/>
        <v>0</v>
      </c>
      <c r="FV150" s="4">
        <f t="shared" si="128"/>
        <v>0</v>
      </c>
      <c r="FW150" s="4">
        <f t="shared" si="128"/>
        <v>148080436.11000001</v>
      </c>
      <c r="FX150" s="4">
        <f t="shared" si="128"/>
        <v>148080436.11000001</v>
      </c>
      <c r="FY150" s="4">
        <f t="shared" si="128"/>
        <v>0</v>
      </c>
      <c r="FZ150" s="4">
        <f t="shared" si="128"/>
        <v>148080436.11000001</v>
      </c>
      <c r="GA150" s="4">
        <f t="shared" si="128"/>
        <v>0</v>
      </c>
      <c r="GB150" s="4">
        <f t="shared" si="128"/>
        <v>0</v>
      </c>
      <c r="GC150" s="4">
        <f t="shared" si="128"/>
        <v>0</v>
      </c>
      <c r="GD150" s="4">
        <f t="shared" si="128"/>
        <v>0</v>
      </c>
      <c r="GE150" s="4">
        <f t="shared" si="128"/>
        <v>0</v>
      </c>
      <c r="GF150" s="4">
        <f t="shared" si="128"/>
        <v>0</v>
      </c>
      <c r="GG150" s="4">
        <f t="shared" si="128"/>
        <v>0</v>
      </c>
      <c r="GH150" s="4">
        <f t="shared" si="128"/>
        <v>0</v>
      </c>
      <c r="GI150" s="4">
        <f t="shared" si="128"/>
        <v>0</v>
      </c>
      <c r="GJ150" s="4">
        <f t="shared" si="128"/>
        <v>0</v>
      </c>
      <c r="GK150" s="4">
        <f t="shared" si="128"/>
        <v>0</v>
      </c>
      <c r="GL150" s="4">
        <f t="shared" si="128"/>
        <v>0</v>
      </c>
      <c r="GM150" s="4">
        <f t="shared" si="128"/>
        <v>0</v>
      </c>
      <c r="GN150" s="4">
        <f t="shared" si="128"/>
        <v>0</v>
      </c>
      <c r="GO150" s="4">
        <f t="shared" si="128"/>
        <v>0</v>
      </c>
      <c r="GP150" s="4">
        <f t="shared" si="128"/>
        <v>0</v>
      </c>
      <c r="GQ150" s="4">
        <f t="shared" si="128"/>
        <v>0</v>
      </c>
      <c r="GR150" s="4">
        <f t="shared" si="128"/>
        <v>0</v>
      </c>
      <c r="GS150" s="4">
        <f t="shared" si="128"/>
        <v>0</v>
      </c>
      <c r="GT150" s="4">
        <f t="shared" si="128"/>
        <v>0</v>
      </c>
      <c r="GU150" s="4">
        <f t="shared" si="128"/>
        <v>0</v>
      </c>
      <c r="GV150" s="4">
        <f t="shared" si="128"/>
        <v>0</v>
      </c>
      <c r="GW150" s="4">
        <f t="shared" si="128"/>
        <v>0</v>
      </c>
      <c r="GX150" s="4">
        <f t="shared" si="128"/>
        <v>0</v>
      </c>
    </row>
    <row r="152" spans="1:255" x14ac:dyDescent="0.2">
      <c r="A152" s="2">
        <v>17</v>
      </c>
      <c r="B152" s="2">
        <v>1</v>
      </c>
      <c r="C152" s="2">
        <f>ROW(SmtRes!A136)</f>
        <v>136</v>
      </c>
      <c r="D152" s="2">
        <f>ROW(EtalonRes!A136)</f>
        <v>136</v>
      </c>
      <c r="E152" s="2" t="s">
        <v>218</v>
      </c>
      <c r="F152" s="2" t="s">
        <v>219</v>
      </c>
      <c r="G152" s="2" t="s">
        <v>220</v>
      </c>
      <c r="H152" s="2" t="s">
        <v>168</v>
      </c>
      <c r="I152" s="2">
        <v>0.23849999999999999</v>
      </c>
      <c r="J152" s="2">
        <v>0</v>
      </c>
      <c r="K152" s="2">
        <v>0.23849999999999999</v>
      </c>
      <c r="L152" s="2">
        <v>0.95399999999999996</v>
      </c>
      <c r="M152" s="2">
        <v>0</v>
      </c>
      <c r="N152" s="2">
        <f t="shared" ref="N152:N183" si="129">ROUND(L152-M152,4)</f>
        <v>0.95399999999999996</v>
      </c>
      <c r="O152" s="2">
        <f t="shared" ref="O152:O183" si="130">ROUND(CP152,2)</f>
        <v>3613767.21</v>
      </c>
      <c r="P152" s="2">
        <f t="shared" ref="P152:P183" si="131">ROUND(CQ152*I152,2)</f>
        <v>3370699.14</v>
      </c>
      <c r="Q152" s="2">
        <f t="shared" ref="Q152:Q183" si="132">ROUND(CR152*I152,2)</f>
        <v>106945.49</v>
      </c>
      <c r="R152" s="2">
        <f t="shared" ref="R152:R183" si="133">ROUND(CS152*I152,2)</f>
        <v>19704.89</v>
      </c>
      <c r="S152" s="2">
        <f t="shared" ref="S152:S183" si="134">ROUND(CT152*I152,2)</f>
        <v>136122.57999999999</v>
      </c>
      <c r="T152" s="2">
        <f t="shared" ref="T152:T183" si="135">ROUND(CU152*I152,2)</f>
        <v>0</v>
      </c>
      <c r="U152" s="2">
        <f t="shared" ref="U152:U183" si="136">CV152*I152</f>
        <v>365.88284999999996</v>
      </c>
      <c r="V152" s="2">
        <f t="shared" ref="V152:V183" si="137">CW152*I152</f>
        <v>36.067162499999995</v>
      </c>
      <c r="W152" s="2">
        <f t="shared" ref="W152:W183" si="138">ROUND(CX152*I152,2)</f>
        <v>0</v>
      </c>
      <c r="X152" s="2">
        <f t="shared" ref="X152:X183" si="139">ROUND(CY152,2)</f>
        <v>169851.94</v>
      </c>
      <c r="Y152" s="2">
        <f t="shared" ref="Y152:Y183" si="140">ROUND(CZ152,2)</f>
        <v>86094.68</v>
      </c>
      <c r="Z152" s="2"/>
      <c r="AA152" s="2">
        <v>51442965</v>
      </c>
      <c r="AB152" s="2">
        <f t="shared" ref="AB152:AB183" si="141">ROUND((AC152+AD152+AF152),6)</f>
        <v>1778590.4210000001</v>
      </c>
      <c r="AC152" s="2">
        <f>ROUND((ES152),6)</f>
        <v>1731974.32</v>
      </c>
      <c r="AD152" s="2">
        <f t="shared" ref="AD152:AD183" si="142">ROUND(((((ET152*1.25*1.15))-((EU152*1.25*1.15)))+AE152),6)</f>
        <v>33867.730000000003</v>
      </c>
      <c r="AE152" s="2">
        <f t="shared" ref="AE152:AE183" si="143">ROUND(((EU152*1.25*1.15)),6)</f>
        <v>1845.4337499999999</v>
      </c>
      <c r="AF152" s="2">
        <f t="shared" ref="AF152:AF183" si="144">ROUND(((EV152*1.15*1.15)),6)</f>
        <v>12748.370999999999</v>
      </c>
      <c r="AG152" s="2">
        <f t="shared" ref="AG152:AG183" si="145">ROUND((AP152),6)</f>
        <v>0</v>
      </c>
      <c r="AH152" s="2">
        <f t="shared" ref="AH152:AH183" si="146">((EW152*1.15*1.15))</f>
        <v>1534.1</v>
      </c>
      <c r="AI152" s="2">
        <f t="shared" ref="AI152:AI183" si="147">((EX152*1.25*1.15))</f>
        <v>151.22499999999999</v>
      </c>
      <c r="AJ152" s="2">
        <f t="shared" ref="AJ152:AJ183" si="148">(AS152)</f>
        <v>0</v>
      </c>
      <c r="AK152" s="2">
        <v>0</v>
      </c>
      <c r="AL152" s="2">
        <v>1731974.32</v>
      </c>
      <c r="AM152" s="2">
        <v>23560.16</v>
      </c>
      <c r="AN152" s="2">
        <v>1283.78</v>
      </c>
      <c r="AO152" s="2">
        <v>9639.6</v>
      </c>
      <c r="AP152" s="2">
        <v>0</v>
      </c>
      <c r="AQ152" s="2">
        <v>1160</v>
      </c>
      <c r="AR152" s="2">
        <v>105.2</v>
      </c>
      <c r="AS152" s="2">
        <v>0</v>
      </c>
      <c r="AT152" s="2">
        <v>109</v>
      </c>
      <c r="AU152" s="2">
        <v>55.25</v>
      </c>
      <c r="AV152" s="2">
        <v>1</v>
      </c>
      <c r="AW152" s="2">
        <v>1</v>
      </c>
      <c r="AX152" s="2"/>
      <c r="AY152" s="2"/>
      <c r="AZ152" s="2">
        <v>1</v>
      </c>
      <c r="BA152" s="2">
        <v>44.77</v>
      </c>
      <c r="BB152" s="2">
        <v>13.24</v>
      </c>
      <c r="BC152" s="2">
        <v>8.16</v>
      </c>
      <c r="BD152" s="2" t="s">
        <v>3</v>
      </c>
      <c r="BE152" s="2" t="s">
        <v>3</v>
      </c>
      <c r="BF152" s="2" t="s">
        <v>3</v>
      </c>
      <c r="BG152" s="2" t="s">
        <v>3</v>
      </c>
      <c r="BH152" s="2">
        <v>0</v>
      </c>
      <c r="BI152" s="2">
        <v>1</v>
      </c>
      <c r="BJ152" s="2" t="s">
        <v>221</v>
      </c>
      <c r="BK152" s="2"/>
      <c r="BL152" s="2"/>
      <c r="BM152" s="2">
        <v>28001</v>
      </c>
      <c r="BN152" s="2">
        <v>0</v>
      </c>
      <c r="BO152" s="2" t="s">
        <v>23</v>
      </c>
      <c r="BP152" s="2">
        <v>1</v>
      </c>
      <c r="BQ152" s="2">
        <v>2</v>
      </c>
      <c r="BR152" s="2">
        <v>0</v>
      </c>
      <c r="BS152" s="2">
        <v>44.77</v>
      </c>
      <c r="BT152" s="2">
        <v>1</v>
      </c>
      <c r="BU152" s="2">
        <v>1</v>
      </c>
      <c r="BV152" s="2">
        <v>1</v>
      </c>
      <c r="BW152" s="2">
        <v>1</v>
      </c>
      <c r="BX152" s="2">
        <v>1</v>
      </c>
      <c r="BY152" s="2" t="s">
        <v>3</v>
      </c>
      <c r="BZ152" s="2">
        <v>109</v>
      </c>
      <c r="CA152" s="2">
        <v>65</v>
      </c>
      <c r="CB152" s="2" t="s">
        <v>3</v>
      </c>
      <c r="CC152" s="2"/>
      <c r="CD152" s="2"/>
      <c r="CE152" s="2">
        <v>0</v>
      </c>
      <c r="CF152" s="2">
        <v>0</v>
      </c>
      <c r="CG152" s="2">
        <v>0</v>
      </c>
      <c r="CH152" s="2">
        <v>28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 t="s">
        <v>885</v>
      </c>
      <c r="CO152" s="2">
        <v>0</v>
      </c>
      <c r="CP152" s="2">
        <f t="shared" ref="CP152:CP183" si="149">(P152+Q152+S152)</f>
        <v>3613767.2100000004</v>
      </c>
      <c r="CQ152" s="2">
        <f t="shared" ref="CQ152:CQ183" si="150">ROUND(AC152*BC152,2)</f>
        <v>14132910.449999999</v>
      </c>
      <c r="CR152" s="2">
        <f t="shared" ref="CR152:CR183" si="151">ROUND(AD152*BB152,2)</f>
        <v>448408.75</v>
      </c>
      <c r="CS152" s="2">
        <f t="shared" ref="CS152:CS183" si="152">ROUND(AE152*BS152,2)</f>
        <v>82620.070000000007</v>
      </c>
      <c r="CT152" s="2">
        <f t="shared" ref="CT152:CT183" si="153">ROUND(AF152*BA152,2)</f>
        <v>570744.56999999995</v>
      </c>
      <c r="CU152" s="2">
        <f t="shared" ref="CU152:CU183" si="154">AG152</f>
        <v>0</v>
      </c>
      <c r="CV152" s="2">
        <f t="shared" ref="CV152:CV183" si="155">AH152</f>
        <v>1534.1</v>
      </c>
      <c r="CW152" s="2">
        <f t="shared" ref="CW152:CW183" si="156">AI152</f>
        <v>151.22499999999999</v>
      </c>
      <c r="CX152" s="2">
        <f t="shared" ref="CX152:CX183" si="157">AJ152</f>
        <v>0</v>
      </c>
      <c r="CY152" s="2">
        <f t="shared" ref="CY152:CY183" si="158">(((S152+R152)*AT152)/100)</f>
        <v>169851.94229999997</v>
      </c>
      <c r="CZ152" s="2">
        <f t="shared" ref="CZ152:CZ183" si="159">(((S152+R152)*AU152)/100)</f>
        <v>86094.67717499999</v>
      </c>
      <c r="DA152" s="2"/>
      <c r="DB152" s="2"/>
      <c r="DC152" s="2" t="s">
        <v>3</v>
      </c>
      <c r="DD152" s="2" t="s">
        <v>3</v>
      </c>
      <c r="DE152" s="2" t="s">
        <v>36</v>
      </c>
      <c r="DF152" s="2" t="s">
        <v>36</v>
      </c>
      <c r="DG152" s="2" t="s">
        <v>43</v>
      </c>
      <c r="DH152" s="2" t="s">
        <v>3</v>
      </c>
      <c r="DI152" s="2" t="s">
        <v>43</v>
      </c>
      <c r="DJ152" s="2" t="s">
        <v>36</v>
      </c>
      <c r="DK152" s="2" t="s">
        <v>3</v>
      </c>
      <c r="DL152" s="2" t="s">
        <v>3</v>
      </c>
      <c r="DM152" s="2" t="s">
        <v>26</v>
      </c>
      <c r="DN152" s="2">
        <v>0</v>
      </c>
      <c r="DO152" s="2">
        <v>0</v>
      </c>
      <c r="DP152" s="2">
        <v>1</v>
      </c>
      <c r="DQ152" s="2">
        <v>1</v>
      </c>
      <c r="DR152" s="2"/>
      <c r="DS152" s="2"/>
      <c r="DT152" s="2"/>
      <c r="DU152" s="2">
        <v>1013</v>
      </c>
      <c r="DV152" s="2" t="s">
        <v>168</v>
      </c>
      <c r="DW152" s="2" t="s">
        <v>168</v>
      </c>
      <c r="DX152" s="2">
        <v>1</v>
      </c>
      <c r="DY152" s="2"/>
      <c r="DZ152" s="2" t="s">
        <v>3</v>
      </c>
      <c r="EA152" s="2" t="s">
        <v>3</v>
      </c>
      <c r="EB152" s="2" t="s">
        <v>3</v>
      </c>
      <c r="EC152" s="2" t="s">
        <v>3</v>
      </c>
      <c r="ED152" s="2"/>
      <c r="EE152" s="2">
        <v>51407717</v>
      </c>
      <c r="EF152" s="2">
        <v>2</v>
      </c>
      <c r="EG152" s="2" t="s">
        <v>27</v>
      </c>
      <c r="EH152" s="2">
        <v>0</v>
      </c>
      <c r="EI152" s="2" t="s">
        <v>3</v>
      </c>
      <c r="EJ152" s="2">
        <v>1</v>
      </c>
      <c r="EK152" s="2">
        <v>28001</v>
      </c>
      <c r="EL152" s="2" t="s">
        <v>157</v>
      </c>
      <c r="EM152" s="2" t="s">
        <v>158</v>
      </c>
      <c r="EN152" s="2"/>
      <c r="EO152" s="2" t="s">
        <v>44</v>
      </c>
      <c r="EP152" s="2"/>
      <c r="EQ152" s="2">
        <v>0</v>
      </c>
      <c r="ER152" s="2">
        <v>0</v>
      </c>
      <c r="ES152" s="2">
        <v>1731974.32</v>
      </c>
      <c r="ET152" s="2">
        <v>23560.16</v>
      </c>
      <c r="EU152" s="2">
        <v>1283.78</v>
      </c>
      <c r="EV152" s="2">
        <v>9639.6</v>
      </c>
      <c r="EW152" s="2">
        <v>1160</v>
      </c>
      <c r="EX152" s="2">
        <v>105.2</v>
      </c>
      <c r="EY152" s="2">
        <v>0</v>
      </c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>
        <v>0</v>
      </c>
      <c r="FR152" s="2">
        <f t="shared" ref="FR152:FR183" si="160">ROUND(IF(AND(BH152=3,BI152=3),P152,0),2)</f>
        <v>0</v>
      </c>
      <c r="FS152" s="2">
        <v>0</v>
      </c>
      <c r="FT152" s="2"/>
      <c r="FU152" s="2"/>
      <c r="FV152" s="2"/>
      <c r="FW152" s="2"/>
      <c r="FX152" s="2">
        <v>109</v>
      </c>
      <c r="FY152" s="2">
        <v>55.25</v>
      </c>
      <c r="FZ152" s="2"/>
      <c r="GA152" s="2" t="s">
        <v>3</v>
      </c>
      <c r="GB152" s="2"/>
      <c r="GC152" s="2"/>
      <c r="GD152" s="2">
        <v>1</v>
      </c>
      <c r="GE152" s="2"/>
      <c r="GF152" s="2">
        <v>-1311485435</v>
      </c>
      <c r="GG152" s="2">
        <v>2</v>
      </c>
      <c r="GH152" s="2">
        <v>0</v>
      </c>
      <c r="GI152" s="2">
        <v>-2</v>
      </c>
      <c r="GJ152" s="2">
        <v>0</v>
      </c>
      <c r="GK152" s="2">
        <v>0</v>
      </c>
      <c r="GL152" s="2">
        <f t="shared" ref="GL152:GL183" si="161">ROUND(IF(AND(BH152=3,BI152=3,FS152&lt;&gt;0),P152,0),2)</f>
        <v>0</v>
      </c>
      <c r="GM152" s="2">
        <f t="shared" ref="GM152:GM183" si="162">ROUND(O152+X152+Y152,2)+GX152</f>
        <v>3869713.83</v>
      </c>
      <c r="GN152" s="2">
        <f t="shared" ref="GN152:GN183" si="163">IF(OR(BI152=0,BI152=1),ROUND(O152+X152+Y152,2),0)</f>
        <v>3869713.83</v>
      </c>
      <c r="GO152" s="2">
        <f t="shared" ref="GO152:GO183" si="164">IF(BI152=2,ROUND(O152+X152+Y152,2),0)</f>
        <v>0</v>
      </c>
      <c r="GP152" s="2">
        <f t="shared" ref="GP152:GP183" si="165">IF(BI152=4,ROUND(O152+X152+Y152,2)+GX152,0)</f>
        <v>0</v>
      </c>
      <c r="GQ152" s="2"/>
      <c r="GR152" s="2">
        <v>0</v>
      </c>
      <c r="GS152" s="2">
        <v>3</v>
      </c>
      <c r="GT152" s="2">
        <v>0</v>
      </c>
      <c r="GU152" s="2" t="s">
        <v>3</v>
      </c>
      <c r="GV152" s="2">
        <f t="shared" ref="GV152:GV183" si="166">ROUND((GT152),6)</f>
        <v>0</v>
      </c>
      <c r="GW152" s="2">
        <v>8.16</v>
      </c>
      <c r="GX152" s="2">
        <f t="shared" ref="GX152:GX183" si="167">ROUND(HC152*I152,2)</f>
        <v>0</v>
      </c>
      <c r="GY152" s="2"/>
      <c r="GZ152" s="2"/>
      <c r="HA152" s="2">
        <v>0</v>
      </c>
      <c r="HB152" s="2">
        <v>0</v>
      </c>
      <c r="HC152" s="2">
        <f t="shared" ref="HC152:HC183" si="168">GV152*GW152</f>
        <v>0</v>
      </c>
      <c r="HD152" s="2"/>
      <c r="HE152" s="2" t="s">
        <v>3</v>
      </c>
      <c r="HF152" s="2" t="s">
        <v>3</v>
      </c>
      <c r="HG152" s="2"/>
      <c r="HH152" s="2"/>
      <c r="HI152" s="2"/>
      <c r="HJ152" s="2"/>
      <c r="HK152" s="2"/>
      <c r="HL152" s="2"/>
      <c r="HM152" s="2" t="s">
        <v>3</v>
      </c>
      <c r="HN152" s="2" t="s">
        <v>3</v>
      </c>
      <c r="HO152" s="2" t="s">
        <v>3</v>
      </c>
      <c r="HP152" s="2" t="s">
        <v>3</v>
      </c>
      <c r="HQ152" s="2" t="s">
        <v>3</v>
      </c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>
        <v>0</v>
      </c>
      <c r="IL152" s="2"/>
      <c r="IM152" s="2"/>
      <c r="IN152" s="2"/>
      <c r="IO152" s="2"/>
      <c r="IP152" s="2"/>
      <c r="IQ152" s="2"/>
      <c r="IR152" s="2"/>
      <c r="IS152" s="2"/>
      <c r="IT152" s="2"/>
      <c r="IU152" s="2"/>
    </row>
    <row r="153" spans="1:255" x14ac:dyDescent="0.2">
      <c r="A153">
        <v>17</v>
      </c>
      <c r="B153">
        <v>1</v>
      </c>
      <c r="C153">
        <f>ROW(SmtRes!A160)</f>
        <v>160</v>
      </c>
      <c r="D153">
        <f>ROW(EtalonRes!A160)</f>
        <v>160</v>
      </c>
      <c r="E153" t="s">
        <v>218</v>
      </c>
      <c r="F153" t="s">
        <v>219</v>
      </c>
      <c r="G153" t="s">
        <v>220</v>
      </c>
      <c r="H153" t="s">
        <v>168</v>
      </c>
      <c r="I153">
        <v>0.23849999999999999</v>
      </c>
      <c r="J153">
        <v>0</v>
      </c>
      <c r="K153">
        <v>0.23849999999999999</v>
      </c>
      <c r="L153">
        <v>0.95399999999999996</v>
      </c>
      <c r="M153">
        <v>0</v>
      </c>
      <c r="N153">
        <f t="shared" si="129"/>
        <v>0.95399999999999996</v>
      </c>
      <c r="O153">
        <f t="shared" si="130"/>
        <v>3613767.21</v>
      </c>
      <c r="P153">
        <f t="shared" si="131"/>
        <v>3370699.14</v>
      </c>
      <c r="Q153">
        <f t="shared" si="132"/>
        <v>106945.49</v>
      </c>
      <c r="R153">
        <f t="shared" si="133"/>
        <v>19704.89</v>
      </c>
      <c r="S153">
        <f t="shared" si="134"/>
        <v>136122.57999999999</v>
      </c>
      <c r="T153">
        <f t="shared" si="135"/>
        <v>0</v>
      </c>
      <c r="U153">
        <f t="shared" si="136"/>
        <v>365.88284999999996</v>
      </c>
      <c r="V153">
        <f t="shared" si="137"/>
        <v>36.067162499999995</v>
      </c>
      <c r="W153">
        <f t="shared" si="138"/>
        <v>0</v>
      </c>
      <c r="X153">
        <f t="shared" si="139"/>
        <v>169851.94</v>
      </c>
      <c r="Y153">
        <f t="shared" si="140"/>
        <v>85705.11</v>
      </c>
      <c r="AA153">
        <v>51441990</v>
      </c>
      <c r="AB153">
        <f t="shared" si="141"/>
        <v>1778590.4210000001</v>
      </c>
      <c r="AC153">
        <f>ROUND((ES153),6)</f>
        <v>1731974.32</v>
      </c>
      <c r="AD153">
        <f t="shared" si="142"/>
        <v>33867.730000000003</v>
      </c>
      <c r="AE153">
        <f t="shared" si="143"/>
        <v>1845.4337499999999</v>
      </c>
      <c r="AF153">
        <f t="shared" si="144"/>
        <v>12748.370999999999</v>
      </c>
      <c r="AG153">
        <f t="shared" si="145"/>
        <v>0</v>
      </c>
      <c r="AH153">
        <f t="shared" si="146"/>
        <v>1534.1</v>
      </c>
      <c r="AI153">
        <f t="shared" si="147"/>
        <v>151.22499999999999</v>
      </c>
      <c r="AJ153">
        <f t="shared" si="148"/>
        <v>0</v>
      </c>
      <c r="AK153">
        <v>0</v>
      </c>
      <c r="AL153">
        <v>1731974.32</v>
      </c>
      <c r="AM153">
        <v>23560.16</v>
      </c>
      <c r="AN153">
        <v>1283.78</v>
      </c>
      <c r="AO153">
        <v>9639.6</v>
      </c>
      <c r="AP153">
        <v>0</v>
      </c>
      <c r="AQ153">
        <v>1160</v>
      </c>
      <c r="AR153">
        <v>105.2</v>
      </c>
      <c r="AS153">
        <v>0</v>
      </c>
      <c r="AT153">
        <v>109</v>
      </c>
      <c r="AU153">
        <v>55</v>
      </c>
      <c r="AV153">
        <v>1</v>
      </c>
      <c r="AW153">
        <v>1</v>
      </c>
      <c r="AZ153">
        <v>1</v>
      </c>
      <c r="BA153">
        <v>44.77</v>
      </c>
      <c r="BB153">
        <v>13.24</v>
      </c>
      <c r="BC153">
        <v>8.16</v>
      </c>
      <c r="BD153" t="s">
        <v>3</v>
      </c>
      <c r="BE153" t="s">
        <v>3</v>
      </c>
      <c r="BF153" t="s">
        <v>3</v>
      </c>
      <c r="BG153" t="s">
        <v>3</v>
      </c>
      <c r="BH153">
        <v>0</v>
      </c>
      <c r="BI153">
        <v>1</v>
      </c>
      <c r="BJ153" t="s">
        <v>221</v>
      </c>
      <c r="BM153">
        <v>28001</v>
      </c>
      <c r="BN153">
        <v>0</v>
      </c>
      <c r="BO153" t="s">
        <v>23</v>
      </c>
      <c r="BP153">
        <v>1</v>
      </c>
      <c r="BQ153">
        <v>2</v>
      </c>
      <c r="BR153">
        <v>0</v>
      </c>
      <c r="BS153">
        <v>44.77</v>
      </c>
      <c r="BT153">
        <v>1</v>
      </c>
      <c r="BU153">
        <v>1</v>
      </c>
      <c r="BV153">
        <v>1</v>
      </c>
      <c r="BW153">
        <v>1</v>
      </c>
      <c r="BX153">
        <v>1</v>
      </c>
      <c r="BY153" t="s">
        <v>3</v>
      </c>
      <c r="BZ153">
        <v>109</v>
      </c>
      <c r="CA153">
        <v>65</v>
      </c>
      <c r="CB153" t="s">
        <v>3</v>
      </c>
      <c r="CE153">
        <v>0</v>
      </c>
      <c r="CF153">
        <v>0</v>
      </c>
      <c r="CG153">
        <v>0</v>
      </c>
      <c r="CH153">
        <v>28</v>
      </c>
      <c r="CI153">
        <v>0</v>
      </c>
      <c r="CJ153">
        <v>0</v>
      </c>
      <c r="CK153">
        <v>0</v>
      </c>
      <c r="CL153">
        <v>0</v>
      </c>
      <c r="CM153">
        <v>0</v>
      </c>
      <c r="CN153" t="s">
        <v>885</v>
      </c>
      <c r="CO153">
        <v>0</v>
      </c>
      <c r="CP153">
        <f t="shared" si="149"/>
        <v>3613767.2100000004</v>
      </c>
      <c r="CQ153">
        <f t="shared" si="150"/>
        <v>14132910.449999999</v>
      </c>
      <c r="CR153">
        <f t="shared" si="151"/>
        <v>448408.75</v>
      </c>
      <c r="CS153">
        <f t="shared" si="152"/>
        <v>82620.070000000007</v>
      </c>
      <c r="CT153">
        <f t="shared" si="153"/>
        <v>570744.56999999995</v>
      </c>
      <c r="CU153">
        <f t="shared" si="154"/>
        <v>0</v>
      </c>
      <c r="CV153">
        <f t="shared" si="155"/>
        <v>1534.1</v>
      </c>
      <c r="CW153">
        <f t="shared" si="156"/>
        <v>151.22499999999999</v>
      </c>
      <c r="CX153">
        <f t="shared" si="157"/>
        <v>0</v>
      </c>
      <c r="CY153">
        <f t="shared" si="158"/>
        <v>169851.94229999997</v>
      </c>
      <c r="CZ153">
        <f t="shared" si="159"/>
        <v>85705.108499999973</v>
      </c>
      <c r="DC153" t="s">
        <v>3</v>
      </c>
      <c r="DD153" t="s">
        <v>3</v>
      </c>
      <c r="DE153" t="s">
        <v>36</v>
      </c>
      <c r="DF153" t="s">
        <v>36</v>
      </c>
      <c r="DG153" t="s">
        <v>43</v>
      </c>
      <c r="DH153" t="s">
        <v>3</v>
      </c>
      <c r="DI153" t="s">
        <v>43</v>
      </c>
      <c r="DJ153" t="s">
        <v>36</v>
      </c>
      <c r="DK153" t="s">
        <v>3</v>
      </c>
      <c r="DL153" t="s">
        <v>3</v>
      </c>
      <c r="DM153" t="s">
        <v>26</v>
      </c>
      <c r="DN153">
        <v>0</v>
      </c>
      <c r="DO153">
        <v>0</v>
      </c>
      <c r="DP153">
        <v>1</v>
      </c>
      <c r="DQ153">
        <v>1</v>
      </c>
      <c r="DU153">
        <v>1013</v>
      </c>
      <c r="DV153" t="s">
        <v>168</v>
      </c>
      <c r="DW153" t="s">
        <v>168</v>
      </c>
      <c r="DX153">
        <v>1</v>
      </c>
      <c r="DZ153" t="s">
        <v>3</v>
      </c>
      <c r="EA153" t="s">
        <v>3</v>
      </c>
      <c r="EB153" t="s">
        <v>3</v>
      </c>
      <c r="EC153" t="s">
        <v>3</v>
      </c>
      <c r="EE153">
        <v>51407717</v>
      </c>
      <c r="EF153">
        <v>2</v>
      </c>
      <c r="EG153" t="s">
        <v>27</v>
      </c>
      <c r="EH153">
        <v>0</v>
      </c>
      <c r="EI153" t="s">
        <v>3</v>
      </c>
      <c r="EJ153">
        <v>1</v>
      </c>
      <c r="EK153">
        <v>28001</v>
      </c>
      <c r="EL153" t="s">
        <v>157</v>
      </c>
      <c r="EM153" t="s">
        <v>158</v>
      </c>
      <c r="EO153" t="s">
        <v>44</v>
      </c>
      <c r="EQ153">
        <v>0</v>
      </c>
      <c r="ER153">
        <v>0</v>
      </c>
      <c r="ES153">
        <v>1731974.32</v>
      </c>
      <c r="ET153">
        <v>23560.16</v>
      </c>
      <c r="EU153">
        <v>1283.78</v>
      </c>
      <c r="EV153">
        <v>9639.6</v>
      </c>
      <c r="EW153">
        <v>1160</v>
      </c>
      <c r="EX153">
        <v>105.2</v>
      </c>
      <c r="EY153">
        <v>0</v>
      </c>
      <c r="FQ153">
        <v>0</v>
      </c>
      <c r="FR153">
        <f t="shared" si="160"/>
        <v>0</v>
      </c>
      <c r="FS153">
        <v>0</v>
      </c>
      <c r="FX153">
        <v>109</v>
      </c>
      <c r="FY153">
        <v>55.25</v>
      </c>
      <c r="GA153" t="s">
        <v>3</v>
      </c>
      <c r="GD153">
        <v>1</v>
      </c>
      <c r="GF153">
        <v>-1311485435</v>
      </c>
      <c r="GG153">
        <v>2</v>
      </c>
      <c r="GH153">
        <v>0</v>
      </c>
      <c r="GI153">
        <v>-2</v>
      </c>
      <c r="GJ153">
        <v>0</v>
      </c>
      <c r="GK153">
        <v>0</v>
      </c>
      <c r="GL153">
        <f t="shared" si="161"/>
        <v>0</v>
      </c>
      <c r="GM153">
        <f t="shared" si="162"/>
        <v>3869324.26</v>
      </c>
      <c r="GN153">
        <f t="shared" si="163"/>
        <v>3869324.26</v>
      </c>
      <c r="GO153">
        <f t="shared" si="164"/>
        <v>0</v>
      </c>
      <c r="GP153">
        <f t="shared" si="165"/>
        <v>0</v>
      </c>
      <c r="GR153">
        <v>0</v>
      </c>
      <c r="GS153">
        <v>3</v>
      </c>
      <c r="GT153">
        <v>0</v>
      </c>
      <c r="GU153" t="s">
        <v>3</v>
      </c>
      <c r="GV153">
        <f t="shared" si="166"/>
        <v>0</v>
      </c>
      <c r="GW153">
        <v>8.16</v>
      </c>
      <c r="GX153">
        <f t="shared" si="167"/>
        <v>0</v>
      </c>
      <c r="HA153">
        <v>0</v>
      </c>
      <c r="HB153">
        <v>0</v>
      </c>
      <c r="HC153">
        <f t="shared" si="168"/>
        <v>0</v>
      </c>
      <c r="HE153" t="s">
        <v>3</v>
      </c>
      <c r="HF153" t="s">
        <v>3</v>
      </c>
      <c r="HM153" t="s">
        <v>3</v>
      </c>
      <c r="HN153" t="s">
        <v>3</v>
      </c>
      <c r="HO153" t="s">
        <v>3</v>
      </c>
      <c r="HP153" t="s">
        <v>3</v>
      </c>
      <c r="HQ153" t="s">
        <v>3</v>
      </c>
      <c r="IK153">
        <v>0</v>
      </c>
    </row>
    <row r="154" spans="1:255" x14ac:dyDescent="0.2">
      <c r="A154" s="2">
        <v>17</v>
      </c>
      <c r="B154" s="2">
        <v>1</v>
      </c>
      <c r="C154" s="2"/>
      <c r="D154" s="2"/>
      <c r="E154" s="2" t="s">
        <v>222</v>
      </c>
      <c r="F154" s="2" t="s">
        <v>223</v>
      </c>
      <c r="G154" s="2" t="s">
        <v>224</v>
      </c>
      <c r="H154" s="2" t="s">
        <v>225</v>
      </c>
      <c r="I154" s="2">
        <v>-477</v>
      </c>
      <c r="J154" s="2">
        <v>0</v>
      </c>
      <c r="K154" s="2">
        <v>-477</v>
      </c>
      <c r="L154" s="2">
        <v>-1908</v>
      </c>
      <c r="M154" s="2">
        <v>0</v>
      </c>
      <c r="N154" s="2">
        <f t="shared" si="129"/>
        <v>-1908</v>
      </c>
      <c r="O154" s="2">
        <f t="shared" si="130"/>
        <v>-1366981.83</v>
      </c>
      <c r="P154" s="2">
        <f t="shared" si="131"/>
        <v>-1366981.83</v>
      </c>
      <c r="Q154" s="2">
        <f t="shared" si="132"/>
        <v>0</v>
      </c>
      <c r="R154" s="2">
        <f t="shared" si="133"/>
        <v>0</v>
      </c>
      <c r="S154" s="2">
        <f t="shared" si="134"/>
        <v>0</v>
      </c>
      <c r="T154" s="2">
        <f t="shared" si="135"/>
        <v>0</v>
      </c>
      <c r="U154" s="2">
        <f t="shared" si="136"/>
        <v>0</v>
      </c>
      <c r="V154" s="2">
        <f t="shared" si="137"/>
        <v>0</v>
      </c>
      <c r="W154" s="2">
        <f t="shared" si="138"/>
        <v>0</v>
      </c>
      <c r="X154" s="2">
        <f t="shared" si="139"/>
        <v>0</v>
      </c>
      <c r="Y154" s="2">
        <f t="shared" si="140"/>
        <v>0</v>
      </c>
      <c r="Z154" s="2"/>
      <c r="AA154" s="2">
        <v>51442965</v>
      </c>
      <c r="AB154" s="2">
        <f t="shared" si="141"/>
        <v>351.2</v>
      </c>
      <c r="AC154" s="2">
        <f>ROUND((ES154),6)</f>
        <v>351.2</v>
      </c>
      <c r="AD154" s="2">
        <f t="shared" si="142"/>
        <v>0</v>
      </c>
      <c r="AE154" s="2">
        <f t="shared" si="143"/>
        <v>0</v>
      </c>
      <c r="AF154" s="2">
        <f t="shared" si="144"/>
        <v>0</v>
      </c>
      <c r="AG154" s="2">
        <f t="shared" si="145"/>
        <v>0</v>
      </c>
      <c r="AH154" s="2">
        <f t="shared" si="146"/>
        <v>0</v>
      </c>
      <c r="AI154" s="2">
        <f t="shared" si="147"/>
        <v>0</v>
      </c>
      <c r="AJ154" s="2">
        <f t="shared" si="148"/>
        <v>0</v>
      </c>
      <c r="AK154" s="2">
        <v>351.2</v>
      </c>
      <c r="AL154" s="2">
        <v>351.2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109</v>
      </c>
      <c r="AU154" s="2">
        <v>55.25</v>
      </c>
      <c r="AV154" s="2">
        <v>1</v>
      </c>
      <c r="AW154" s="2">
        <v>1</v>
      </c>
      <c r="AX154" s="2"/>
      <c r="AY154" s="2"/>
      <c r="AZ154" s="2">
        <v>1</v>
      </c>
      <c r="BA154" s="2">
        <v>1</v>
      </c>
      <c r="BB154" s="2">
        <v>1</v>
      </c>
      <c r="BC154" s="2">
        <v>8.16</v>
      </c>
      <c r="BD154" s="2" t="s">
        <v>3</v>
      </c>
      <c r="BE154" s="2" t="s">
        <v>3</v>
      </c>
      <c r="BF154" s="2" t="s">
        <v>3</v>
      </c>
      <c r="BG154" s="2" t="s">
        <v>3</v>
      </c>
      <c r="BH154" s="2">
        <v>3</v>
      </c>
      <c r="BI154" s="2">
        <v>1</v>
      </c>
      <c r="BJ154" s="2" t="s">
        <v>226</v>
      </c>
      <c r="BK154" s="2"/>
      <c r="BL154" s="2"/>
      <c r="BM154" s="2">
        <v>1100</v>
      </c>
      <c r="BN154" s="2">
        <v>0</v>
      </c>
      <c r="BO154" s="2" t="s">
        <v>23</v>
      </c>
      <c r="BP154" s="2">
        <v>1</v>
      </c>
      <c r="BQ154" s="2">
        <v>8</v>
      </c>
      <c r="BR154" s="2">
        <v>0</v>
      </c>
      <c r="BS154" s="2">
        <v>1</v>
      </c>
      <c r="BT154" s="2">
        <v>1</v>
      </c>
      <c r="BU154" s="2">
        <v>1</v>
      </c>
      <c r="BV154" s="2">
        <v>1</v>
      </c>
      <c r="BW154" s="2">
        <v>1</v>
      </c>
      <c r="BX154" s="2">
        <v>1</v>
      </c>
      <c r="BY154" s="2" t="s">
        <v>3</v>
      </c>
      <c r="BZ154" s="2">
        <v>109</v>
      </c>
      <c r="CA154" s="2">
        <v>65</v>
      </c>
      <c r="CB154" s="2" t="s">
        <v>3</v>
      </c>
      <c r="CC154" s="2"/>
      <c r="CD154" s="2"/>
      <c r="CE154" s="2">
        <v>0</v>
      </c>
      <c r="CF154" s="2">
        <v>0</v>
      </c>
      <c r="CG154" s="2">
        <v>0</v>
      </c>
      <c r="CH154" s="2">
        <v>29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 t="s">
        <v>885</v>
      </c>
      <c r="CO154" s="2">
        <v>0</v>
      </c>
      <c r="CP154" s="2">
        <f t="shared" si="149"/>
        <v>-1366981.83</v>
      </c>
      <c r="CQ154" s="2">
        <f t="shared" si="150"/>
        <v>2865.79</v>
      </c>
      <c r="CR154" s="2">
        <f t="shared" si="151"/>
        <v>0</v>
      </c>
      <c r="CS154" s="2">
        <f t="shared" si="152"/>
        <v>0</v>
      </c>
      <c r="CT154" s="2">
        <f t="shared" si="153"/>
        <v>0</v>
      </c>
      <c r="CU154" s="2">
        <f t="shared" si="154"/>
        <v>0</v>
      </c>
      <c r="CV154" s="2">
        <f t="shared" si="155"/>
        <v>0</v>
      </c>
      <c r="CW154" s="2">
        <f t="shared" si="156"/>
        <v>0</v>
      </c>
      <c r="CX154" s="2">
        <f t="shared" si="157"/>
        <v>0</v>
      </c>
      <c r="CY154" s="2">
        <f t="shared" si="158"/>
        <v>0</v>
      </c>
      <c r="CZ154" s="2">
        <f t="shared" si="159"/>
        <v>0</v>
      </c>
      <c r="DA154" s="2"/>
      <c r="DB154" s="2"/>
      <c r="DC154" s="2" t="s">
        <v>3</v>
      </c>
      <c r="DD154" s="2" t="s">
        <v>3</v>
      </c>
      <c r="DE154" s="2" t="s">
        <v>36</v>
      </c>
      <c r="DF154" s="2" t="s">
        <v>36</v>
      </c>
      <c r="DG154" s="2" t="s">
        <v>43</v>
      </c>
      <c r="DH154" s="2" t="s">
        <v>3</v>
      </c>
      <c r="DI154" s="2" t="s">
        <v>43</v>
      </c>
      <c r="DJ154" s="2" t="s">
        <v>36</v>
      </c>
      <c r="DK154" s="2" t="s">
        <v>3</v>
      </c>
      <c r="DL154" s="2" t="s">
        <v>3</v>
      </c>
      <c r="DM154" s="2" t="s">
        <v>26</v>
      </c>
      <c r="DN154" s="2">
        <v>0</v>
      </c>
      <c r="DO154" s="2">
        <v>0</v>
      </c>
      <c r="DP154" s="2">
        <v>1</v>
      </c>
      <c r="DQ154" s="2">
        <v>1</v>
      </c>
      <c r="DR154" s="2"/>
      <c r="DS154" s="2"/>
      <c r="DT154" s="2"/>
      <c r="DU154" s="2">
        <v>1003</v>
      </c>
      <c r="DV154" s="2" t="s">
        <v>225</v>
      </c>
      <c r="DW154" s="2" t="s">
        <v>225</v>
      </c>
      <c r="DX154" s="2">
        <v>1</v>
      </c>
      <c r="DY154" s="2"/>
      <c r="DZ154" s="2" t="s">
        <v>3</v>
      </c>
      <c r="EA154" s="2" t="s">
        <v>3</v>
      </c>
      <c r="EB154" s="2" t="s">
        <v>3</v>
      </c>
      <c r="EC154" s="2" t="s">
        <v>3</v>
      </c>
      <c r="ED154" s="2"/>
      <c r="EE154" s="2">
        <v>51407885</v>
      </c>
      <c r="EF154" s="2">
        <v>8</v>
      </c>
      <c r="EG154" s="2" t="s">
        <v>58</v>
      </c>
      <c r="EH154" s="2">
        <v>0</v>
      </c>
      <c r="EI154" s="2" t="s">
        <v>3</v>
      </c>
      <c r="EJ154" s="2">
        <v>1</v>
      </c>
      <c r="EK154" s="2">
        <v>1100</v>
      </c>
      <c r="EL154" s="2" t="s">
        <v>59</v>
      </c>
      <c r="EM154" s="2" t="s">
        <v>60</v>
      </c>
      <c r="EN154" s="2"/>
      <c r="EO154" s="2" t="s">
        <v>44</v>
      </c>
      <c r="EP154" s="2"/>
      <c r="EQ154" s="2">
        <v>0</v>
      </c>
      <c r="ER154" s="2">
        <v>0</v>
      </c>
      <c r="ES154" s="2">
        <v>351.2</v>
      </c>
      <c r="ET154" s="2">
        <v>0</v>
      </c>
      <c r="EU154" s="2">
        <v>0</v>
      </c>
      <c r="EV154" s="2">
        <v>0</v>
      </c>
      <c r="EW154" s="2">
        <v>0</v>
      </c>
      <c r="EX154" s="2">
        <v>0</v>
      </c>
      <c r="EY154" s="2">
        <v>0</v>
      </c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>
        <v>0</v>
      </c>
      <c r="FR154" s="2">
        <f t="shared" si="160"/>
        <v>0</v>
      </c>
      <c r="FS154" s="2">
        <v>0</v>
      </c>
      <c r="FT154" s="2"/>
      <c r="FU154" s="2"/>
      <c r="FV154" s="2"/>
      <c r="FW154" s="2"/>
      <c r="FX154" s="2">
        <v>109</v>
      </c>
      <c r="FY154" s="2">
        <v>55.25</v>
      </c>
      <c r="FZ154" s="2"/>
      <c r="GA154" s="2" t="s">
        <v>63</v>
      </c>
      <c r="GB154" s="2"/>
      <c r="GC154" s="2"/>
      <c r="GD154" s="2">
        <v>1</v>
      </c>
      <c r="GE154" s="2"/>
      <c r="GF154" s="2">
        <v>-552122928</v>
      </c>
      <c r="GG154" s="2">
        <v>2</v>
      </c>
      <c r="GH154" s="2">
        <v>0</v>
      </c>
      <c r="GI154" s="2">
        <v>-2</v>
      </c>
      <c r="GJ154" s="2">
        <v>0</v>
      </c>
      <c r="GK154" s="2">
        <v>0</v>
      </c>
      <c r="GL154" s="2">
        <f t="shared" si="161"/>
        <v>0</v>
      </c>
      <c r="GM154" s="2">
        <f t="shared" si="162"/>
        <v>-1366981.83</v>
      </c>
      <c r="GN154" s="2">
        <f t="shared" si="163"/>
        <v>-1366981.83</v>
      </c>
      <c r="GO154" s="2">
        <f t="shared" si="164"/>
        <v>0</v>
      </c>
      <c r="GP154" s="2">
        <f t="shared" si="165"/>
        <v>0</v>
      </c>
      <c r="GQ154" s="2"/>
      <c r="GR154" s="2">
        <v>0</v>
      </c>
      <c r="GS154" s="2">
        <v>4</v>
      </c>
      <c r="GT154" s="2">
        <v>0</v>
      </c>
      <c r="GU154" s="2" t="s">
        <v>3</v>
      </c>
      <c r="GV154" s="2">
        <f t="shared" si="166"/>
        <v>0</v>
      </c>
      <c r="GW154" s="2">
        <v>1</v>
      </c>
      <c r="GX154" s="2">
        <f t="shared" si="167"/>
        <v>0</v>
      </c>
      <c r="GY154" s="2"/>
      <c r="GZ154" s="2"/>
      <c r="HA154" s="2">
        <v>0</v>
      </c>
      <c r="HB154" s="2">
        <v>0</v>
      </c>
      <c r="HC154" s="2">
        <f t="shared" si="168"/>
        <v>0</v>
      </c>
      <c r="HD154" s="2"/>
      <c r="HE154" s="2" t="s">
        <v>3</v>
      </c>
      <c r="HF154" s="2" t="s">
        <v>3</v>
      </c>
      <c r="HG154" s="2"/>
      <c r="HH154" s="2"/>
      <c r="HI154" s="2"/>
      <c r="HJ154" s="2"/>
      <c r="HK154" s="2"/>
      <c r="HL154" s="2"/>
      <c r="HM154" s="2" t="s">
        <v>3</v>
      </c>
      <c r="HN154" s="2" t="s">
        <v>3</v>
      </c>
      <c r="HO154" s="2" t="s">
        <v>3</v>
      </c>
      <c r="HP154" s="2" t="s">
        <v>3</v>
      </c>
      <c r="HQ154" s="2" t="s">
        <v>3</v>
      </c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>
        <v>0</v>
      </c>
      <c r="IL154" s="2"/>
      <c r="IM154" s="2"/>
      <c r="IN154" s="2"/>
      <c r="IO154" s="2"/>
      <c r="IP154" s="2"/>
      <c r="IQ154" s="2"/>
      <c r="IR154" s="2"/>
      <c r="IS154" s="2"/>
      <c r="IT154" s="2"/>
      <c r="IU154" s="2"/>
    </row>
    <row r="155" spans="1:255" x14ac:dyDescent="0.2">
      <c r="A155">
        <v>17</v>
      </c>
      <c r="B155">
        <v>1</v>
      </c>
      <c r="E155" t="s">
        <v>222</v>
      </c>
      <c r="F155" t="s">
        <v>223</v>
      </c>
      <c r="G155" t="s">
        <v>224</v>
      </c>
      <c r="H155" t="s">
        <v>225</v>
      </c>
      <c r="I155">
        <v>-477</v>
      </c>
      <c r="J155">
        <v>0</v>
      </c>
      <c r="K155">
        <v>-477</v>
      </c>
      <c r="L155">
        <v>-1908</v>
      </c>
      <c r="M155">
        <v>0</v>
      </c>
      <c r="N155">
        <f t="shared" si="129"/>
        <v>-1908</v>
      </c>
      <c r="O155">
        <f t="shared" si="130"/>
        <v>-1366981.83</v>
      </c>
      <c r="P155">
        <f t="shared" si="131"/>
        <v>-1366981.83</v>
      </c>
      <c r="Q155">
        <f t="shared" si="132"/>
        <v>0</v>
      </c>
      <c r="R155">
        <f t="shared" si="133"/>
        <v>0</v>
      </c>
      <c r="S155">
        <f t="shared" si="134"/>
        <v>0</v>
      </c>
      <c r="T155">
        <f t="shared" si="135"/>
        <v>0</v>
      </c>
      <c r="U155">
        <f t="shared" si="136"/>
        <v>0</v>
      </c>
      <c r="V155">
        <f t="shared" si="137"/>
        <v>0</v>
      </c>
      <c r="W155">
        <f t="shared" si="138"/>
        <v>0</v>
      </c>
      <c r="X155">
        <f t="shared" si="139"/>
        <v>0</v>
      </c>
      <c r="Y155">
        <f t="shared" si="140"/>
        <v>0</v>
      </c>
      <c r="AA155">
        <v>51441990</v>
      </c>
      <c r="AB155">
        <f t="shared" si="141"/>
        <v>351.2</v>
      </c>
      <c r="AC155">
        <f>ROUND((ES155),6)</f>
        <v>351.2</v>
      </c>
      <c r="AD155">
        <f t="shared" si="142"/>
        <v>0</v>
      </c>
      <c r="AE155">
        <f t="shared" si="143"/>
        <v>0</v>
      </c>
      <c r="AF155">
        <f t="shared" si="144"/>
        <v>0</v>
      </c>
      <c r="AG155">
        <f t="shared" si="145"/>
        <v>0</v>
      </c>
      <c r="AH155">
        <f t="shared" si="146"/>
        <v>0</v>
      </c>
      <c r="AI155">
        <f t="shared" si="147"/>
        <v>0</v>
      </c>
      <c r="AJ155">
        <f t="shared" si="148"/>
        <v>0</v>
      </c>
      <c r="AK155">
        <v>351.2</v>
      </c>
      <c r="AL155">
        <v>351.2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109</v>
      </c>
      <c r="AU155">
        <v>55</v>
      </c>
      <c r="AV155">
        <v>1</v>
      </c>
      <c r="AW155">
        <v>1</v>
      </c>
      <c r="AZ155">
        <v>1</v>
      </c>
      <c r="BA155">
        <v>1</v>
      </c>
      <c r="BB155">
        <v>1</v>
      </c>
      <c r="BC155">
        <v>8.16</v>
      </c>
      <c r="BD155" t="s">
        <v>3</v>
      </c>
      <c r="BE155" t="s">
        <v>3</v>
      </c>
      <c r="BF155" t="s">
        <v>3</v>
      </c>
      <c r="BG155" t="s">
        <v>3</v>
      </c>
      <c r="BH155">
        <v>3</v>
      </c>
      <c r="BI155">
        <v>1</v>
      </c>
      <c r="BJ155" t="s">
        <v>226</v>
      </c>
      <c r="BM155">
        <v>1100</v>
      </c>
      <c r="BN155">
        <v>0</v>
      </c>
      <c r="BO155" t="s">
        <v>23</v>
      </c>
      <c r="BP155">
        <v>1</v>
      </c>
      <c r="BQ155">
        <v>8</v>
      </c>
      <c r="BR155">
        <v>0</v>
      </c>
      <c r="BS155">
        <v>1</v>
      </c>
      <c r="BT155">
        <v>1</v>
      </c>
      <c r="BU155">
        <v>1</v>
      </c>
      <c r="BV155">
        <v>1</v>
      </c>
      <c r="BW155">
        <v>1</v>
      </c>
      <c r="BX155">
        <v>1</v>
      </c>
      <c r="BY155" t="s">
        <v>3</v>
      </c>
      <c r="BZ155">
        <v>109</v>
      </c>
      <c r="CA155">
        <v>65</v>
      </c>
      <c r="CB155" t="s">
        <v>3</v>
      </c>
      <c r="CE155">
        <v>0</v>
      </c>
      <c r="CF155">
        <v>0</v>
      </c>
      <c r="CG155">
        <v>0</v>
      </c>
      <c r="CH155">
        <v>29</v>
      </c>
      <c r="CI155">
        <v>0</v>
      </c>
      <c r="CJ155">
        <v>0</v>
      </c>
      <c r="CK155">
        <v>0</v>
      </c>
      <c r="CL155">
        <v>0</v>
      </c>
      <c r="CM155">
        <v>0</v>
      </c>
      <c r="CN155" t="s">
        <v>885</v>
      </c>
      <c r="CO155">
        <v>0</v>
      </c>
      <c r="CP155">
        <f t="shared" si="149"/>
        <v>-1366981.83</v>
      </c>
      <c r="CQ155">
        <f t="shared" si="150"/>
        <v>2865.79</v>
      </c>
      <c r="CR155">
        <f t="shared" si="151"/>
        <v>0</v>
      </c>
      <c r="CS155">
        <f t="shared" si="152"/>
        <v>0</v>
      </c>
      <c r="CT155">
        <f t="shared" si="153"/>
        <v>0</v>
      </c>
      <c r="CU155">
        <f t="shared" si="154"/>
        <v>0</v>
      </c>
      <c r="CV155">
        <f t="shared" si="155"/>
        <v>0</v>
      </c>
      <c r="CW155">
        <f t="shared" si="156"/>
        <v>0</v>
      </c>
      <c r="CX155">
        <f t="shared" si="157"/>
        <v>0</v>
      </c>
      <c r="CY155">
        <f t="shared" si="158"/>
        <v>0</v>
      </c>
      <c r="CZ155">
        <f t="shared" si="159"/>
        <v>0</v>
      </c>
      <c r="DC155" t="s">
        <v>3</v>
      </c>
      <c r="DD155" t="s">
        <v>3</v>
      </c>
      <c r="DE155" t="s">
        <v>36</v>
      </c>
      <c r="DF155" t="s">
        <v>36</v>
      </c>
      <c r="DG155" t="s">
        <v>43</v>
      </c>
      <c r="DH155" t="s">
        <v>3</v>
      </c>
      <c r="DI155" t="s">
        <v>43</v>
      </c>
      <c r="DJ155" t="s">
        <v>36</v>
      </c>
      <c r="DK155" t="s">
        <v>3</v>
      </c>
      <c r="DL155" t="s">
        <v>3</v>
      </c>
      <c r="DM155" t="s">
        <v>26</v>
      </c>
      <c r="DN155">
        <v>0</v>
      </c>
      <c r="DO155">
        <v>0</v>
      </c>
      <c r="DP155">
        <v>1</v>
      </c>
      <c r="DQ155">
        <v>1</v>
      </c>
      <c r="DU155">
        <v>1003</v>
      </c>
      <c r="DV155" t="s">
        <v>225</v>
      </c>
      <c r="DW155" t="s">
        <v>225</v>
      </c>
      <c r="DX155">
        <v>1</v>
      </c>
      <c r="DZ155" t="s">
        <v>3</v>
      </c>
      <c r="EA155" t="s">
        <v>3</v>
      </c>
      <c r="EB155" t="s">
        <v>3</v>
      </c>
      <c r="EC155" t="s">
        <v>3</v>
      </c>
      <c r="EE155">
        <v>51407885</v>
      </c>
      <c r="EF155">
        <v>8</v>
      </c>
      <c r="EG155" t="s">
        <v>58</v>
      </c>
      <c r="EH155">
        <v>0</v>
      </c>
      <c r="EI155" t="s">
        <v>3</v>
      </c>
      <c r="EJ155">
        <v>1</v>
      </c>
      <c r="EK155">
        <v>1100</v>
      </c>
      <c r="EL155" t="s">
        <v>59</v>
      </c>
      <c r="EM155" t="s">
        <v>60</v>
      </c>
      <c r="EO155" t="s">
        <v>44</v>
      </c>
      <c r="EQ155">
        <v>0</v>
      </c>
      <c r="ER155">
        <v>0</v>
      </c>
      <c r="ES155">
        <v>351.2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FQ155">
        <v>0</v>
      </c>
      <c r="FR155">
        <f t="shared" si="160"/>
        <v>0</v>
      </c>
      <c r="FS155">
        <v>0</v>
      </c>
      <c r="FX155">
        <v>109</v>
      </c>
      <c r="FY155">
        <v>55.25</v>
      </c>
      <c r="GA155" t="s">
        <v>63</v>
      </c>
      <c r="GD155">
        <v>1</v>
      </c>
      <c r="GF155">
        <v>-552122928</v>
      </c>
      <c r="GG155">
        <v>2</v>
      </c>
      <c r="GH155">
        <v>0</v>
      </c>
      <c r="GI155">
        <v>-2</v>
      </c>
      <c r="GJ155">
        <v>0</v>
      </c>
      <c r="GK155">
        <v>0</v>
      </c>
      <c r="GL155">
        <f t="shared" si="161"/>
        <v>0</v>
      </c>
      <c r="GM155">
        <f t="shared" si="162"/>
        <v>-1366981.83</v>
      </c>
      <c r="GN155">
        <f t="shared" si="163"/>
        <v>-1366981.83</v>
      </c>
      <c r="GO155">
        <f t="shared" si="164"/>
        <v>0</v>
      </c>
      <c r="GP155">
        <f t="shared" si="165"/>
        <v>0</v>
      </c>
      <c r="GR155">
        <v>0</v>
      </c>
      <c r="GS155">
        <v>4</v>
      </c>
      <c r="GT155">
        <v>0</v>
      </c>
      <c r="GU155" t="s">
        <v>3</v>
      </c>
      <c r="GV155">
        <f t="shared" si="166"/>
        <v>0</v>
      </c>
      <c r="GW155">
        <v>1</v>
      </c>
      <c r="GX155">
        <f t="shared" si="167"/>
        <v>0</v>
      </c>
      <c r="HA155">
        <v>0</v>
      </c>
      <c r="HB155">
        <v>0</v>
      </c>
      <c r="HC155">
        <f t="shared" si="168"/>
        <v>0</v>
      </c>
      <c r="HE155" t="s">
        <v>3</v>
      </c>
      <c r="HF155" t="s">
        <v>3</v>
      </c>
      <c r="HM155" t="s">
        <v>3</v>
      </c>
      <c r="HN155" t="s">
        <v>3</v>
      </c>
      <c r="HO155" t="s">
        <v>3</v>
      </c>
      <c r="HP155" t="s">
        <v>3</v>
      </c>
      <c r="HQ155" t="s">
        <v>3</v>
      </c>
      <c r="IK155">
        <v>0</v>
      </c>
    </row>
    <row r="156" spans="1:255" x14ac:dyDescent="0.2">
      <c r="A156" s="2">
        <v>17</v>
      </c>
      <c r="B156" s="2">
        <v>1</v>
      </c>
      <c r="C156" s="2"/>
      <c r="D156" s="2"/>
      <c r="E156" s="2" t="s">
        <v>227</v>
      </c>
      <c r="F156" s="2" t="s">
        <v>228</v>
      </c>
      <c r="G156" s="2" t="s">
        <v>229</v>
      </c>
      <c r="H156" s="2" t="s">
        <v>230</v>
      </c>
      <c r="I156" s="2">
        <v>31.629000000000001</v>
      </c>
      <c r="J156" s="2">
        <v>0</v>
      </c>
      <c r="K156" s="2">
        <v>31.629000000000001</v>
      </c>
      <c r="L156" s="2">
        <v>126.51600000000001</v>
      </c>
      <c r="M156" s="2">
        <v>0</v>
      </c>
      <c r="N156" s="2">
        <f t="shared" si="129"/>
        <v>126.51600000000001</v>
      </c>
      <c r="O156" s="2">
        <f t="shared" si="130"/>
        <v>4377169.26</v>
      </c>
      <c r="P156" s="2">
        <f t="shared" si="131"/>
        <v>4377169.26</v>
      </c>
      <c r="Q156" s="2">
        <f t="shared" si="132"/>
        <v>0</v>
      </c>
      <c r="R156" s="2">
        <f t="shared" si="133"/>
        <v>0</v>
      </c>
      <c r="S156" s="2">
        <f t="shared" si="134"/>
        <v>0</v>
      </c>
      <c r="T156" s="2">
        <f t="shared" si="135"/>
        <v>0</v>
      </c>
      <c r="U156" s="2">
        <f t="shared" si="136"/>
        <v>0</v>
      </c>
      <c r="V156" s="2">
        <f t="shared" si="137"/>
        <v>0</v>
      </c>
      <c r="W156" s="2">
        <f t="shared" si="138"/>
        <v>0</v>
      </c>
      <c r="X156" s="2">
        <f t="shared" si="139"/>
        <v>0</v>
      </c>
      <c r="Y156" s="2">
        <f t="shared" si="140"/>
        <v>0</v>
      </c>
      <c r="Z156" s="2"/>
      <c r="AA156" s="2">
        <v>51442965</v>
      </c>
      <c r="AB156" s="2">
        <f t="shared" si="141"/>
        <v>16959.682959999998</v>
      </c>
      <c r="AC156" s="2">
        <f>ROUND(((ES156*1.012)),6)</f>
        <v>16959.682959999998</v>
      </c>
      <c r="AD156" s="2">
        <f t="shared" si="142"/>
        <v>0</v>
      </c>
      <c r="AE156" s="2">
        <f t="shared" si="143"/>
        <v>0</v>
      </c>
      <c r="AF156" s="2">
        <f t="shared" si="144"/>
        <v>0</v>
      </c>
      <c r="AG156" s="2">
        <f t="shared" si="145"/>
        <v>0</v>
      </c>
      <c r="AH156" s="2">
        <f t="shared" si="146"/>
        <v>0</v>
      </c>
      <c r="AI156" s="2">
        <f t="shared" si="147"/>
        <v>0</v>
      </c>
      <c r="AJ156" s="2">
        <f t="shared" si="148"/>
        <v>0</v>
      </c>
      <c r="AK156" s="2">
        <v>16758.580000000002</v>
      </c>
      <c r="AL156" s="2">
        <v>16758.580000000002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1</v>
      </c>
      <c r="AW156" s="2">
        <v>1</v>
      </c>
      <c r="AX156" s="2"/>
      <c r="AY156" s="2"/>
      <c r="AZ156" s="2">
        <v>1</v>
      </c>
      <c r="BA156" s="2">
        <v>1</v>
      </c>
      <c r="BB156" s="2">
        <v>1</v>
      </c>
      <c r="BC156" s="2">
        <v>8.16</v>
      </c>
      <c r="BD156" s="2" t="s">
        <v>3</v>
      </c>
      <c r="BE156" s="2" t="s">
        <v>3</v>
      </c>
      <c r="BF156" s="2" t="s">
        <v>3</v>
      </c>
      <c r="BG156" s="2" t="s">
        <v>3</v>
      </c>
      <c r="BH156" s="2">
        <v>3</v>
      </c>
      <c r="BI156" s="2">
        <v>1</v>
      </c>
      <c r="BJ156" s="2" t="s">
        <v>228</v>
      </c>
      <c r="BK156" s="2"/>
      <c r="BL156" s="2"/>
      <c r="BM156" s="2">
        <v>1100</v>
      </c>
      <c r="BN156" s="2">
        <v>0</v>
      </c>
      <c r="BO156" s="2" t="s">
        <v>23</v>
      </c>
      <c r="BP156" s="2">
        <v>1</v>
      </c>
      <c r="BQ156" s="2">
        <v>8</v>
      </c>
      <c r="BR156" s="2">
        <v>0</v>
      </c>
      <c r="BS156" s="2">
        <v>1</v>
      </c>
      <c r="BT156" s="2">
        <v>1</v>
      </c>
      <c r="BU156" s="2">
        <v>1</v>
      </c>
      <c r="BV156" s="2">
        <v>1</v>
      </c>
      <c r="BW156" s="2">
        <v>1</v>
      </c>
      <c r="BX156" s="2">
        <v>1</v>
      </c>
      <c r="BY156" s="2" t="s">
        <v>3</v>
      </c>
      <c r="BZ156" s="2">
        <v>0</v>
      </c>
      <c r="CA156" s="2">
        <v>0</v>
      </c>
      <c r="CB156" s="2" t="s">
        <v>3</v>
      </c>
      <c r="CC156" s="2"/>
      <c r="CD156" s="2"/>
      <c r="CE156" s="2">
        <v>0</v>
      </c>
      <c r="CF156" s="2">
        <v>0</v>
      </c>
      <c r="CG156" s="2">
        <v>0</v>
      </c>
      <c r="CH156" s="2">
        <v>30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 t="s">
        <v>888</v>
      </c>
      <c r="CO156" s="2">
        <v>0</v>
      </c>
      <c r="CP156" s="2">
        <f t="shared" si="149"/>
        <v>4377169.26</v>
      </c>
      <c r="CQ156" s="2">
        <f t="shared" si="150"/>
        <v>138391.01</v>
      </c>
      <c r="CR156" s="2">
        <f t="shared" si="151"/>
        <v>0</v>
      </c>
      <c r="CS156" s="2">
        <f t="shared" si="152"/>
        <v>0</v>
      </c>
      <c r="CT156" s="2">
        <f t="shared" si="153"/>
        <v>0</v>
      </c>
      <c r="CU156" s="2">
        <f t="shared" si="154"/>
        <v>0</v>
      </c>
      <c r="CV156" s="2">
        <f t="shared" si="155"/>
        <v>0</v>
      </c>
      <c r="CW156" s="2">
        <f t="shared" si="156"/>
        <v>0</v>
      </c>
      <c r="CX156" s="2">
        <f t="shared" si="157"/>
        <v>0</v>
      </c>
      <c r="CY156" s="2">
        <f t="shared" si="158"/>
        <v>0</v>
      </c>
      <c r="CZ156" s="2">
        <f t="shared" si="159"/>
        <v>0</v>
      </c>
      <c r="DA156" s="2"/>
      <c r="DB156" s="2"/>
      <c r="DC156" s="2" t="s">
        <v>3</v>
      </c>
      <c r="DD156" s="2" t="s">
        <v>86</v>
      </c>
      <c r="DE156" s="2" t="s">
        <v>36</v>
      </c>
      <c r="DF156" s="2" t="s">
        <v>36</v>
      </c>
      <c r="DG156" s="2" t="s">
        <v>43</v>
      </c>
      <c r="DH156" s="2" t="s">
        <v>3</v>
      </c>
      <c r="DI156" s="2" t="s">
        <v>43</v>
      </c>
      <c r="DJ156" s="2" t="s">
        <v>36</v>
      </c>
      <c r="DK156" s="2" t="s">
        <v>3</v>
      </c>
      <c r="DL156" s="2" t="s">
        <v>3</v>
      </c>
      <c r="DM156" s="2" t="s">
        <v>3</v>
      </c>
      <c r="DN156" s="2">
        <v>0</v>
      </c>
      <c r="DO156" s="2">
        <v>0</v>
      </c>
      <c r="DP156" s="2">
        <v>1</v>
      </c>
      <c r="DQ156" s="2">
        <v>1</v>
      </c>
      <c r="DR156" s="2"/>
      <c r="DS156" s="2"/>
      <c r="DT156" s="2"/>
      <c r="DU156" s="2">
        <v>1009</v>
      </c>
      <c r="DV156" s="2" t="s">
        <v>230</v>
      </c>
      <c r="DW156" s="2" t="s">
        <v>230</v>
      </c>
      <c r="DX156" s="2">
        <v>1000</v>
      </c>
      <c r="DY156" s="2"/>
      <c r="DZ156" s="2" t="s">
        <v>3</v>
      </c>
      <c r="EA156" s="2" t="s">
        <v>3</v>
      </c>
      <c r="EB156" s="2" t="s">
        <v>3</v>
      </c>
      <c r="EC156" s="2" t="s">
        <v>3</v>
      </c>
      <c r="ED156" s="2"/>
      <c r="EE156" s="2">
        <v>51407885</v>
      </c>
      <c r="EF156" s="2">
        <v>8</v>
      </c>
      <c r="EG156" s="2" t="s">
        <v>58</v>
      </c>
      <c r="EH156" s="2">
        <v>0</v>
      </c>
      <c r="EI156" s="2" t="s">
        <v>3</v>
      </c>
      <c r="EJ156" s="2">
        <v>1</v>
      </c>
      <c r="EK156" s="2">
        <v>1100</v>
      </c>
      <c r="EL156" s="2" t="s">
        <v>59</v>
      </c>
      <c r="EM156" s="2" t="s">
        <v>60</v>
      </c>
      <c r="EN156" s="2"/>
      <c r="EO156" s="2" t="s">
        <v>87</v>
      </c>
      <c r="EP156" s="2"/>
      <c r="EQ156" s="2">
        <v>0</v>
      </c>
      <c r="ER156" s="2">
        <v>16758.580000000002</v>
      </c>
      <c r="ES156" s="2">
        <v>16758.580000000002</v>
      </c>
      <c r="ET156" s="2">
        <v>0</v>
      </c>
      <c r="EU156" s="2">
        <v>0</v>
      </c>
      <c r="EV156" s="2">
        <v>0</v>
      </c>
      <c r="EW156" s="2">
        <v>0</v>
      </c>
      <c r="EX156" s="2">
        <v>0</v>
      </c>
      <c r="EY156" s="2">
        <v>0</v>
      </c>
      <c r="EZ156" s="2">
        <v>5</v>
      </c>
      <c r="FA156" s="2"/>
      <c r="FB156" s="2"/>
      <c r="FC156" s="2">
        <v>1</v>
      </c>
      <c r="FD156" s="2">
        <v>18</v>
      </c>
      <c r="FE156" s="2"/>
      <c r="FF156" s="2">
        <v>164100</v>
      </c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>
        <v>0</v>
      </c>
      <c r="FR156" s="2">
        <f t="shared" si="160"/>
        <v>0</v>
      </c>
      <c r="FS156" s="2">
        <v>0</v>
      </c>
      <c r="FT156" s="2"/>
      <c r="FU156" s="2"/>
      <c r="FV156" s="2"/>
      <c r="FW156" s="2"/>
      <c r="FX156" s="2">
        <v>0</v>
      </c>
      <c r="FY156" s="2">
        <v>0</v>
      </c>
      <c r="FZ156" s="2"/>
      <c r="GA156" s="2" t="s">
        <v>231</v>
      </c>
      <c r="GB156" s="2"/>
      <c r="GC156" s="2"/>
      <c r="GD156" s="2">
        <v>1</v>
      </c>
      <c r="GE156" s="2"/>
      <c r="GF156" s="2">
        <v>-1403178286</v>
      </c>
      <c r="GG156" s="2">
        <v>2</v>
      </c>
      <c r="GH156" s="2">
        <v>3</v>
      </c>
      <c r="GI156" s="2">
        <v>3</v>
      </c>
      <c r="GJ156" s="2">
        <v>0</v>
      </c>
      <c r="GK156" s="2">
        <v>0</v>
      </c>
      <c r="GL156" s="2">
        <f t="shared" si="161"/>
        <v>0</v>
      </c>
      <c r="GM156" s="2">
        <f t="shared" si="162"/>
        <v>4377169.26</v>
      </c>
      <c r="GN156" s="2">
        <f t="shared" si="163"/>
        <v>4377169.26</v>
      </c>
      <c r="GO156" s="2">
        <f t="shared" si="164"/>
        <v>0</v>
      </c>
      <c r="GP156" s="2">
        <f t="shared" si="165"/>
        <v>0</v>
      </c>
      <c r="GQ156" s="2"/>
      <c r="GR156" s="2">
        <v>1</v>
      </c>
      <c r="GS156" s="2">
        <v>1</v>
      </c>
      <c r="GT156" s="2">
        <v>0</v>
      </c>
      <c r="GU156" s="2" t="s">
        <v>3</v>
      </c>
      <c r="GV156" s="2">
        <f t="shared" si="166"/>
        <v>0</v>
      </c>
      <c r="GW156" s="2">
        <v>1</v>
      </c>
      <c r="GX156" s="2">
        <f t="shared" si="167"/>
        <v>0</v>
      </c>
      <c r="GY156" s="2"/>
      <c r="GZ156" s="2"/>
      <c r="HA156" s="2">
        <v>0</v>
      </c>
      <c r="HB156" s="2">
        <v>0</v>
      </c>
      <c r="HC156" s="2">
        <f t="shared" si="168"/>
        <v>0</v>
      </c>
      <c r="HD156" s="2"/>
      <c r="HE156" s="2" t="s">
        <v>62</v>
      </c>
      <c r="HF156" s="2" t="s">
        <v>62</v>
      </c>
      <c r="HG156" s="2"/>
      <c r="HH156" s="2"/>
      <c r="HI156" s="2"/>
      <c r="HJ156" s="2"/>
      <c r="HK156" s="2"/>
      <c r="HL156" s="2"/>
      <c r="HM156" s="2" t="s">
        <v>3</v>
      </c>
      <c r="HN156" s="2" t="s">
        <v>3</v>
      </c>
      <c r="HO156" s="2" t="s">
        <v>3</v>
      </c>
      <c r="HP156" s="2" t="s">
        <v>3</v>
      </c>
      <c r="HQ156" s="2" t="s">
        <v>3</v>
      </c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>
        <v>0</v>
      </c>
      <c r="IL156" s="2"/>
      <c r="IM156" s="2"/>
      <c r="IN156" s="2"/>
      <c r="IO156" s="2"/>
      <c r="IP156" s="2"/>
      <c r="IQ156" s="2"/>
      <c r="IR156" s="2"/>
      <c r="IS156" s="2"/>
      <c r="IT156" s="2"/>
      <c r="IU156" s="2"/>
    </row>
    <row r="157" spans="1:255" x14ac:dyDescent="0.2">
      <c r="A157">
        <v>17</v>
      </c>
      <c r="B157">
        <v>1</v>
      </c>
      <c r="E157" t="s">
        <v>227</v>
      </c>
      <c r="F157" t="s">
        <v>228</v>
      </c>
      <c r="G157" t="s">
        <v>229</v>
      </c>
      <c r="H157" t="s">
        <v>230</v>
      </c>
      <c r="I157">
        <v>31.629000000000001</v>
      </c>
      <c r="J157">
        <v>0</v>
      </c>
      <c r="K157">
        <v>31.629000000000001</v>
      </c>
      <c r="L157">
        <v>126.51600000000001</v>
      </c>
      <c r="M157">
        <v>0</v>
      </c>
      <c r="N157">
        <f t="shared" si="129"/>
        <v>126.51600000000001</v>
      </c>
      <c r="O157">
        <f t="shared" si="130"/>
        <v>42861238.189999998</v>
      </c>
      <c r="P157">
        <f t="shared" si="131"/>
        <v>42861238.189999998</v>
      </c>
      <c r="Q157">
        <f t="shared" si="132"/>
        <v>0</v>
      </c>
      <c r="R157">
        <f t="shared" si="133"/>
        <v>0</v>
      </c>
      <c r="S157">
        <f t="shared" si="134"/>
        <v>0</v>
      </c>
      <c r="T157">
        <f t="shared" si="135"/>
        <v>0</v>
      </c>
      <c r="U157">
        <f t="shared" si="136"/>
        <v>0</v>
      </c>
      <c r="V157">
        <f t="shared" si="137"/>
        <v>0</v>
      </c>
      <c r="W157">
        <f t="shared" si="138"/>
        <v>0</v>
      </c>
      <c r="X157">
        <f t="shared" si="139"/>
        <v>0</v>
      </c>
      <c r="Y157">
        <f t="shared" si="140"/>
        <v>0</v>
      </c>
      <c r="AA157">
        <v>51441990</v>
      </c>
      <c r="AB157">
        <f t="shared" si="141"/>
        <v>166069.20000000001</v>
      </c>
      <c r="AC157">
        <f>ROUND(((ES157*1.012)),6)</f>
        <v>166069.20000000001</v>
      </c>
      <c r="AD157">
        <f t="shared" si="142"/>
        <v>0</v>
      </c>
      <c r="AE157">
        <f t="shared" si="143"/>
        <v>0</v>
      </c>
      <c r="AF157">
        <f t="shared" si="144"/>
        <v>0</v>
      </c>
      <c r="AG157">
        <f t="shared" si="145"/>
        <v>0</v>
      </c>
      <c r="AH157">
        <f t="shared" si="146"/>
        <v>0</v>
      </c>
      <c r="AI157">
        <f t="shared" si="147"/>
        <v>0</v>
      </c>
      <c r="AJ157">
        <f t="shared" si="148"/>
        <v>0</v>
      </c>
      <c r="AK157">
        <v>164100</v>
      </c>
      <c r="AL157">
        <v>164100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1</v>
      </c>
      <c r="AW157">
        <v>1</v>
      </c>
      <c r="AZ157">
        <v>1</v>
      </c>
      <c r="BA157">
        <v>1</v>
      </c>
      <c r="BB157">
        <v>1</v>
      </c>
      <c r="BC157">
        <v>8.16</v>
      </c>
      <c r="BD157" t="s">
        <v>3</v>
      </c>
      <c r="BE157" t="s">
        <v>3</v>
      </c>
      <c r="BF157" t="s">
        <v>3</v>
      </c>
      <c r="BG157" t="s">
        <v>3</v>
      </c>
      <c r="BH157">
        <v>3</v>
      </c>
      <c r="BI157">
        <v>1</v>
      </c>
      <c r="BJ157" t="s">
        <v>228</v>
      </c>
      <c r="BM157">
        <v>1100</v>
      </c>
      <c r="BN157">
        <v>0</v>
      </c>
      <c r="BO157" t="s">
        <v>23</v>
      </c>
      <c r="BP157">
        <v>1</v>
      </c>
      <c r="BQ157">
        <v>8</v>
      </c>
      <c r="BR157">
        <v>0</v>
      </c>
      <c r="BS157">
        <v>1</v>
      </c>
      <c r="BT157">
        <v>1</v>
      </c>
      <c r="BU157">
        <v>1</v>
      </c>
      <c r="BV157">
        <v>1</v>
      </c>
      <c r="BW157">
        <v>1</v>
      </c>
      <c r="BX157">
        <v>1</v>
      </c>
      <c r="BY157" t="s">
        <v>3</v>
      </c>
      <c r="BZ157">
        <v>0</v>
      </c>
      <c r="CA157">
        <v>0</v>
      </c>
      <c r="CB157" t="s">
        <v>3</v>
      </c>
      <c r="CE157">
        <v>0</v>
      </c>
      <c r="CF157">
        <v>0</v>
      </c>
      <c r="CG157">
        <v>0</v>
      </c>
      <c r="CH157">
        <v>30</v>
      </c>
      <c r="CI157">
        <v>0</v>
      </c>
      <c r="CJ157">
        <v>0</v>
      </c>
      <c r="CK157">
        <v>0</v>
      </c>
      <c r="CL157">
        <v>0</v>
      </c>
      <c r="CM157">
        <v>0</v>
      </c>
      <c r="CN157" t="s">
        <v>888</v>
      </c>
      <c r="CO157">
        <v>0</v>
      </c>
      <c r="CP157">
        <f t="shared" si="149"/>
        <v>42861238.189999998</v>
      </c>
      <c r="CQ157">
        <f t="shared" si="150"/>
        <v>1355124.67</v>
      </c>
      <c r="CR157">
        <f t="shared" si="151"/>
        <v>0</v>
      </c>
      <c r="CS157">
        <f t="shared" si="152"/>
        <v>0</v>
      </c>
      <c r="CT157">
        <f t="shared" si="153"/>
        <v>0</v>
      </c>
      <c r="CU157">
        <f t="shared" si="154"/>
        <v>0</v>
      </c>
      <c r="CV157">
        <f t="shared" si="155"/>
        <v>0</v>
      </c>
      <c r="CW157">
        <f t="shared" si="156"/>
        <v>0</v>
      </c>
      <c r="CX157">
        <f t="shared" si="157"/>
        <v>0</v>
      </c>
      <c r="CY157">
        <f t="shared" si="158"/>
        <v>0</v>
      </c>
      <c r="CZ157">
        <f t="shared" si="159"/>
        <v>0</v>
      </c>
      <c r="DC157" t="s">
        <v>3</v>
      </c>
      <c r="DD157" t="s">
        <v>86</v>
      </c>
      <c r="DE157" t="s">
        <v>36</v>
      </c>
      <c r="DF157" t="s">
        <v>36</v>
      </c>
      <c r="DG157" t="s">
        <v>43</v>
      </c>
      <c r="DH157" t="s">
        <v>3</v>
      </c>
      <c r="DI157" t="s">
        <v>43</v>
      </c>
      <c r="DJ157" t="s">
        <v>36</v>
      </c>
      <c r="DK157" t="s">
        <v>3</v>
      </c>
      <c r="DL157" t="s">
        <v>3</v>
      </c>
      <c r="DM157" t="s">
        <v>3</v>
      </c>
      <c r="DN157">
        <v>0</v>
      </c>
      <c r="DO157">
        <v>0</v>
      </c>
      <c r="DP157">
        <v>1</v>
      </c>
      <c r="DQ157">
        <v>1</v>
      </c>
      <c r="DU157">
        <v>1009</v>
      </c>
      <c r="DV157" t="s">
        <v>230</v>
      </c>
      <c r="DW157" t="s">
        <v>230</v>
      </c>
      <c r="DX157">
        <v>1000</v>
      </c>
      <c r="DZ157" t="s">
        <v>3</v>
      </c>
      <c r="EA157" t="s">
        <v>3</v>
      </c>
      <c r="EB157" t="s">
        <v>3</v>
      </c>
      <c r="EC157" t="s">
        <v>3</v>
      </c>
      <c r="EE157">
        <v>51407885</v>
      </c>
      <c r="EF157">
        <v>8</v>
      </c>
      <c r="EG157" t="s">
        <v>58</v>
      </c>
      <c r="EH157">
        <v>0</v>
      </c>
      <c r="EI157" t="s">
        <v>3</v>
      </c>
      <c r="EJ157">
        <v>1</v>
      </c>
      <c r="EK157">
        <v>1100</v>
      </c>
      <c r="EL157" t="s">
        <v>59</v>
      </c>
      <c r="EM157" t="s">
        <v>60</v>
      </c>
      <c r="EO157" t="s">
        <v>87</v>
      </c>
      <c r="EQ157">
        <v>0</v>
      </c>
      <c r="ER157">
        <v>0</v>
      </c>
      <c r="ES157">
        <v>164100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FQ157">
        <v>0</v>
      </c>
      <c r="FR157">
        <f t="shared" si="160"/>
        <v>0</v>
      </c>
      <c r="FS157">
        <v>0</v>
      </c>
      <c r="FX157">
        <v>0</v>
      </c>
      <c r="FY157">
        <v>0</v>
      </c>
      <c r="GA157" t="s">
        <v>63</v>
      </c>
      <c r="GD157">
        <v>1</v>
      </c>
      <c r="GF157">
        <v>-1403178286</v>
      </c>
      <c r="GG157">
        <v>2</v>
      </c>
      <c r="GH157">
        <v>0</v>
      </c>
      <c r="GI157">
        <v>3</v>
      </c>
      <c r="GJ157">
        <v>0</v>
      </c>
      <c r="GK157">
        <v>0</v>
      </c>
      <c r="GL157">
        <f t="shared" si="161"/>
        <v>0</v>
      </c>
      <c r="GM157">
        <f t="shared" si="162"/>
        <v>42861238.189999998</v>
      </c>
      <c r="GN157">
        <f t="shared" si="163"/>
        <v>42861238.189999998</v>
      </c>
      <c r="GO157">
        <f t="shared" si="164"/>
        <v>0</v>
      </c>
      <c r="GP157">
        <f t="shared" si="165"/>
        <v>0</v>
      </c>
      <c r="GR157">
        <v>1</v>
      </c>
      <c r="GS157">
        <v>4</v>
      </c>
      <c r="GT157">
        <v>0</v>
      </c>
      <c r="GU157" t="s">
        <v>3</v>
      </c>
      <c r="GV157">
        <f t="shared" si="166"/>
        <v>0</v>
      </c>
      <c r="GW157">
        <v>1</v>
      </c>
      <c r="GX157">
        <f t="shared" si="167"/>
        <v>0</v>
      </c>
      <c r="HA157">
        <v>0</v>
      </c>
      <c r="HB157">
        <v>0</v>
      </c>
      <c r="HC157">
        <f t="shared" si="168"/>
        <v>0</v>
      </c>
      <c r="HE157" t="s">
        <v>3</v>
      </c>
      <c r="HF157" t="s">
        <v>3</v>
      </c>
      <c r="HM157" t="s">
        <v>3</v>
      </c>
      <c r="HN157" t="s">
        <v>3</v>
      </c>
      <c r="HO157" t="s">
        <v>3</v>
      </c>
      <c r="HP157" t="s">
        <v>3</v>
      </c>
      <c r="HQ157" t="s">
        <v>3</v>
      </c>
      <c r="IK157">
        <v>0</v>
      </c>
    </row>
    <row r="158" spans="1:255" x14ac:dyDescent="0.2">
      <c r="A158" s="2">
        <v>17</v>
      </c>
      <c r="B158" s="2">
        <v>1</v>
      </c>
      <c r="C158" s="2"/>
      <c r="D158" s="2"/>
      <c r="E158" s="2" t="s">
        <v>232</v>
      </c>
      <c r="F158" s="2" t="s">
        <v>233</v>
      </c>
      <c r="G158" s="2" t="s">
        <v>234</v>
      </c>
      <c r="H158" s="2" t="s">
        <v>154</v>
      </c>
      <c r="I158" s="2">
        <v>-439</v>
      </c>
      <c r="J158" s="2">
        <v>0</v>
      </c>
      <c r="K158" s="2">
        <v>-439</v>
      </c>
      <c r="L158" s="2">
        <v>-1755.36</v>
      </c>
      <c r="M158" s="2">
        <v>0</v>
      </c>
      <c r="N158" s="2">
        <f t="shared" si="129"/>
        <v>-1755.36</v>
      </c>
      <c r="O158" s="2">
        <f t="shared" si="130"/>
        <v>-1030253.98</v>
      </c>
      <c r="P158" s="2">
        <f t="shared" si="131"/>
        <v>-1030253.98</v>
      </c>
      <c r="Q158" s="2">
        <f t="shared" si="132"/>
        <v>0</v>
      </c>
      <c r="R158" s="2">
        <f t="shared" si="133"/>
        <v>0</v>
      </c>
      <c r="S158" s="2">
        <f t="shared" si="134"/>
        <v>0</v>
      </c>
      <c r="T158" s="2">
        <f t="shared" si="135"/>
        <v>0</v>
      </c>
      <c r="U158" s="2">
        <f t="shared" si="136"/>
        <v>0</v>
      </c>
      <c r="V158" s="2">
        <f t="shared" si="137"/>
        <v>0</v>
      </c>
      <c r="W158" s="2">
        <f t="shared" si="138"/>
        <v>0</v>
      </c>
      <c r="X158" s="2">
        <f t="shared" si="139"/>
        <v>0</v>
      </c>
      <c r="Y158" s="2">
        <f t="shared" si="140"/>
        <v>0</v>
      </c>
      <c r="Z158" s="2"/>
      <c r="AA158" s="2">
        <v>51442965</v>
      </c>
      <c r="AB158" s="2">
        <f t="shared" si="141"/>
        <v>287.60000000000002</v>
      </c>
      <c r="AC158" s="2">
        <f>ROUND((ES158),6)</f>
        <v>287.60000000000002</v>
      </c>
      <c r="AD158" s="2">
        <f t="shared" si="142"/>
        <v>0</v>
      </c>
      <c r="AE158" s="2">
        <f t="shared" si="143"/>
        <v>0</v>
      </c>
      <c r="AF158" s="2">
        <f t="shared" si="144"/>
        <v>0</v>
      </c>
      <c r="AG158" s="2">
        <f t="shared" si="145"/>
        <v>0</v>
      </c>
      <c r="AH158" s="2">
        <f t="shared" si="146"/>
        <v>0</v>
      </c>
      <c r="AI158" s="2">
        <f t="shared" si="147"/>
        <v>0</v>
      </c>
      <c r="AJ158" s="2">
        <f t="shared" si="148"/>
        <v>0</v>
      </c>
      <c r="AK158" s="2">
        <v>287.60000000000002</v>
      </c>
      <c r="AL158" s="2">
        <v>287.60000000000002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109</v>
      </c>
      <c r="AU158" s="2">
        <v>55.25</v>
      </c>
      <c r="AV158" s="2">
        <v>1</v>
      </c>
      <c r="AW158" s="2">
        <v>1</v>
      </c>
      <c r="AX158" s="2"/>
      <c r="AY158" s="2"/>
      <c r="AZ158" s="2">
        <v>1</v>
      </c>
      <c r="BA158" s="2">
        <v>1</v>
      </c>
      <c r="BB158" s="2">
        <v>1</v>
      </c>
      <c r="BC158" s="2">
        <v>8.16</v>
      </c>
      <c r="BD158" s="2" t="s">
        <v>3</v>
      </c>
      <c r="BE158" s="2" t="s">
        <v>3</v>
      </c>
      <c r="BF158" s="2" t="s">
        <v>3</v>
      </c>
      <c r="BG158" s="2" t="s">
        <v>3</v>
      </c>
      <c r="BH158" s="2">
        <v>3</v>
      </c>
      <c r="BI158" s="2">
        <v>1</v>
      </c>
      <c r="BJ158" s="2" t="s">
        <v>235</v>
      </c>
      <c r="BK158" s="2"/>
      <c r="BL158" s="2"/>
      <c r="BM158" s="2">
        <v>1100</v>
      </c>
      <c r="BN158" s="2">
        <v>0</v>
      </c>
      <c r="BO158" s="2" t="s">
        <v>23</v>
      </c>
      <c r="BP158" s="2">
        <v>1</v>
      </c>
      <c r="BQ158" s="2">
        <v>8</v>
      </c>
      <c r="BR158" s="2">
        <v>0</v>
      </c>
      <c r="BS158" s="2">
        <v>1</v>
      </c>
      <c r="BT158" s="2">
        <v>1</v>
      </c>
      <c r="BU158" s="2">
        <v>1</v>
      </c>
      <c r="BV158" s="2">
        <v>1</v>
      </c>
      <c r="BW158" s="2">
        <v>1</v>
      </c>
      <c r="BX158" s="2">
        <v>1</v>
      </c>
      <c r="BY158" s="2" t="s">
        <v>3</v>
      </c>
      <c r="BZ158" s="2">
        <v>109</v>
      </c>
      <c r="CA158" s="2">
        <v>65</v>
      </c>
      <c r="CB158" s="2" t="s">
        <v>3</v>
      </c>
      <c r="CC158" s="2"/>
      <c r="CD158" s="2"/>
      <c r="CE158" s="2">
        <v>0</v>
      </c>
      <c r="CF158" s="2">
        <v>0</v>
      </c>
      <c r="CG158" s="2">
        <v>0</v>
      </c>
      <c r="CH158" s="2">
        <v>31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 t="s">
        <v>885</v>
      </c>
      <c r="CO158" s="2">
        <v>0</v>
      </c>
      <c r="CP158" s="2">
        <f t="shared" si="149"/>
        <v>-1030253.98</v>
      </c>
      <c r="CQ158" s="2">
        <f t="shared" si="150"/>
        <v>2346.8200000000002</v>
      </c>
      <c r="CR158" s="2">
        <f t="shared" si="151"/>
        <v>0</v>
      </c>
      <c r="CS158" s="2">
        <f t="shared" si="152"/>
        <v>0</v>
      </c>
      <c r="CT158" s="2">
        <f t="shared" si="153"/>
        <v>0</v>
      </c>
      <c r="CU158" s="2">
        <f t="shared" si="154"/>
        <v>0</v>
      </c>
      <c r="CV158" s="2">
        <f t="shared" si="155"/>
        <v>0</v>
      </c>
      <c r="CW158" s="2">
        <f t="shared" si="156"/>
        <v>0</v>
      </c>
      <c r="CX158" s="2">
        <f t="shared" si="157"/>
        <v>0</v>
      </c>
      <c r="CY158" s="2">
        <f t="shared" si="158"/>
        <v>0</v>
      </c>
      <c r="CZ158" s="2">
        <f t="shared" si="159"/>
        <v>0</v>
      </c>
      <c r="DA158" s="2"/>
      <c r="DB158" s="2"/>
      <c r="DC158" s="2" t="s">
        <v>3</v>
      </c>
      <c r="DD158" s="2" t="s">
        <v>3</v>
      </c>
      <c r="DE158" s="2" t="s">
        <v>36</v>
      </c>
      <c r="DF158" s="2" t="s">
        <v>36</v>
      </c>
      <c r="DG158" s="2" t="s">
        <v>43</v>
      </c>
      <c r="DH158" s="2" t="s">
        <v>3</v>
      </c>
      <c r="DI158" s="2" t="s">
        <v>43</v>
      </c>
      <c r="DJ158" s="2" t="s">
        <v>36</v>
      </c>
      <c r="DK158" s="2" t="s">
        <v>3</v>
      </c>
      <c r="DL158" s="2" t="s">
        <v>3</v>
      </c>
      <c r="DM158" s="2" t="s">
        <v>26</v>
      </c>
      <c r="DN158" s="2">
        <v>0</v>
      </c>
      <c r="DO158" s="2">
        <v>0</v>
      </c>
      <c r="DP158" s="2">
        <v>1</v>
      </c>
      <c r="DQ158" s="2">
        <v>1</v>
      </c>
      <c r="DR158" s="2"/>
      <c r="DS158" s="2"/>
      <c r="DT158" s="2"/>
      <c r="DU158" s="2">
        <v>1013</v>
      </c>
      <c r="DV158" s="2" t="s">
        <v>154</v>
      </c>
      <c r="DW158" s="2" t="s">
        <v>154</v>
      </c>
      <c r="DX158" s="2">
        <v>1</v>
      </c>
      <c r="DY158" s="2"/>
      <c r="DZ158" s="2" t="s">
        <v>3</v>
      </c>
      <c r="EA158" s="2" t="s">
        <v>3</v>
      </c>
      <c r="EB158" s="2" t="s">
        <v>3</v>
      </c>
      <c r="EC158" s="2" t="s">
        <v>3</v>
      </c>
      <c r="ED158" s="2"/>
      <c r="EE158" s="2">
        <v>51407885</v>
      </c>
      <c r="EF158" s="2">
        <v>8</v>
      </c>
      <c r="EG158" s="2" t="s">
        <v>58</v>
      </c>
      <c r="EH158" s="2">
        <v>0</v>
      </c>
      <c r="EI158" s="2" t="s">
        <v>3</v>
      </c>
      <c r="EJ158" s="2">
        <v>1</v>
      </c>
      <c r="EK158" s="2">
        <v>1100</v>
      </c>
      <c r="EL158" s="2" t="s">
        <v>59</v>
      </c>
      <c r="EM158" s="2" t="s">
        <v>60</v>
      </c>
      <c r="EN158" s="2"/>
      <c r="EO158" s="2" t="s">
        <v>44</v>
      </c>
      <c r="EP158" s="2"/>
      <c r="EQ158" s="2">
        <v>0</v>
      </c>
      <c r="ER158" s="2">
        <v>0</v>
      </c>
      <c r="ES158" s="2">
        <v>287.60000000000002</v>
      </c>
      <c r="ET158" s="2">
        <v>0</v>
      </c>
      <c r="EU158" s="2">
        <v>0</v>
      </c>
      <c r="EV158" s="2">
        <v>0</v>
      </c>
      <c r="EW158" s="2">
        <v>0</v>
      </c>
      <c r="EX158" s="2">
        <v>0</v>
      </c>
      <c r="EY158" s="2">
        <v>0</v>
      </c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>
        <v>0</v>
      </c>
      <c r="FR158" s="2">
        <f t="shared" si="160"/>
        <v>0</v>
      </c>
      <c r="FS158" s="2">
        <v>0</v>
      </c>
      <c r="FT158" s="2"/>
      <c r="FU158" s="2"/>
      <c r="FV158" s="2"/>
      <c r="FW158" s="2"/>
      <c r="FX158" s="2">
        <v>109</v>
      </c>
      <c r="FY158" s="2">
        <v>55.25</v>
      </c>
      <c r="FZ158" s="2"/>
      <c r="GA158" s="2" t="s">
        <v>63</v>
      </c>
      <c r="GB158" s="2"/>
      <c r="GC158" s="2"/>
      <c r="GD158" s="2">
        <v>1</v>
      </c>
      <c r="GE158" s="2"/>
      <c r="GF158" s="2">
        <v>27401512</v>
      </c>
      <c r="GG158" s="2">
        <v>2</v>
      </c>
      <c r="GH158" s="2">
        <v>0</v>
      </c>
      <c r="GI158" s="2">
        <v>-2</v>
      </c>
      <c r="GJ158" s="2">
        <v>0</v>
      </c>
      <c r="GK158" s="2">
        <v>0</v>
      </c>
      <c r="GL158" s="2">
        <f t="shared" si="161"/>
        <v>0</v>
      </c>
      <c r="GM158" s="2">
        <f t="shared" si="162"/>
        <v>-1030253.98</v>
      </c>
      <c r="GN158" s="2">
        <f t="shared" si="163"/>
        <v>-1030253.98</v>
      </c>
      <c r="GO158" s="2">
        <f t="shared" si="164"/>
        <v>0</v>
      </c>
      <c r="GP158" s="2">
        <f t="shared" si="165"/>
        <v>0</v>
      </c>
      <c r="GQ158" s="2"/>
      <c r="GR158" s="2">
        <v>0</v>
      </c>
      <c r="GS158" s="2">
        <v>4</v>
      </c>
      <c r="GT158" s="2">
        <v>0</v>
      </c>
      <c r="GU158" s="2" t="s">
        <v>3</v>
      </c>
      <c r="GV158" s="2">
        <f t="shared" si="166"/>
        <v>0</v>
      </c>
      <c r="GW158" s="2">
        <v>1</v>
      </c>
      <c r="GX158" s="2">
        <f t="shared" si="167"/>
        <v>0</v>
      </c>
      <c r="GY158" s="2"/>
      <c r="GZ158" s="2"/>
      <c r="HA158" s="2">
        <v>0</v>
      </c>
      <c r="HB158" s="2">
        <v>0</v>
      </c>
      <c r="HC158" s="2">
        <f t="shared" si="168"/>
        <v>0</v>
      </c>
      <c r="HD158" s="2"/>
      <c r="HE158" s="2" t="s">
        <v>3</v>
      </c>
      <c r="HF158" s="2" t="s">
        <v>3</v>
      </c>
      <c r="HG158" s="2"/>
      <c r="HH158" s="2"/>
      <c r="HI158" s="2"/>
      <c r="HJ158" s="2"/>
      <c r="HK158" s="2"/>
      <c r="HL158" s="2"/>
      <c r="HM158" s="2" t="s">
        <v>3</v>
      </c>
      <c r="HN158" s="2" t="s">
        <v>3</v>
      </c>
      <c r="HO158" s="2" t="s">
        <v>3</v>
      </c>
      <c r="HP158" s="2" t="s">
        <v>3</v>
      </c>
      <c r="HQ158" s="2" t="s">
        <v>3</v>
      </c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>
        <v>0</v>
      </c>
      <c r="IL158" s="2"/>
      <c r="IM158" s="2"/>
      <c r="IN158" s="2"/>
      <c r="IO158" s="2"/>
      <c r="IP158" s="2"/>
      <c r="IQ158" s="2"/>
      <c r="IR158" s="2"/>
      <c r="IS158" s="2"/>
      <c r="IT158" s="2"/>
      <c r="IU158" s="2"/>
    </row>
    <row r="159" spans="1:255" x14ac:dyDescent="0.2">
      <c r="A159">
        <v>17</v>
      </c>
      <c r="B159">
        <v>1</v>
      </c>
      <c r="E159" t="s">
        <v>232</v>
      </c>
      <c r="F159" t="s">
        <v>233</v>
      </c>
      <c r="G159" t="s">
        <v>234</v>
      </c>
      <c r="H159" t="s">
        <v>154</v>
      </c>
      <c r="I159">
        <v>-439</v>
      </c>
      <c r="J159">
        <v>0</v>
      </c>
      <c r="K159">
        <v>-439</v>
      </c>
      <c r="L159">
        <v>-1755.36</v>
      </c>
      <c r="M159">
        <v>0</v>
      </c>
      <c r="N159">
        <f t="shared" si="129"/>
        <v>-1755.36</v>
      </c>
      <c r="O159">
        <f t="shared" si="130"/>
        <v>-1030253.98</v>
      </c>
      <c r="P159">
        <f t="shared" si="131"/>
        <v>-1030253.98</v>
      </c>
      <c r="Q159">
        <f t="shared" si="132"/>
        <v>0</v>
      </c>
      <c r="R159">
        <f t="shared" si="133"/>
        <v>0</v>
      </c>
      <c r="S159">
        <f t="shared" si="134"/>
        <v>0</v>
      </c>
      <c r="T159">
        <f t="shared" si="135"/>
        <v>0</v>
      </c>
      <c r="U159">
        <f t="shared" si="136"/>
        <v>0</v>
      </c>
      <c r="V159">
        <f t="shared" si="137"/>
        <v>0</v>
      </c>
      <c r="W159">
        <f t="shared" si="138"/>
        <v>0</v>
      </c>
      <c r="X159">
        <f t="shared" si="139"/>
        <v>0</v>
      </c>
      <c r="Y159">
        <f t="shared" si="140"/>
        <v>0</v>
      </c>
      <c r="AA159">
        <v>51441990</v>
      </c>
      <c r="AB159">
        <f t="shared" si="141"/>
        <v>287.60000000000002</v>
      </c>
      <c r="AC159">
        <f>ROUND((ES159),6)</f>
        <v>287.60000000000002</v>
      </c>
      <c r="AD159">
        <f t="shared" si="142"/>
        <v>0</v>
      </c>
      <c r="AE159">
        <f t="shared" si="143"/>
        <v>0</v>
      </c>
      <c r="AF159">
        <f t="shared" si="144"/>
        <v>0</v>
      </c>
      <c r="AG159">
        <f t="shared" si="145"/>
        <v>0</v>
      </c>
      <c r="AH159">
        <f t="shared" si="146"/>
        <v>0</v>
      </c>
      <c r="AI159">
        <f t="shared" si="147"/>
        <v>0</v>
      </c>
      <c r="AJ159">
        <f t="shared" si="148"/>
        <v>0</v>
      </c>
      <c r="AK159">
        <v>287.60000000000002</v>
      </c>
      <c r="AL159">
        <v>287.60000000000002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109</v>
      </c>
      <c r="AU159">
        <v>55</v>
      </c>
      <c r="AV159">
        <v>1</v>
      </c>
      <c r="AW159">
        <v>1</v>
      </c>
      <c r="AZ159">
        <v>1</v>
      </c>
      <c r="BA159">
        <v>1</v>
      </c>
      <c r="BB159">
        <v>1</v>
      </c>
      <c r="BC159">
        <v>8.16</v>
      </c>
      <c r="BD159" t="s">
        <v>3</v>
      </c>
      <c r="BE159" t="s">
        <v>3</v>
      </c>
      <c r="BF159" t="s">
        <v>3</v>
      </c>
      <c r="BG159" t="s">
        <v>3</v>
      </c>
      <c r="BH159">
        <v>3</v>
      </c>
      <c r="BI159">
        <v>1</v>
      </c>
      <c r="BJ159" t="s">
        <v>235</v>
      </c>
      <c r="BM159">
        <v>1100</v>
      </c>
      <c r="BN159">
        <v>0</v>
      </c>
      <c r="BO159" t="s">
        <v>23</v>
      </c>
      <c r="BP159">
        <v>1</v>
      </c>
      <c r="BQ159">
        <v>8</v>
      </c>
      <c r="BR159">
        <v>0</v>
      </c>
      <c r="BS159">
        <v>1</v>
      </c>
      <c r="BT159">
        <v>1</v>
      </c>
      <c r="BU159">
        <v>1</v>
      </c>
      <c r="BV159">
        <v>1</v>
      </c>
      <c r="BW159">
        <v>1</v>
      </c>
      <c r="BX159">
        <v>1</v>
      </c>
      <c r="BY159" t="s">
        <v>3</v>
      </c>
      <c r="BZ159">
        <v>109</v>
      </c>
      <c r="CA159">
        <v>65</v>
      </c>
      <c r="CB159" t="s">
        <v>3</v>
      </c>
      <c r="CE159">
        <v>0</v>
      </c>
      <c r="CF159">
        <v>0</v>
      </c>
      <c r="CG159">
        <v>0</v>
      </c>
      <c r="CH159">
        <v>31</v>
      </c>
      <c r="CI159">
        <v>0</v>
      </c>
      <c r="CJ159">
        <v>0</v>
      </c>
      <c r="CK159">
        <v>0</v>
      </c>
      <c r="CL159">
        <v>0</v>
      </c>
      <c r="CM159">
        <v>0</v>
      </c>
      <c r="CN159" t="s">
        <v>885</v>
      </c>
      <c r="CO159">
        <v>0</v>
      </c>
      <c r="CP159">
        <f t="shared" si="149"/>
        <v>-1030253.98</v>
      </c>
      <c r="CQ159">
        <f t="shared" si="150"/>
        <v>2346.8200000000002</v>
      </c>
      <c r="CR159">
        <f t="shared" si="151"/>
        <v>0</v>
      </c>
      <c r="CS159">
        <f t="shared" si="152"/>
        <v>0</v>
      </c>
      <c r="CT159">
        <f t="shared" si="153"/>
        <v>0</v>
      </c>
      <c r="CU159">
        <f t="shared" si="154"/>
        <v>0</v>
      </c>
      <c r="CV159">
        <f t="shared" si="155"/>
        <v>0</v>
      </c>
      <c r="CW159">
        <f t="shared" si="156"/>
        <v>0</v>
      </c>
      <c r="CX159">
        <f t="shared" si="157"/>
        <v>0</v>
      </c>
      <c r="CY159">
        <f t="shared" si="158"/>
        <v>0</v>
      </c>
      <c r="CZ159">
        <f t="shared" si="159"/>
        <v>0</v>
      </c>
      <c r="DC159" t="s">
        <v>3</v>
      </c>
      <c r="DD159" t="s">
        <v>3</v>
      </c>
      <c r="DE159" t="s">
        <v>36</v>
      </c>
      <c r="DF159" t="s">
        <v>36</v>
      </c>
      <c r="DG159" t="s">
        <v>43</v>
      </c>
      <c r="DH159" t="s">
        <v>3</v>
      </c>
      <c r="DI159" t="s">
        <v>43</v>
      </c>
      <c r="DJ159" t="s">
        <v>36</v>
      </c>
      <c r="DK159" t="s">
        <v>3</v>
      </c>
      <c r="DL159" t="s">
        <v>3</v>
      </c>
      <c r="DM159" t="s">
        <v>26</v>
      </c>
      <c r="DN159">
        <v>0</v>
      </c>
      <c r="DO159">
        <v>0</v>
      </c>
      <c r="DP159">
        <v>1</v>
      </c>
      <c r="DQ159">
        <v>1</v>
      </c>
      <c r="DU159">
        <v>1013</v>
      </c>
      <c r="DV159" t="s">
        <v>154</v>
      </c>
      <c r="DW159" t="s">
        <v>154</v>
      </c>
      <c r="DX159">
        <v>1</v>
      </c>
      <c r="DZ159" t="s">
        <v>3</v>
      </c>
      <c r="EA159" t="s">
        <v>3</v>
      </c>
      <c r="EB159" t="s">
        <v>3</v>
      </c>
      <c r="EC159" t="s">
        <v>3</v>
      </c>
      <c r="EE159">
        <v>51407885</v>
      </c>
      <c r="EF159">
        <v>8</v>
      </c>
      <c r="EG159" t="s">
        <v>58</v>
      </c>
      <c r="EH159">
        <v>0</v>
      </c>
      <c r="EI159" t="s">
        <v>3</v>
      </c>
      <c r="EJ159">
        <v>1</v>
      </c>
      <c r="EK159">
        <v>1100</v>
      </c>
      <c r="EL159" t="s">
        <v>59</v>
      </c>
      <c r="EM159" t="s">
        <v>60</v>
      </c>
      <c r="EO159" t="s">
        <v>44</v>
      </c>
      <c r="EQ159">
        <v>0</v>
      </c>
      <c r="ER159">
        <v>0</v>
      </c>
      <c r="ES159">
        <v>287.60000000000002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FQ159">
        <v>0</v>
      </c>
      <c r="FR159">
        <f t="shared" si="160"/>
        <v>0</v>
      </c>
      <c r="FS159">
        <v>0</v>
      </c>
      <c r="FX159">
        <v>109</v>
      </c>
      <c r="FY159">
        <v>55.25</v>
      </c>
      <c r="GA159" t="s">
        <v>63</v>
      </c>
      <c r="GD159">
        <v>1</v>
      </c>
      <c r="GF159">
        <v>27401512</v>
      </c>
      <c r="GG159">
        <v>2</v>
      </c>
      <c r="GH159">
        <v>0</v>
      </c>
      <c r="GI159">
        <v>-2</v>
      </c>
      <c r="GJ159">
        <v>0</v>
      </c>
      <c r="GK159">
        <v>0</v>
      </c>
      <c r="GL159">
        <f t="shared" si="161"/>
        <v>0</v>
      </c>
      <c r="GM159">
        <f t="shared" si="162"/>
        <v>-1030253.98</v>
      </c>
      <c r="GN159">
        <f t="shared" si="163"/>
        <v>-1030253.98</v>
      </c>
      <c r="GO159">
        <f t="shared" si="164"/>
        <v>0</v>
      </c>
      <c r="GP159">
        <f t="shared" si="165"/>
        <v>0</v>
      </c>
      <c r="GR159">
        <v>0</v>
      </c>
      <c r="GS159">
        <v>4</v>
      </c>
      <c r="GT159">
        <v>0</v>
      </c>
      <c r="GU159" t="s">
        <v>3</v>
      </c>
      <c r="GV159">
        <f t="shared" si="166"/>
        <v>0</v>
      </c>
      <c r="GW159">
        <v>1</v>
      </c>
      <c r="GX159">
        <f t="shared" si="167"/>
        <v>0</v>
      </c>
      <c r="HA159">
        <v>0</v>
      </c>
      <c r="HB159">
        <v>0</v>
      </c>
      <c r="HC159">
        <f t="shared" si="168"/>
        <v>0</v>
      </c>
      <c r="HE159" t="s">
        <v>3</v>
      </c>
      <c r="HF159" t="s">
        <v>3</v>
      </c>
      <c r="HM159" t="s">
        <v>3</v>
      </c>
      <c r="HN159" t="s">
        <v>3</v>
      </c>
      <c r="HO159" t="s">
        <v>3</v>
      </c>
      <c r="HP159" t="s">
        <v>3</v>
      </c>
      <c r="HQ159" t="s">
        <v>3</v>
      </c>
      <c r="IK159">
        <v>0</v>
      </c>
    </row>
    <row r="160" spans="1:255" x14ac:dyDescent="0.2">
      <c r="A160" s="2">
        <v>17</v>
      </c>
      <c r="B160" s="2">
        <v>1</v>
      </c>
      <c r="C160" s="2"/>
      <c r="D160" s="2"/>
      <c r="E160" s="2" t="s">
        <v>236</v>
      </c>
      <c r="F160" s="2" t="s">
        <v>237</v>
      </c>
      <c r="G160" s="2" t="s">
        <v>238</v>
      </c>
      <c r="H160" s="2" t="s">
        <v>154</v>
      </c>
      <c r="I160" s="2">
        <v>439</v>
      </c>
      <c r="J160" s="2">
        <v>0</v>
      </c>
      <c r="K160" s="2">
        <v>439</v>
      </c>
      <c r="L160" s="2">
        <v>1755</v>
      </c>
      <c r="M160" s="2">
        <v>0</v>
      </c>
      <c r="N160" s="2">
        <f t="shared" si="129"/>
        <v>1755</v>
      </c>
      <c r="O160" s="2">
        <f t="shared" si="130"/>
        <v>888544.78</v>
      </c>
      <c r="P160" s="2">
        <f t="shared" si="131"/>
        <v>888544.78</v>
      </c>
      <c r="Q160" s="2">
        <f t="shared" si="132"/>
        <v>0</v>
      </c>
      <c r="R160" s="2">
        <f t="shared" si="133"/>
        <v>0</v>
      </c>
      <c r="S160" s="2">
        <f t="shared" si="134"/>
        <v>0</v>
      </c>
      <c r="T160" s="2">
        <f t="shared" si="135"/>
        <v>0</v>
      </c>
      <c r="U160" s="2">
        <f t="shared" si="136"/>
        <v>0</v>
      </c>
      <c r="V160" s="2">
        <f t="shared" si="137"/>
        <v>0</v>
      </c>
      <c r="W160" s="2">
        <f t="shared" si="138"/>
        <v>0</v>
      </c>
      <c r="X160" s="2">
        <f t="shared" si="139"/>
        <v>0</v>
      </c>
      <c r="Y160" s="2">
        <f t="shared" si="140"/>
        <v>0</v>
      </c>
      <c r="Z160" s="2"/>
      <c r="AA160" s="2">
        <v>51442965</v>
      </c>
      <c r="AB160" s="2">
        <f t="shared" si="141"/>
        <v>248.0412</v>
      </c>
      <c r="AC160" s="2">
        <f>ROUND(((ES160*1.012)),6)</f>
        <v>248.0412</v>
      </c>
      <c r="AD160" s="2">
        <f t="shared" si="142"/>
        <v>0</v>
      </c>
      <c r="AE160" s="2">
        <f t="shared" si="143"/>
        <v>0</v>
      </c>
      <c r="AF160" s="2">
        <f t="shared" si="144"/>
        <v>0</v>
      </c>
      <c r="AG160" s="2">
        <f t="shared" si="145"/>
        <v>0</v>
      </c>
      <c r="AH160" s="2">
        <f t="shared" si="146"/>
        <v>0</v>
      </c>
      <c r="AI160" s="2">
        <f t="shared" si="147"/>
        <v>0</v>
      </c>
      <c r="AJ160" s="2">
        <f t="shared" si="148"/>
        <v>0</v>
      </c>
      <c r="AK160" s="2">
        <v>245.1</v>
      </c>
      <c r="AL160" s="2">
        <v>245.1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1</v>
      </c>
      <c r="AW160" s="2">
        <v>1</v>
      </c>
      <c r="AX160" s="2"/>
      <c r="AY160" s="2"/>
      <c r="AZ160" s="2">
        <v>1</v>
      </c>
      <c r="BA160" s="2">
        <v>1</v>
      </c>
      <c r="BB160" s="2">
        <v>1</v>
      </c>
      <c r="BC160" s="2">
        <v>8.16</v>
      </c>
      <c r="BD160" s="2" t="s">
        <v>3</v>
      </c>
      <c r="BE160" s="2" t="s">
        <v>3</v>
      </c>
      <c r="BF160" s="2" t="s">
        <v>3</v>
      </c>
      <c r="BG160" s="2" t="s">
        <v>3</v>
      </c>
      <c r="BH160" s="2">
        <v>3</v>
      </c>
      <c r="BI160" s="2">
        <v>1</v>
      </c>
      <c r="BJ160" s="2" t="s">
        <v>237</v>
      </c>
      <c r="BK160" s="2"/>
      <c r="BL160" s="2"/>
      <c r="BM160" s="2">
        <v>1100</v>
      </c>
      <c r="BN160" s="2">
        <v>0</v>
      </c>
      <c r="BO160" s="2" t="s">
        <v>23</v>
      </c>
      <c r="BP160" s="2">
        <v>1</v>
      </c>
      <c r="BQ160" s="2">
        <v>8</v>
      </c>
      <c r="BR160" s="2">
        <v>0</v>
      </c>
      <c r="BS160" s="2">
        <v>1</v>
      </c>
      <c r="BT160" s="2">
        <v>1</v>
      </c>
      <c r="BU160" s="2">
        <v>1</v>
      </c>
      <c r="BV160" s="2">
        <v>1</v>
      </c>
      <c r="BW160" s="2">
        <v>1</v>
      </c>
      <c r="BX160" s="2">
        <v>1</v>
      </c>
      <c r="BY160" s="2" t="s">
        <v>3</v>
      </c>
      <c r="BZ160" s="2">
        <v>0</v>
      </c>
      <c r="CA160" s="2">
        <v>0</v>
      </c>
      <c r="CB160" s="2" t="s">
        <v>3</v>
      </c>
      <c r="CC160" s="2"/>
      <c r="CD160" s="2"/>
      <c r="CE160" s="2">
        <v>0</v>
      </c>
      <c r="CF160" s="2">
        <v>0</v>
      </c>
      <c r="CG160" s="2">
        <v>0</v>
      </c>
      <c r="CH160" s="2">
        <v>32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 t="s">
        <v>888</v>
      </c>
      <c r="CO160" s="2">
        <v>0</v>
      </c>
      <c r="CP160" s="2">
        <f t="shared" si="149"/>
        <v>888544.78</v>
      </c>
      <c r="CQ160" s="2">
        <f t="shared" si="150"/>
        <v>2024.02</v>
      </c>
      <c r="CR160" s="2">
        <f t="shared" si="151"/>
        <v>0</v>
      </c>
      <c r="CS160" s="2">
        <f t="shared" si="152"/>
        <v>0</v>
      </c>
      <c r="CT160" s="2">
        <f t="shared" si="153"/>
        <v>0</v>
      </c>
      <c r="CU160" s="2">
        <f t="shared" si="154"/>
        <v>0</v>
      </c>
      <c r="CV160" s="2">
        <f t="shared" si="155"/>
        <v>0</v>
      </c>
      <c r="CW160" s="2">
        <f t="shared" si="156"/>
        <v>0</v>
      </c>
      <c r="CX160" s="2">
        <f t="shared" si="157"/>
        <v>0</v>
      </c>
      <c r="CY160" s="2">
        <f t="shared" si="158"/>
        <v>0</v>
      </c>
      <c r="CZ160" s="2">
        <f t="shared" si="159"/>
        <v>0</v>
      </c>
      <c r="DA160" s="2"/>
      <c r="DB160" s="2"/>
      <c r="DC160" s="2" t="s">
        <v>3</v>
      </c>
      <c r="DD160" s="2" t="s">
        <v>86</v>
      </c>
      <c r="DE160" s="2" t="s">
        <v>36</v>
      </c>
      <c r="DF160" s="2" t="s">
        <v>36</v>
      </c>
      <c r="DG160" s="2" t="s">
        <v>43</v>
      </c>
      <c r="DH160" s="2" t="s">
        <v>3</v>
      </c>
      <c r="DI160" s="2" t="s">
        <v>43</v>
      </c>
      <c r="DJ160" s="2" t="s">
        <v>36</v>
      </c>
      <c r="DK160" s="2" t="s">
        <v>3</v>
      </c>
      <c r="DL160" s="2" t="s">
        <v>3</v>
      </c>
      <c r="DM160" s="2" t="s">
        <v>3</v>
      </c>
      <c r="DN160" s="2">
        <v>0</v>
      </c>
      <c r="DO160" s="2">
        <v>0</v>
      </c>
      <c r="DP160" s="2">
        <v>1</v>
      </c>
      <c r="DQ160" s="2">
        <v>1</v>
      </c>
      <c r="DR160" s="2"/>
      <c r="DS160" s="2"/>
      <c r="DT160" s="2"/>
      <c r="DU160" s="2">
        <v>1013</v>
      </c>
      <c r="DV160" s="2" t="s">
        <v>154</v>
      </c>
      <c r="DW160" s="2" t="s">
        <v>154</v>
      </c>
      <c r="DX160" s="2">
        <v>1</v>
      </c>
      <c r="DY160" s="2"/>
      <c r="DZ160" s="2" t="s">
        <v>3</v>
      </c>
      <c r="EA160" s="2" t="s">
        <v>3</v>
      </c>
      <c r="EB160" s="2" t="s">
        <v>3</v>
      </c>
      <c r="EC160" s="2" t="s">
        <v>3</v>
      </c>
      <c r="ED160" s="2"/>
      <c r="EE160" s="2">
        <v>51407885</v>
      </c>
      <c r="EF160" s="2">
        <v>8</v>
      </c>
      <c r="EG160" s="2" t="s">
        <v>58</v>
      </c>
      <c r="EH160" s="2">
        <v>0</v>
      </c>
      <c r="EI160" s="2" t="s">
        <v>3</v>
      </c>
      <c r="EJ160" s="2">
        <v>1</v>
      </c>
      <c r="EK160" s="2">
        <v>1100</v>
      </c>
      <c r="EL160" s="2" t="s">
        <v>59</v>
      </c>
      <c r="EM160" s="2" t="s">
        <v>60</v>
      </c>
      <c r="EN160" s="2"/>
      <c r="EO160" s="2" t="s">
        <v>87</v>
      </c>
      <c r="EP160" s="2"/>
      <c r="EQ160" s="2">
        <v>0</v>
      </c>
      <c r="ER160" s="2">
        <v>245.1</v>
      </c>
      <c r="ES160" s="2">
        <v>245.1</v>
      </c>
      <c r="ET160" s="2">
        <v>0</v>
      </c>
      <c r="EU160" s="2">
        <v>0</v>
      </c>
      <c r="EV160" s="2">
        <v>0</v>
      </c>
      <c r="EW160" s="2">
        <v>0</v>
      </c>
      <c r="EX160" s="2">
        <v>0</v>
      </c>
      <c r="EY160" s="2">
        <v>0</v>
      </c>
      <c r="EZ160" s="2">
        <v>5</v>
      </c>
      <c r="FA160" s="2"/>
      <c r="FB160" s="2"/>
      <c r="FC160" s="2">
        <v>1</v>
      </c>
      <c r="FD160" s="2">
        <v>18</v>
      </c>
      <c r="FE160" s="2"/>
      <c r="FF160" s="2">
        <v>2400</v>
      </c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>
        <v>0</v>
      </c>
      <c r="FR160" s="2">
        <f t="shared" si="160"/>
        <v>0</v>
      </c>
      <c r="FS160" s="2">
        <v>0</v>
      </c>
      <c r="FT160" s="2"/>
      <c r="FU160" s="2"/>
      <c r="FV160" s="2"/>
      <c r="FW160" s="2"/>
      <c r="FX160" s="2">
        <v>0</v>
      </c>
      <c r="FY160" s="2">
        <v>0</v>
      </c>
      <c r="FZ160" s="2"/>
      <c r="GA160" s="2" t="s">
        <v>239</v>
      </c>
      <c r="GB160" s="2"/>
      <c r="GC160" s="2"/>
      <c r="GD160" s="2">
        <v>1</v>
      </c>
      <c r="GE160" s="2"/>
      <c r="GF160" s="2">
        <v>1068831861</v>
      </c>
      <c r="GG160" s="2">
        <v>2</v>
      </c>
      <c r="GH160" s="2">
        <v>3</v>
      </c>
      <c r="GI160" s="2">
        <v>3</v>
      </c>
      <c r="GJ160" s="2">
        <v>0</v>
      </c>
      <c r="GK160" s="2">
        <v>0</v>
      </c>
      <c r="GL160" s="2">
        <f t="shared" si="161"/>
        <v>0</v>
      </c>
      <c r="GM160" s="2">
        <f t="shared" si="162"/>
        <v>888544.78</v>
      </c>
      <c r="GN160" s="2">
        <f t="shared" si="163"/>
        <v>888544.78</v>
      </c>
      <c r="GO160" s="2">
        <f t="shared" si="164"/>
        <v>0</v>
      </c>
      <c r="GP160" s="2">
        <f t="shared" si="165"/>
        <v>0</v>
      </c>
      <c r="GQ160" s="2"/>
      <c r="GR160" s="2">
        <v>1</v>
      </c>
      <c r="GS160" s="2">
        <v>1</v>
      </c>
      <c r="GT160" s="2">
        <v>0</v>
      </c>
      <c r="GU160" s="2" t="s">
        <v>3</v>
      </c>
      <c r="GV160" s="2">
        <f t="shared" si="166"/>
        <v>0</v>
      </c>
      <c r="GW160" s="2">
        <v>1</v>
      </c>
      <c r="GX160" s="2">
        <f t="shared" si="167"/>
        <v>0</v>
      </c>
      <c r="GY160" s="2"/>
      <c r="GZ160" s="2"/>
      <c r="HA160" s="2">
        <v>0</v>
      </c>
      <c r="HB160" s="2">
        <v>0</v>
      </c>
      <c r="HC160" s="2">
        <f t="shared" si="168"/>
        <v>0</v>
      </c>
      <c r="HD160" s="2"/>
      <c r="HE160" s="2" t="s">
        <v>62</v>
      </c>
      <c r="HF160" s="2" t="s">
        <v>62</v>
      </c>
      <c r="HG160" s="2"/>
      <c r="HH160" s="2"/>
      <c r="HI160" s="2"/>
      <c r="HJ160" s="2"/>
      <c r="HK160" s="2"/>
      <c r="HL160" s="2"/>
      <c r="HM160" s="2" t="s">
        <v>3</v>
      </c>
      <c r="HN160" s="2" t="s">
        <v>3</v>
      </c>
      <c r="HO160" s="2" t="s">
        <v>3</v>
      </c>
      <c r="HP160" s="2" t="s">
        <v>3</v>
      </c>
      <c r="HQ160" s="2" t="s">
        <v>3</v>
      </c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>
        <v>0</v>
      </c>
      <c r="IL160" s="2"/>
      <c r="IM160" s="2"/>
      <c r="IN160" s="2"/>
      <c r="IO160" s="2"/>
      <c r="IP160" s="2"/>
      <c r="IQ160" s="2"/>
      <c r="IR160" s="2"/>
      <c r="IS160" s="2"/>
      <c r="IT160" s="2"/>
      <c r="IU160" s="2"/>
    </row>
    <row r="161" spans="1:255" x14ac:dyDescent="0.2">
      <c r="A161">
        <v>17</v>
      </c>
      <c r="B161">
        <v>1</v>
      </c>
      <c r="E161" t="s">
        <v>236</v>
      </c>
      <c r="F161" t="s">
        <v>237</v>
      </c>
      <c r="G161" t="s">
        <v>238</v>
      </c>
      <c r="H161" t="s">
        <v>154</v>
      </c>
      <c r="I161">
        <v>439</v>
      </c>
      <c r="J161">
        <v>0</v>
      </c>
      <c r="K161">
        <v>439</v>
      </c>
      <c r="L161">
        <v>1755</v>
      </c>
      <c r="M161">
        <v>0</v>
      </c>
      <c r="N161">
        <f t="shared" si="129"/>
        <v>1755</v>
      </c>
      <c r="O161">
        <f t="shared" si="130"/>
        <v>8700545.3900000006</v>
      </c>
      <c r="P161">
        <f t="shared" si="131"/>
        <v>8700545.3900000006</v>
      </c>
      <c r="Q161">
        <f t="shared" si="132"/>
        <v>0</v>
      </c>
      <c r="R161">
        <f t="shared" si="133"/>
        <v>0</v>
      </c>
      <c r="S161">
        <f t="shared" si="134"/>
        <v>0</v>
      </c>
      <c r="T161">
        <f t="shared" si="135"/>
        <v>0</v>
      </c>
      <c r="U161">
        <f t="shared" si="136"/>
        <v>0</v>
      </c>
      <c r="V161">
        <f t="shared" si="137"/>
        <v>0</v>
      </c>
      <c r="W161">
        <f t="shared" si="138"/>
        <v>0</v>
      </c>
      <c r="X161">
        <f t="shared" si="139"/>
        <v>0</v>
      </c>
      <c r="Y161">
        <f t="shared" si="140"/>
        <v>0</v>
      </c>
      <c r="AA161">
        <v>51441990</v>
      </c>
      <c r="AB161">
        <f t="shared" si="141"/>
        <v>2428.8000000000002</v>
      </c>
      <c r="AC161">
        <f>ROUND(((ES161*1.012)),6)</f>
        <v>2428.8000000000002</v>
      </c>
      <c r="AD161">
        <f t="shared" si="142"/>
        <v>0</v>
      </c>
      <c r="AE161">
        <f t="shared" si="143"/>
        <v>0</v>
      </c>
      <c r="AF161">
        <f t="shared" si="144"/>
        <v>0</v>
      </c>
      <c r="AG161">
        <f t="shared" si="145"/>
        <v>0</v>
      </c>
      <c r="AH161">
        <f t="shared" si="146"/>
        <v>0</v>
      </c>
      <c r="AI161">
        <f t="shared" si="147"/>
        <v>0</v>
      </c>
      <c r="AJ161">
        <f t="shared" si="148"/>
        <v>0</v>
      </c>
      <c r="AK161">
        <v>2400</v>
      </c>
      <c r="AL161">
        <v>2400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1</v>
      </c>
      <c r="AW161">
        <v>1</v>
      </c>
      <c r="AZ161">
        <v>1</v>
      </c>
      <c r="BA161">
        <v>1</v>
      </c>
      <c r="BB161">
        <v>1</v>
      </c>
      <c r="BC161">
        <v>8.16</v>
      </c>
      <c r="BD161" t="s">
        <v>3</v>
      </c>
      <c r="BE161" t="s">
        <v>3</v>
      </c>
      <c r="BF161" t="s">
        <v>3</v>
      </c>
      <c r="BG161" t="s">
        <v>3</v>
      </c>
      <c r="BH161">
        <v>3</v>
      </c>
      <c r="BI161">
        <v>1</v>
      </c>
      <c r="BJ161" t="s">
        <v>237</v>
      </c>
      <c r="BM161">
        <v>1100</v>
      </c>
      <c r="BN161">
        <v>0</v>
      </c>
      <c r="BO161" t="s">
        <v>23</v>
      </c>
      <c r="BP161">
        <v>1</v>
      </c>
      <c r="BQ161">
        <v>8</v>
      </c>
      <c r="BR161">
        <v>0</v>
      </c>
      <c r="BS161">
        <v>1</v>
      </c>
      <c r="BT161">
        <v>1</v>
      </c>
      <c r="BU161">
        <v>1</v>
      </c>
      <c r="BV161">
        <v>1</v>
      </c>
      <c r="BW161">
        <v>1</v>
      </c>
      <c r="BX161">
        <v>1</v>
      </c>
      <c r="BY161" t="s">
        <v>3</v>
      </c>
      <c r="BZ161">
        <v>0</v>
      </c>
      <c r="CA161">
        <v>0</v>
      </c>
      <c r="CB161" t="s">
        <v>3</v>
      </c>
      <c r="CE161">
        <v>0</v>
      </c>
      <c r="CF161">
        <v>0</v>
      </c>
      <c r="CG161">
        <v>0</v>
      </c>
      <c r="CH161">
        <v>32</v>
      </c>
      <c r="CI161">
        <v>0</v>
      </c>
      <c r="CJ161">
        <v>0</v>
      </c>
      <c r="CK161">
        <v>0</v>
      </c>
      <c r="CL161">
        <v>0</v>
      </c>
      <c r="CM161">
        <v>0</v>
      </c>
      <c r="CN161" t="s">
        <v>888</v>
      </c>
      <c r="CO161">
        <v>0</v>
      </c>
      <c r="CP161">
        <f t="shared" si="149"/>
        <v>8700545.3900000006</v>
      </c>
      <c r="CQ161">
        <f t="shared" si="150"/>
        <v>19819.009999999998</v>
      </c>
      <c r="CR161">
        <f t="shared" si="151"/>
        <v>0</v>
      </c>
      <c r="CS161">
        <f t="shared" si="152"/>
        <v>0</v>
      </c>
      <c r="CT161">
        <f t="shared" si="153"/>
        <v>0</v>
      </c>
      <c r="CU161">
        <f t="shared" si="154"/>
        <v>0</v>
      </c>
      <c r="CV161">
        <f t="shared" si="155"/>
        <v>0</v>
      </c>
      <c r="CW161">
        <f t="shared" si="156"/>
        <v>0</v>
      </c>
      <c r="CX161">
        <f t="shared" si="157"/>
        <v>0</v>
      </c>
      <c r="CY161">
        <f t="shared" si="158"/>
        <v>0</v>
      </c>
      <c r="CZ161">
        <f t="shared" si="159"/>
        <v>0</v>
      </c>
      <c r="DC161" t="s">
        <v>3</v>
      </c>
      <c r="DD161" t="s">
        <v>86</v>
      </c>
      <c r="DE161" t="s">
        <v>36</v>
      </c>
      <c r="DF161" t="s">
        <v>36</v>
      </c>
      <c r="DG161" t="s">
        <v>43</v>
      </c>
      <c r="DH161" t="s">
        <v>3</v>
      </c>
      <c r="DI161" t="s">
        <v>43</v>
      </c>
      <c r="DJ161" t="s">
        <v>36</v>
      </c>
      <c r="DK161" t="s">
        <v>3</v>
      </c>
      <c r="DL161" t="s">
        <v>3</v>
      </c>
      <c r="DM161" t="s">
        <v>3</v>
      </c>
      <c r="DN161">
        <v>0</v>
      </c>
      <c r="DO161">
        <v>0</v>
      </c>
      <c r="DP161">
        <v>1</v>
      </c>
      <c r="DQ161">
        <v>1</v>
      </c>
      <c r="DU161">
        <v>1013</v>
      </c>
      <c r="DV161" t="s">
        <v>154</v>
      </c>
      <c r="DW161" t="s">
        <v>154</v>
      </c>
      <c r="DX161">
        <v>1</v>
      </c>
      <c r="DZ161" t="s">
        <v>3</v>
      </c>
      <c r="EA161" t="s">
        <v>3</v>
      </c>
      <c r="EB161" t="s">
        <v>3</v>
      </c>
      <c r="EC161" t="s">
        <v>3</v>
      </c>
      <c r="EE161">
        <v>51407885</v>
      </c>
      <c r="EF161">
        <v>8</v>
      </c>
      <c r="EG161" t="s">
        <v>58</v>
      </c>
      <c r="EH161">
        <v>0</v>
      </c>
      <c r="EI161" t="s">
        <v>3</v>
      </c>
      <c r="EJ161">
        <v>1</v>
      </c>
      <c r="EK161">
        <v>1100</v>
      </c>
      <c r="EL161" t="s">
        <v>59</v>
      </c>
      <c r="EM161" t="s">
        <v>60</v>
      </c>
      <c r="EO161" t="s">
        <v>87</v>
      </c>
      <c r="EQ161">
        <v>0</v>
      </c>
      <c r="ER161">
        <v>0</v>
      </c>
      <c r="ES161">
        <v>2400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FQ161">
        <v>0</v>
      </c>
      <c r="FR161">
        <f t="shared" si="160"/>
        <v>0</v>
      </c>
      <c r="FS161">
        <v>0</v>
      </c>
      <c r="FX161">
        <v>0</v>
      </c>
      <c r="FY161">
        <v>0</v>
      </c>
      <c r="GA161" t="s">
        <v>63</v>
      </c>
      <c r="GD161">
        <v>1</v>
      </c>
      <c r="GF161">
        <v>1068831861</v>
      </c>
      <c r="GG161">
        <v>2</v>
      </c>
      <c r="GH161">
        <v>0</v>
      </c>
      <c r="GI161">
        <v>3</v>
      </c>
      <c r="GJ161">
        <v>0</v>
      </c>
      <c r="GK161">
        <v>0</v>
      </c>
      <c r="GL161">
        <f t="shared" si="161"/>
        <v>0</v>
      </c>
      <c r="GM161">
        <f t="shared" si="162"/>
        <v>8700545.3900000006</v>
      </c>
      <c r="GN161">
        <f t="shared" si="163"/>
        <v>8700545.3900000006</v>
      </c>
      <c r="GO161">
        <f t="shared" si="164"/>
        <v>0</v>
      </c>
      <c r="GP161">
        <f t="shared" si="165"/>
        <v>0</v>
      </c>
      <c r="GR161">
        <v>1</v>
      </c>
      <c r="GS161">
        <v>4</v>
      </c>
      <c r="GT161">
        <v>0</v>
      </c>
      <c r="GU161" t="s">
        <v>3</v>
      </c>
      <c r="GV161">
        <f t="shared" si="166"/>
        <v>0</v>
      </c>
      <c r="GW161">
        <v>1</v>
      </c>
      <c r="GX161">
        <f t="shared" si="167"/>
        <v>0</v>
      </c>
      <c r="HA161">
        <v>0</v>
      </c>
      <c r="HB161">
        <v>0</v>
      </c>
      <c r="HC161">
        <f t="shared" si="168"/>
        <v>0</v>
      </c>
      <c r="HE161" t="s">
        <v>3</v>
      </c>
      <c r="HF161" t="s">
        <v>3</v>
      </c>
      <c r="HM161" t="s">
        <v>3</v>
      </c>
      <c r="HN161" t="s">
        <v>3</v>
      </c>
      <c r="HO161" t="s">
        <v>3</v>
      </c>
      <c r="HP161" t="s">
        <v>3</v>
      </c>
      <c r="HQ161" t="s">
        <v>3</v>
      </c>
      <c r="IK161">
        <v>0</v>
      </c>
    </row>
    <row r="162" spans="1:255" x14ac:dyDescent="0.2">
      <c r="A162" s="2">
        <v>17</v>
      </c>
      <c r="B162" s="2">
        <v>1</v>
      </c>
      <c r="C162" s="2"/>
      <c r="D162" s="2"/>
      <c r="E162" s="2" t="s">
        <v>240</v>
      </c>
      <c r="F162" s="2" t="s">
        <v>241</v>
      </c>
      <c r="G162" s="2" t="s">
        <v>242</v>
      </c>
      <c r="H162" s="2" t="s">
        <v>154</v>
      </c>
      <c r="I162" s="2">
        <v>-76</v>
      </c>
      <c r="J162" s="2">
        <v>0</v>
      </c>
      <c r="K162" s="2">
        <v>-76</v>
      </c>
      <c r="L162" s="2">
        <v>-305.27999999999997</v>
      </c>
      <c r="M162" s="2">
        <v>0</v>
      </c>
      <c r="N162" s="2">
        <f t="shared" si="129"/>
        <v>-305.27999999999997</v>
      </c>
      <c r="O162" s="2">
        <f t="shared" si="130"/>
        <v>-90109.4</v>
      </c>
      <c r="P162" s="2">
        <f t="shared" si="131"/>
        <v>-90109.4</v>
      </c>
      <c r="Q162" s="2">
        <f t="shared" si="132"/>
        <v>0</v>
      </c>
      <c r="R162" s="2">
        <f t="shared" si="133"/>
        <v>0</v>
      </c>
      <c r="S162" s="2">
        <f t="shared" si="134"/>
        <v>0</v>
      </c>
      <c r="T162" s="2">
        <f t="shared" si="135"/>
        <v>0</v>
      </c>
      <c r="U162" s="2">
        <f t="shared" si="136"/>
        <v>0</v>
      </c>
      <c r="V162" s="2">
        <f t="shared" si="137"/>
        <v>0</v>
      </c>
      <c r="W162" s="2">
        <f t="shared" si="138"/>
        <v>0</v>
      </c>
      <c r="X162" s="2">
        <f t="shared" si="139"/>
        <v>0</v>
      </c>
      <c r="Y162" s="2">
        <f t="shared" si="140"/>
        <v>0</v>
      </c>
      <c r="Z162" s="2"/>
      <c r="AA162" s="2">
        <v>51442965</v>
      </c>
      <c r="AB162" s="2">
        <f t="shared" si="141"/>
        <v>145.30000000000001</v>
      </c>
      <c r="AC162" s="2">
        <f>ROUND((ES162),6)</f>
        <v>145.30000000000001</v>
      </c>
      <c r="AD162" s="2">
        <f t="shared" si="142"/>
        <v>0</v>
      </c>
      <c r="AE162" s="2">
        <f t="shared" si="143"/>
        <v>0</v>
      </c>
      <c r="AF162" s="2">
        <f t="shared" si="144"/>
        <v>0</v>
      </c>
      <c r="AG162" s="2">
        <f t="shared" si="145"/>
        <v>0</v>
      </c>
      <c r="AH162" s="2">
        <f t="shared" si="146"/>
        <v>0</v>
      </c>
      <c r="AI162" s="2">
        <f t="shared" si="147"/>
        <v>0</v>
      </c>
      <c r="AJ162" s="2">
        <f t="shared" si="148"/>
        <v>0</v>
      </c>
      <c r="AK162" s="2">
        <v>145.30000000000001</v>
      </c>
      <c r="AL162" s="2">
        <v>145.30000000000001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109</v>
      </c>
      <c r="AU162" s="2">
        <v>55.25</v>
      </c>
      <c r="AV162" s="2">
        <v>1</v>
      </c>
      <c r="AW162" s="2">
        <v>1</v>
      </c>
      <c r="AX162" s="2"/>
      <c r="AY162" s="2"/>
      <c r="AZ162" s="2">
        <v>1</v>
      </c>
      <c r="BA162" s="2">
        <v>1</v>
      </c>
      <c r="BB162" s="2">
        <v>1</v>
      </c>
      <c r="BC162" s="2">
        <v>8.16</v>
      </c>
      <c r="BD162" s="2" t="s">
        <v>3</v>
      </c>
      <c r="BE162" s="2" t="s">
        <v>3</v>
      </c>
      <c r="BF162" s="2" t="s">
        <v>3</v>
      </c>
      <c r="BG162" s="2" t="s">
        <v>3</v>
      </c>
      <c r="BH162" s="2">
        <v>3</v>
      </c>
      <c r="BI162" s="2">
        <v>1</v>
      </c>
      <c r="BJ162" s="2" t="s">
        <v>243</v>
      </c>
      <c r="BK162" s="2"/>
      <c r="BL162" s="2"/>
      <c r="BM162" s="2">
        <v>1100</v>
      </c>
      <c r="BN162" s="2">
        <v>0</v>
      </c>
      <c r="BO162" s="2" t="s">
        <v>23</v>
      </c>
      <c r="BP162" s="2">
        <v>1</v>
      </c>
      <c r="BQ162" s="2">
        <v>8</v>
      </c>
      <c r="BR162" s="2">
        <v>0</v>
      </c>
      <c r="BS162" s="2">
        <v>1</v>
      </c>
      <c r="BT162" s="2">
        <v>1</v>
      </c>
      <c r="BU162" s="2">
        <v>1</v>
      </c>
      <c r="BV162" s="2">
        <v>1</v>
      </c>
      <c r="BW162" s="2">
        <v>1</v>
      </c>
      <c r="BX162" s="2">
        <v>1</v>
      </c>
      <c r="BY162" s="2" t="s">
        <v>3</v>
      </c>
      <c r="BZ162" s="2">
        <v>109</v>
      </c>
      <c r="CA162" s="2">
        <v>65</v>
      </c>
      <c r="CB162" s="2" t="s">
        <v>3</v>
      </c>
      <c r="CC162" s="2"/>
      <c r="CD162" s="2"/>
      <c r="CE162" s="2">
        <v>0</v>
      </c>
      <c r="CF162" s="2">
        <v>0</v>
      </c>
      <c r="CG162" s="2">
        <v>0</v>
      </c>
      <c r="CH162" s="2">
        <v>33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 t="s">
        <v>885</v>
      </c>
      <c r="CO162" s="2">
        <v>0</v>
      </c>
      <c r="CP162" s="2">
        <f t="shared" si="149"/>
        <v>-90109.4</v>
      </c>
      <c r="CQ162" s="2">
        <f t="shared" si="150"/>
        <v>1185.6500000000001</v>
      </c>
      <c r="CR162" s="2">
        <f t="shared" si="151"/>
        <v>0</v>
      </c>
      <c r="CS162" s="2">
        <f t="shared" si="152"/>
        <v>0</v>
      </c>
      <c r="CT162" s="2">
        <f t="shared" si="153"/>
        <v>0</v>
      </c>
      <c r="CU162" s="2">
        <f t="shared" si="154"/>
        <v>0</v>
      </c>
      <c r="CV162" s="2">
        <f t="shared" si="155"/>
        <v>0</v>
      </c>
      <c r="CW162" s="2">
        <f t="shared" si="156"/>
        <v>0</v>
      </c>
      <c r="CX162" s="2">
        <f t="shared" si="157"/>
        <v>0</v>
      </c>
      <c r="CY162" s="2">
        <f t="shared" si="158"/>
        <v>0</v>
      </c>
      <c r="CZ162" s="2">
        <f t="shared" si="159"/>
        <v>0</v>
      </c>
      <c r="DA162" s="2"/>
      <c r="DB162" s="2"/>
      <c r="DC162" s="2" t="s">
        <v>3</v>
      </c>
      <c r="DD162" s="2" t="s">
        <v>3</v>
      </c>
      <c r="DE162" s="2" t="s">
        <v>36</v>
      </c>
      <c r="DF162" s="2" t="s">
        <v>36</v>
      </c>
      <c r="DG162" s="2" t="s">
        <v>43</v>
      </c>
      <c r="DH162" s="2" t="s">
        <v>3</v>
      </c>
      <c r="DI162" s="2" t="s">
        <v>43</v>
      </c>
      <c r="DJ162" s="2" t="s">
        <v>36</v>
      </c>
      <c r="DK162" s="2" t="s">
        <v>3</v>
      </c>
      <c r="DL162" s="2" t="s">
        <v>3</v>
      </c>
      <c r="DM162" s="2" t="s">
        <v>26</v>
      </c>
      <c r="DN162" s="2">
        <v>0</v>
      </c>
      <c r="DO162" s="2">
        <v>0</v>
      </c>
      <c r="DP162" s="2">
        <v>1</v>
      </c>
      <c r="DQ162" s="2">
        <v>1</v>
      </c>
      <c r="DR162" s="2"/>
      <c r="DS162" s="2"/>
      <c r="DT162" s="2"/>
      <c r="DU162" s="2">
        <v>1013</v>
      </c>
      <c r="DV162" s="2" t="s">
        <v>154</v>
      </c>
      <c r="DW162" s="2" t="s">
        <v>154</v>
      </c>
      <c r="DX162" s="2">
        <v>1</v>
      </c>
      <c r="DY162" s="2"/>
      <c r="DZ162" s="2" t="s">
        <v>3</v>
      </c>
      <c r="EA162" s="2" t="s">
        <v>3</v>
      </c>
      <c r="EB162" s="2" t="s">
        <v>3</v>
      </c>
      <c r="EC162" s="2" t="s">
        <v>3</v>
      </c>
      <c r="ED162" s="2"/>
      <c r="EE162" s="2">
        <v>51407885</v>
      </c>
      <c r="EF162" s="2">
        <v>8</v>
      </c>
      <c r="EG162" s="2" t="s">
        <v>58</v>
      </c>
      <c r="EH162" s="2">
        <v>0</v>
      </c>
      <c r="EI162" s="2" t="s">
        <v>3</v>
      </c>
      <c r="EJ162" s="2">
        <v>1</v>
      </c>
      <c r="EK162" s="2">
        <v>1100</v>
      </c>
      <c r="EL162" s="2" t="s">
        <v>59</v>
      </c>
      <c r="EM162" s="2" t="s">
        <v>60</v>
      </c>
      <c r="EN162" s="2"/>
      <c r="EO162" s="2" t="s">
        <v>44</v>
      </c>
      <c r="EP162" s="2"/>
      <c r="EQ162" s="2">
        <v>0</v>
      </c>
      <c r="ER162" s="2">
        <v>0</v>
      </c>
      <c r="ES162" s="2">
        <v>145.30000000000001</v>
      </c>
      <c r="ET162" s="2">
        <v>0</v>
      </c>
      <c r="EU162" s="2">
        <v>0</v>
      </c>
      <c r="EV162" s="2">
        <v>0</v>
      </c>
      <c r="EW162" s="2">
        <v>0</v>
      </c>
      <c r="EX162" s="2">
        <v>0</v>
      </c>
      <c r="EY162" s="2">
        <v>0</v>
      </c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>
        <v>0</v>
      </c>
      <c r="FR162" s="2">
        <f t="shared" si="160"/>
        <v>0</v>
      </c>
      <c r="FS162" s="2">
        <v>0</v>
      </c>
      <c r="FT162" s="2"/>
      <c r="FU162" s="2"/>
      <c r="FV162" s="2"/>
      <c r="FW162" s="2"/>
      <c r="FX162" s="2">
        <v>109</v>
      </c>
      <c r="FY162" s="2">
        <v>55.25</v>
      </c>
      <c r="FZ162" s="2"/>
      <c r="GA162" s="2" t="s">
        <v>63</v>
      </c>
      <c r="GB162" s="2"/>
      <c r="GC162" s="2"/>
      <c r="GD162" s="2">
        <v>1</v>
      </c>
      <c r="GE162" s="2"/>
      <c r="GF162" s="2">
        <v>-1586848057</v>
      </c>
      <c r="GG162" s="2">
        <v>2</v>
      </c>
      <c r="GH162" s="2">
        <v>0</v>
      </c>
      <c r="GI162" s="2">
        <v>-2</v>
      </c>
      <c r="GJ162" s="2">
        <v>0</v>
      </c>
      <c r="GK162" s="2">
        <v>0</v>
      </c>
      <c r="GL162" s="2">
        <f t="shared" si="161"/>
        <v>0</v>
      </c>
      <c r="GM162" s="2">
        <f t="shared" si="162"/>
        <v>-90109.4</v>
      </c>
      <c r="GN162" s="2">
        <f t="shared" si="163"/>
        <v>-90109.4</v>
      </c>
      <c r="GO162" s="2">
        <f t="shared" si="164"/>
        <v>0</v>
      </c>
      <c r="GP162" s="2">
        <f t="shared" si="165"/>
        <v>0</v>
      </c>
      <c r="GQ162" s="2"/>
      <c r="GR162" s="2">
        <v>0</v>
      </c>
      <c r="GS162" s="2">
        <v>4</v>
      </c>
      <c r="GT162" s="2">
        <v>0</v>
      </c>
      <c r="GU162" s="2" t="s">
        <v>3</v>
      </c>
      <c r="GV162" s="2">
        <f t="shared" si="166"/>
        <v>0</v>
      </c>
      <c r="GW162" s="2">
        <v>1</v>
      </c>
      <c r="GX162" s="2">
        <f t="shared" si="167"/>
        <v>0</v>
      </c>
      <c r="GY162" s="2"/>
      <c r="GZ162" s="2"/>
      <c r="HA162" s="2">
        <v>0</v>
      </c>
      <c r="HB162" s="2">
        <v>0</v>
      </c>
      <c r="HC162" s="2">
        <f t="shared" si="168"/>
        <v>0</v>
      </c>
      <c r="HD162" s="2"/>
      <c r="HE162" s="2" t="s">
        <v>3</v>
      </c>
      <c r="HF162" s="2" t="s">
        <v>3</v>
      </c>
      <c r="HG162" s="2"/>
      <c r="HH162" s="2"/>
      <c r="HI162" s="2"/>
      <c r="HJ162" s="2"/>
      <c r="HK162" s="2"/>
      <c r="HL162" s="2"/>
      <c r="HM162" s="2" t="s">
        <v>3</v>
      </c>
      <c r="HN162" s="2" t="s">
        <v>3</v>
      </c>
      <c r="HO162" s="2" t="s">
        <v>3</v>
      </c>
      <c r="HP162" s="2" t="s">
        <v>3</v>
      </c>
      <c r="HQ162" s="2" t="s">
        <v>3</v>
      </c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>
        <v>0</v>
      </c>
      <c r="IL162" s="2"/>
      <c r="IM162" s="2"/>
      <c r="IN162" s="2"/>
      <c r="IO162" s="2"/>
      <c r="IP162" s="2"/>
      <c r="IQ162" s="2"/>
      <c r="IR162" s="2"/>
      <c r="IS162" s="2"/>
      <c r="IT162" s="2"/>
      <c r="IU162" s="2"/>
    </row>
    <row r="163" spans="1:255" x14ac:dyDescent="0.2">
      <c r="A163">
        <v>17</v>
      </c>
      <c r="B163">
        <v>1</v>
      </c>
      <c r="E163" t="s">
        <v>240</v>
      </c>
      <c r="F163" t="s">
        <v>241</v>
      </c>
      <c r="G163" t="s">
        <v>242</v>
      </c>
      <c r="H163" t="s">
        <v>154</v>
      </c>
      <c r="I163">
        <v>-76</v>
      </c>
      <c r="J163">
        <v>0</v>
      </c>
      <c r="K163">
        <v>-76</v>
      </c>
      <c r="L163">
        <v>-305.27999999999997</v>
      </c>
      <c r="M163">
        <v>0</v>
      </c>
      <c r="N163">
        <f t="shared" si="129"/>
        <v>-305.27999999999997</v>
      </c>
      <c r="O163">
        <f t="shared" si="130"/>
        <v>-90109.4</v>
      </c>
      <c r="P163">
        <f t="shared" si="131"/>
        <v>-90109.4</v>
      </c>
      <c r="Q163">
        <f t="shared" si="132"/>
        <v>0</v>
      </c>
      <c r="R163">
        <f t="shared" si="133"/>
        <v>0</v>
      </c>
      <c r="S163">
        <f t="shared" si="134"/>
        <v>0</v>
      </c>
      <c r="T163">
        <f t="shared" si="135"/>
        <v>0</v>
      </c>
      <c r="U163">
        <f t="shared" si="136"/>
        <v>0</v>
      </c>
      <c r="V163">
        <f t="shared" si="137"/>
        <v>0</v>
      </c>
      <c r="W163">
        <f t="shared" si="138"/>
        <v>0</v>
      </c>
      <c r="X163">
        <f t="shared" si="139"/>
        <v>0</v>
      </c>
      <c r="Y163">
        <f t="shared" si="140"/>
        <v>0</v>
      </c>
      <c r="AA163">
        <v>51441990</v>
      </c>
      <c r="AB163">
        <f t="shared" si="141"/>
        <v>145.30000000000001</v>
      </c>
      <c r="AC163">
        <f>ROUND((ES163),6)</f>
        <v>145.30000000000001</v>
      </c>
      <c r="AD163">
        <f t="shared" si="142"/>
        <v>0</v>
      </c>
      <c r="AE163">
        <f t="shared" si="143"/>
        <v>0</v>
      </c>
      <c r="AF163">
        <f t="shared" si="144"/>
        <v>0</v>
      </c>
      <c r="AG163">
        <f t="shared" si="145"/>
        <v>0</v>
      </c>
      <c r="AH163">
        <f t="shared" si="146"/>
        <v>0</v>
      </c>
      <c r="AI163">
        <f t="shared" si="147"/>
        <v>0</v>
      </c>
      <c r="AJ163">
        <f t="shared" si="148"/>
        <v>0</v>
      </c>
      <c r="AK163">
        <v>145.30000000000001</v>
      </c>
      <c r="AL163">
        <v>145.30000000000001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109</v>
      </c>
      <c r="AU163">
        <v>55</v>
      </c>
      <c r="AV163">
        <v>1</v>
      </c>
      <c r="AW163">
        <v>1</v>
      </c>
      <c r="AZ163">
        <v>1</v>
      </c>
      <c r="BA163">
        <v>1</v>
      </c>
      <c r="BB163">
        <v>1</v>
      </c>
      <c r="BC163">
        <v>8.16</v>
      </c>
      <c r="BD163" t="s">
        <v>3</v>
      </c>
      <c r="BE163" t="s">
        <v>3</v>
      </c>
      <c r="BF163" t="s">
        <v>3</v>
      </c>
      <c r="BG163" t="s">
        <v>3</v>
      </c>
      <c r="BH163">
        <v>3</v>
      </c>
      <c r="BI163">
        <v>1</v>
      </c>
      <c r="BJ163" t="s">
        <v>243</v>
      </c>
      <c r="BM163">
        <v>1100</v>
      </c>
      <c r="BN163">
        <v>0</v>
      </c>
      <c r="BO163" t="s">
        <v>23</v>
      </c>
      <c r="BP163">
        <v>1</v>
      </c>
      <c r="BQ163">
        <v>8</v>
      </c>
      <c r="BR163">
        <v>0</v>
      </c>
      <c r="BS163">
        <v>1</v>
      </c>
      <c r="BT163">
        <v>1</v>
      </c>
      <c r="BU163">
        <v>1</v>
      </c>
      <c r="BV163">
        <v>1</v>
      </c>
      <c r="BW163">
        <v>1</v>
      </c>
      <c r="BX163">
        <v>1</v>
      </c>
      <c r="BY163" t="s">
        <v>3</v>
      </c>
      <c r="BZ163">
        <v>109</v>
      </c>
      <c r="CA163">
        <v>65</v>
      </c>
      <c r="CB163" t="s">
        <v>3</v>
      </c>
      <c r="CE163">
        <v>0</v>
      </c>
      <c r="CF163">
        <v>0</v>
      </c>
      <c r="CG163">
        <v>0</v>
      </c>
      <c r="CH163">
        <v>33</v>
      </c>
      <c r="CI163">
        <v>0</v>
      </c>
      <c r="CJ163">
        <v>0</v>
      </c>
      <c r="CK163">
        <v>0</v>
      </c>
      <c r="CL163">
        <v>0</v>
      </c>
      <c r="CM163">
        <v>0</v>
      </c>
      <c r="CN163" t="s">
        <v>885</v>
      </c>
      <c r="CO163">
        <v>0</v>
      </c>
      <c r="CP163">
        <f t="shared" si="149"/>
        <v>-90109.4</v>
      </c>
      <c r="CQ163">
        <f t="shared" si="150"/>
        <v>1185.6500000000001</v>
      </c>
      <c r="CR163">
        <f t="shared" si="151"/>
        <v>0</v>
      </c>
      <c r="CS163">
        <f t="shared" si="152"/>
        <v>0</v>
      </c>
      <c r="CT163">
        <f t="shared" si="153"/>
        <v>0</v>
      </c>
      <c r="CU163">
        <f t="shared" si="154"/>
        <v>0</v>
      </c>
      <c r="CV163">
        <f t="shared" si="155"/>
        <v>0</v>
      </c>
      <c r="CW163">
        <f t="shared" si="156"/>
        <v>0</v>
      </c>
      <c r="CX163">
        <f t="shared" si="157"/>
        <v>0</v>
      </c>
      <c r="CY163">
        <f t="shared" si="158"/>
        <v>0</v>
      </c>
      <c r="CZ163">
        <f t="shared" si="159"/>
        <v>0</v>
      </c>
      <c r="DC163" t="s">
        <v>3</v>
      </c>
      <c r="DD163" t="s">
        <v>3</v>
      </c>
      <c r="DE163" t="s">
        <v>36</v>
      </c>
      <c r="DF163" t="s">
        <v>36</v>
      </c>
      <c r="DG163" t="s">
        <v>43</v>
      </c>
      <c r="DH163" t="s">
        <v>3</v>
      </c>
      <c r="DI163" t="s">
        <v>43</v>
      </c>
      <c r="DJ163" t="s">
        <v>36</v>
      </c>
      <c r="DK163" t="s">
        <v>3</v>
      </c>
      <c r="DL163" t="s">
        <v>3</v>
      </c>
      <c r="DM163" t="s">
        <v>26</v>
      </c>
      <c r="DN163">
        <v>0</v>
      </c>
      <c r="DO163">
        <v>0</v>
      </c>
      <c r="DP163">
        <v>1</v>
      </c>
      <c r="DQ163">
        <v>1</v>
      </c>
      <c r="DU163">
        <v>1013</v>
      </c>
      <c r="DV163" t="s">
        <v>154</v>
      </c>
      <c r="DW163" t="s">
        <v>154</v>
      </c>
      <c r="DX163">
        <v>1</v>
      </c>
      <c r="DZ163" t="s">
        <v>3</v>
      </c>
      <c r="EA163" t="s">
        <v>3</v>
      </c>
      <c r="EB163" t="s">
        <v>3</v>
      </c>
      <c r="EC163" t="s">
        <v>3</v>
      </c>
      <c r="EE163">
        <v>51407885</v>
      </c>
      <c r="EF163">
        <v>8</v>
      </c>
      <c r="EG163" t="s">
        <v>58</v>
      </c>
      <c r="EH163">
        <v>0</v>
      </c>
      <c r="EI163" t="s">
        <v>3</v>
      </c>
      <c r="EJ163">
        <v>1</v>
      </c>
      <c r="EK163">
        <v>1100</v>
      </c>
      <c r="EL163" t="s">
        <v>59</v>
      </c>
      <c r="EM163" t="s">
        <v>60</v>
      </c>
      <c r="EO163" t="s">
        <v>44</v>
      </c>
      <c r="EQ163">
        <v>0</v>
      </c>
      <c r="ER163">
        <v>0</v>
      </c>
      <c r="ES163">
        <v>145.30000000000001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FQ163">
        <v>0</v>
      </c>
      <c r="FR163">
        <f t="shared" si="160"/>
        <v>0</v>
      </c>
      <c r="FS163">
        <v>0</v>
      </c>
      <c r="FX163">
        <v>109</v>
      </c>
      <c r="FY163">
        <v>55.25</v>
      </c>
      <c r="GA163" t="s">
        <v>63</v>
      </c>
      <c r="GD163">
        <v>1</v>
      </c>
      <c r="GF163">
        <v>-1586848057</v>
      </c>
      <c r="GG163">
        <v>2</v>
      </c>
      <c r="GH163">
        <v>0</v>
      </c>
      <c r="GI163">
        <v>-2</v>
      </c>
      <c r="GJ163">
        <v>0</v>
      </c>
      <c r="GK163">
        <v>0</v>
      </c>
      <c r="GL163">
        <f t="shared" si="161"/>
        <v>0</v>
      </c>
      <c r="GM163">
        <f t="shared" si="162"/>
        <v>-90109.4</v>
      </c>
      <c r="GN163">
        <f t="shared" si="163"/>
        <v>-90109.4</v>
      </c>
      <c r="GO163">
        <f t="shared" si="164"/>
        <v>0</v>
      </c>
      <c r="GP163">
        <f t="shared" si="165"/>
        <v>0</v>
      </c>
      <c r="GR163">
        <v>0</v>
      </c>
      <c r="GS163">
        <v>4</v>
      </c>
      <c r="GT163">
        <v>0</v>
      </c>
      <c r="GU163" t="s">
        <v>3</v>
      </c>
      <c r="GV163">
        <f t="shared" si="166"/>
        <v>0</v>
      </c>
      <c r="GW163">
        <v>1</v>
      </c>
      <c r="GX163">
        <f t="shared" si="167"/>
        <v>0</v>
      </c>
      <c r="HA163">
        <v>0</v>
      </c>
      <c r="HB163">
        <v>0</v>
      </c>
      <c r="HC163">
        <f t="shared" si="168"/>
        <v>0</v>
      </c>
      <c r="HE163" t="s">
        <v>3</v>
      </c>
      <c r="HF163" t="s">
        <v>3</v>
      </c>
      <c r="HM163" t="s">
        <v>3</v>
      </c>
      <c r="HN163" t="s">
        <v>3</v>
      </c>
      <c r="HO163" t="s">
        <v>3</v>
      </c>
      <c r="HP163" t="s">
        <v>3</v>
      </c>
      <c r="HQ163" t="s">
        <v>3</v>
      </c>
      <c r="IK163">
        <v>0</v>
      </c>
    </row>
    <row r="164" spans="1:255" x14ac:dyDescent="0.2">
      <c r="A164" s="2">
        <v>17</v>
      </c>
      <c r="B164" s="2">
        <v>1</v>
      </c>
      <c r="C164" s="2"/>
      <c r="D164" s="2"/>
      <c r="E164" s="2" t="s">
        <v>244</v>
      </c>
      <c r="F164" s="2" t="s">
        <v>245</v>
      </c>
      <c r="G164" s="2" t="s">
        <v>246</v>
      </c>
      <c r="H164" s="2" t="s">
        <v>230</v>
      </c>
      <c r="I164" s="2">
        <v>1.43075</v>
      </c>
      <c r="J164" s="2">
        <v>0</v>
      </c>
      <c r="K164" s="2">
        <v>1.43075</v>
      </c>
      <c r="L164" s="2">
        <v>5.7229999999999999</v>
      </c>
      <c r="M164" s="2">
        <v>0</v>
      </c>
      <c r="N164" s="2">
        <f t="shared" si="129"/>
        <v>5.7229999999999999</v>
      </c>
      <c r="O164" s="2">
        <f t="shared" si="130"/>
        <v>331814.76</v>
      </c>
      <c r="P164" s="2">
        <f t="shared" si="131"/>
        <v>331814.76</v>
      </c>
      <c r="Q164" s="2">
        <f t="shared" si="132"/>
        <v>0</v>
      </c>
      <c r="R164" s="2">
        <f t="shared" si="133"/>
        <v>0</v>
      </c>
      <c r="S164" s="2">
        <f t="shared" si="134"/>
        <v>0</v>
      </c>
      <c r="T164" s="2">
        <f t="shared" si="135"/>
        <v>0</v>
      </c>
      <c r="U164" s="2">
        <f t="shared" si="136"/>
        <v>0</v>
      </c>
      <c r="V164" s="2">
        <f t="shared" si="137"/>
        <v>0</v>
      </c>
      <c r="W164" s="2">
        <f t="shared" si="138"/>
        <v>0</v>
      </c>
      <c r="X164" s="2">
        <f t="shared" si="139"/>
        <v>0</v>
      </c>
      <c r="Y164" s="2">
        <f t="shared" si="140"/>
        <v>0</v>
      </c>
      <c r="Z164" s="2"/>
      <c r="AA164" s="2">
        <v>51442965</v>
      </c>
      <c r="AB164" s="2">
        <f t="shared" si="141"/>
        <v>28421.159800000001</v>
      </c>
      <c r="AC164" s="2">
        <f>ROUND(((ES164*1.012)),6)</f>
        <v>28421.159800000001</v>
      </c>
      <c r="AD164" s="2">
        <f t="shared" si="142"/>
        <v>0</v>
      </c>
      <c r="AE164" s="2">
        <f t="shared" si="143"/>
        <v>0</v>
      </c>
      <c r="AF164" s="2">
        <f t="shared" si="144"/>
        <v>0</v>
      </c>
      <c r="AG164" s="2">
        <f t="shared" si="145"/>
        <v>0</v>
      </c>
      <c r="AH164" s="2">
        <f t="shared" si="146"/>
        <v>0</v>
      </c>
      <c r="AI164" s="2">
        <f t="shared" si="147"/>
        <v>0</v>
      </c>
      <c r="AJ164" s="2">
        <f t="shared" si="148"/>
        <v>0</v>
      </c>
      <c r="AK164" s="2">
        <v>28084.15</v>
      </c>
      <c r="AL164" s="2">
        <v>28084.15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1</v>
      </c>
      <c r="AW164" s="2">
        <v>1</v>
      </c>
      <c r="AX164" s="2"/>
      <c r="AY164" s="2"/>
      <c r="AZ164" s="2">
        <v>1</v>
      </c>
      <c r="BA164" s="2">
        <v>1</v>
      </c>
      <c r="BB164" s="2">
        <v>1</v>
      </c>
      <c r="BC164" s="2">
        <v>8.16</v>
      </c>
      <c r="BD164" s="2" t="s">
        <v>3</v>
      </c>
      <c r="BE164" s="2" t="s">
        <v>3</v>
      </c>
      <c r="BF164" s="2" t="s">
        <v>3</v>
      </c>
      <c r="BG164" s="2" t="s">
        <v>3</v>
      </c>
      <c r="BH164" s="2">
        <v>3</v>
      </c>
      <c r="BI164" s="2">
        <v>1</v>
      </c>
      <c r="BJ164" s="2" t="s">
        <v>245</v>
      </c>
      <c r="BK164" s="2"/>
      <c r="BL164" s="2"/>
      <c r="BM164" s="2">
        <v>1100</v>
      </c>
      <c r="BN164" s="2">
        <v>0</v>
      </c>
      <c r="BO164" s="2" t="s">
        <v>23</v>
      </c>
      <c r="BP164" s="2">
        <v>1</v>
      </c>
      <c r="BQ164" s="2">
        <v>8</v>
      </c>
      <c r="BR164" s="2">
        <v>0</v>
      </c>
      <c r="BS164" s="2">
        <v>1</v>
      </c>
      <c r="BT164" s="2">
        <v>1</v>
      </c>
      <c r="BU164" s="2">
        <v>1</v>
      </c>
      <c r="BV164" s="2">
        <v>1</v>
      </c>
      <c r="BW164" s="2">
        <v>1</v>
      </c>
      <c r="BX164" s="2">
        <v>1</v>
      </c>
      <c r="BY164" s="2" t="s">
        <v>3</v>
      </c>
      <c r="BZ164" s="2">
        <v>0</v>
      </c>
      <c r="CA164" s="2">
        <v>0</v>
      </c>
      <c r="CB164" s="2" t="s">
        <v>3</v>
      </c>
      <c r="CC164" s="2"/>
      <c r="CD164" s="2"/>
      <c r="CE164" s="2">
        <v>0</v>
      </c>
      <c r="CF164" s="2">
        <v>0</v>
      </c>
      <c r="CG164" s="2">
        <v>0</v>
      </c>
      <c r="CH164" s="2">
        <v>34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 t="s">
        <v>888</v>
      </c>
      <c r="CO164" s="2">
        <v>0</v>
      </c>
      <c r="CP164" s="2">
        <f t="shared" si="149"/>
        <v>331814.76</v>
      </c>
      <c r="CQ164" s="2">
        <f t="shared" si="150"/>
        <v>231916.66</v>
      </c>
      <c r="CR164" s="2">
        <f t="shared" si="151"/>
        <v>0</v>
      </c>
      <c r="CS164" s="2">
        <f t="shared" si="152"/>
        <v>0</v>
      </c>
      <c r="CT164" s="2">
        <f t="shared" si="153"/>
        <v>0</v>
      </c>
      <c r="CU164" s="2">
        <f t="shared" si="154"/>
        <v>0</v>
      </c>
      <c r="CV164" s="2">
        <f t="shared" si="155"/>
        <v>0</v>
      </c>
      <c r="CW164" s="2">
        <f t="shared" si="156"/>
        <v>0</v>
      </c>
      <c r="CX164" s="2">
        <f t="shared" si="157"/>
        <v>0</v>
      </c>
      <c r="CY164" s="2">
        <f t="shared" si="158"/>
        <v>0</v>
      </c>
      <c r="CZ164" s="2">
        <f t="shared" si="159"/>
        <v>0</v>
      </c>
      <c r="DA164" s="2"/>
      <c r="DB164" s="2"/>
      <c r="DC164" s="2" t="s">
        <v>3</v>
      </c>
      <c r="DD164" s="2" t="s">
        <v>86</v>
      </c>
      <c r="DE164" s="2" t="s">
        <v>36</v>
      </c>
      <c r="DF164" s="2" t="s">
        <v>36</v>
      </c>
      <c r="DG164" s="2" t="s">
        <v>43</v>
      </c>
      <c r="DH164" s="2" t="s">
        <v>3</v>
      </c>
      <c r="DI164" s="2" t="s">
        <v>43</v>
      </c>
      <c r="DJ164" s="2" t="s">
        <v>36</v>
      </c>
      <c r="DK164" s="2" t="s">
        <v>3</v>
      </c>
      <c r="DL164" s="2" t="s">
        <v>3</v>
      </c>
      <c r="DM164" s="2" t="s">
        <v>3</v>
      </c>
      <c r="DN164" s="2">
        <v>0</v>
      </c>
      <c r="DO164" s="2">
        <v>0</v>
      </c>
      <c r="DP164" s="2">
        <v>1</v>
      </c>
      <c r="DQ164" s="2">
        <v>1</v>
      </c>
      <c r="DR164" s="2"/>
      <c r="DS164" s="2"/>
      <c r="DT164" s="2"/>
      <c r="DU164" s="2">
        <v>1009</v>
      </c>
      <c r="DV164" s="2" t="s">
        <v>230</v>
      </c>
      <c r="DW164" s="2" t="s">
        <v>230</v>
      </c>
      <c r="DX164" s="2">
        <v>1000</v>
      </c>
      <c r="DY164" s="2"/>
      <c r="DZ164" s="2" t="s">
        <v>3</v>
      </c>
      <c r="EA164" s="2" t="s">
        <v>3</v>
      </c>
      <c r="EB164" s="2" t="s">
        <v>3</v>
      </c>
      <c r="EC164" s="2" t="s">
        <v>3</v>
      </c>
      <c r="ED164" s="2"/>
      <c r="EE164" s="2">
        <v>51407885</v>
      </c>
      <c r="EF164" s="2">
        <v>8</v>
      </c>
      <c r="EG164" s="2" t="s">
        <v>58</v>
      </c>
      <c r="EH164" s="2">
        <v>0</v>
      </c>
      <c r="EI164" s="2" t="s">
        <v>3</v>
      </c>
      <c r="EJ164" s="2">
        <v>1</v>
      </c>
      <c r="EK164" s="2">
        <v>1100</v>
      </c>
      <c r="EL164" s="2" t="s">
        <v>59</v>
      </c>
      <c r="EM164" s="2" t="s">
        <v>60</v>
      </c>
      <c r="EN164" s="2"/>
      <c r="EO164" s="2" t="s">
        <v>87</v>
      </c>
      <c r="EP164" s="2"/>
      <c r="EQ164" s="2">
        <v>0</v>
      </c>
      <c r="ER164" s="2">
        <v>28084.15</v>
      </c>
      <c r="ES164" s="2">
        <v>28084.15</v>
      </c>
      <c r="ET164" s="2">
        <v>0</v>
      </c>
      <c r="EU164" s="2">
        <v>0</v>
      </c>
      <c r="EV164" s="2">
        <v>0</v>
      </c>
      <c r="EW164" s="2">
        <v>0</v>
      </c>
      <c r="EX164" s="2">
        <v>0</v>
      </c>
      <c r="EY164" s="2">
        <v>0</v>
      </c>
      <c r="EZ164" s="2">
        <v>5</v>
      </c>
      <c r="FA164" s="2"/>
      <c r="FB164" s="2"/>
      <c r="FC164" s="2">
        <v>1</v>
      </c>
      <c r="FD164" s="2">
        <v>18</v>
      </c>
      <c r="FE164" s="2"/>
      <c r="FF164" s="2">
        <v>275000</v>
      </c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>
        <v>0</v>
      </c>
      <c r="FR164" s="2">
        <f t="shared" si="160"/>
        <v>0</v>
      </c>
      <c r="FS164" s="2">
        <v>0</v>
      </c>
      <c r="FT164" s="2"/>
      <c r="FU164" s="2"/>
      <c r="FV164" s="2"/>
      <c r="FW164" s="2"/>
      <c r="FX164" s="2">
        <v>0</v>
      </c>
      <c r="FY164" s="2">
        <v>0</v>
      </c>
      <c r="FZ164" s="2"/>
      <c r="GA164" s="2" t="s">
        <v>247</v>
      </c>
      <c r="GB164" s="2"/>
      <c r="GC164" s="2"/>
      <c r="GD164" s="2">
        <v>1</v>
      </c>
      <c r="GE164" s="2"/>
      <c r="GF164" s="2">
        <v>368789239</v>
      </c>
      <c r="GG164" s="2">
        <v>2</v>
      </c>
      <c r="GH164" s="2">
        <v>3</v>
      </c>
      <c r="GI164" s="2">
        <v>3</v>
      </c>
      <c r="GJ164" s="2">
        <v>0</v>
      </c>
      <c r="GK164" s="2">
        <v>0</v>
      </c>
      <c r="GL164" s="2">
        <f t="shared" si="161"/>
        <v>0</v>
      </c>
      <c r="GM164" s="2">
        <f t="shared" si="162"/>
        <v>331814.76</v>
      </c>
      <c r="GN164" s="2">
        <f t="shared" si="163"/>
        <v>331814.76</v>
      </c>
      <c r="GO164" s="2">
        <f t="shared" si="164"/>
        <v>0</v>
      </c>
      <c r="GP164" s="2">
        <f t="shared" si="165"/>
        <v>0</v>
      </c>
      <c r="GQ164" s="2"/>
      <c r="GR164" s="2">
        <v>1</v>
      </c>
      <c r="GS164" s="2">
        <v>1</v>
      </c>
      <c r="GT164" s="2">
        <v>0</v>
      </c>
      <c r="GU164" s="2" t="s">
        <v>3</v>
      </c>
      <c r="GV164" s="2">
        <f t="shared" si="166"/>
        <v>0</v>
      </c>
      <c r="GW164" s="2">
        <v>1</v>
      </c>
      <c r="GX164" s="2">
        <f t="shared" si="167"/>
        <v>0</v>
      </c>
      <c r="GY164" s="2"/>
      <c r="GZ164" s="2"/>
      <c r="HA164" s="2">
        <v>0</v>
      </c>
      <c r="HB164" s="2">
        <v>0</v>
      </c>
      <c r="HC164" s="2">
        <f t="shared" si="168"/>
        <v>0</v>
      </c>
      <c r="HD164" s="2"/>
      <c r="HE164" s="2" t="s">
        <v>62</v>
      </c>
      <c r="HF164" s="2" t="s">
        <v>62</v>
      </c>
      <c r="HG164" s="2"/>
      <c r="HH164" s="2"/>
      <c r="HI164" s="2"/>
      <c r="HJ164" s="2"/>
      <c r="HK164" s="2"/>
      <c r="HL164" s="2"/>
      <c r="HM164" s="2" t="s">
        <v>3</v>
      </c>
      <c r="HN164" s="2" t="s">
        <v>3</v>
      </c>
      <c r="HO164" s="2" t="s">
        <v>3</v>
      </c>
      <c r="HP164" s="2" t="s">
        <v>3</v>
      </c>
      <c r="HQ164" s="2" t="s">
        <v>3</v>
      </c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>
        <v>0</v>
      </c>
      <c r="IL164" s="2"/>
      <c r="IM164" s="2"/>
      <c r="IN164" s="2"/>
      <c r="IO164" s="2"/>
      <c r="IP164" s="2"/>
      <c r="IQ164" s="2"/>
      <c r="IR164" s="2"/>
      <c r="IS164" s="2"/>
      <c r="IT164" s="2"/>
      <c r="IU164" s="2"/>
    </row>
    <row r="165" spans="1:255" x14ac:dyDescent="0.2">
      <c r="A165">
        <v>17</v>
      </c>
      <c r="B165">
        <v>1</v>
      </c>
      <c r="E165" t="s">
        <v>244</v>
      </c>
      <c r="F165" t="s">
        <v>245</v>
      </c>
      <c r="G165" t="s">
        <v>246</v>
      </c>
      <c r="H165" t="s">
        <v>230</v>
      </c>
      <c r="I165">
        <v>1.43075</v>
      </c>
      <c r="J165">
        <v>0</v>
      </c>
      <c r="K165">
        <v>1.43075</v>
      </c>
      <c r="L165">
        <v>5.7229999999999999</v>
      </c>
      <c r="M165">
        <v>0</v>
      </c>
      <c r="N165">
        <f t="shared" si="129"/>
        <v>5.7229999999999999</v>
      </c>
      <c r="O165">
        <f t="shared" si="130"/>
        <v>3249130.24</v>
      </c>
      <c r="P165">
        <f t="shared" si="131"/>
        <v>3249130.24</v>
      </c>
      <c r="Q165">
        <f t="shared" si="132"/>
        <v>0</v>
      </c>
      <c r="R165">
        <f t="shared" si="133"/>
        <v>0</v>
      </c>
      <c r="S165">
        <f t="shared" si="134"/>
        <v>0</v>
      </c>
      <c r="T165">
        <f t="shared" si="135"/>
        <v>0</v>
      </c>
      <c r="U165">
        <f t="shared" si="136"/>
        <v>0</v>
      </c>
      <c r="V165">
        <f t="shared" si="137"/>
        <v>0</v>
      </c>
      <c r="W165">
        <f t="shared" si="138"/>
        <v>0</v>
      </c>
      <c r="X165">
        <f t="shared" si="139"/>
        <v>0</v>
      </c>
      <c r="Y165">
        <f t="shared" si="140"/>
        <v>0</v>
      </c>
      <c r="AA165">
        <v>51441990</v>
      </c>
      <c r="AB165">
        <f t="shared" si="141"/>
        <v>278300</v>
      </c>
      <c r="AC165">
        <f>ROUND(((ES165*1.012)),6)</f>
        <v>278300</v>
      </c>
      <c r="AD165">
        <f t="shared" si="142"/>
        <v>0</v>
      </c>
      <c r="AE165">
        <f t="shared" si="143"/>
        <v>0</v>
      </c>
      <c r="AF165">
        <f t="shared" si="144"/>
        <v>0</v>
      </c>
      <c r="AG165">
        <f t="shared" si="145"/>
        <v>0</v>
      </c>
      <c r="AH165">
        <f t="shared" si="146"/>
        <v>0</v>
      </c>
      <c r="AI165">
        <f t="shared" si="147"/>
        <v>0</v>
      </c>
      <c r="AJ165">
        <f t="shared" si="148"/>
        <v>0</v>
      </c>
      <c r="AK165">
        <v>275000</v>
      </c>
      <c r="AL165">
        <v>275000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1</v>
      </c>
      <c r="AW165">
        <v>1</v>
      </c>
      <c r="AZ165">
        <v>1</v>
      </c>
      <c r="BA165">
        <v>1</v>
      </c>
      <c r="BB165">
        <v>1</v>
      </c>
      <c r="BC165">
        <v>8.16</v>
      </c>
      <c r="BD165" t="s">
        <v>3</v>
      </c>
      <c r="BE165" t="s">
        <v>3</v>
      </c>
      <c r="BF165" t="s">
        <v>3</v>
      </c>
      <c r="BG165" t="s">
        <v>3</v>
      </c>
      <c r="BH165">
        <v>3</v>
      </c>
      <c r="BI165">
        <v>1</v>
      </c>
      <c r="BJ165" t="s">
        <v>245</v>
      </c>
      <c r="BM165">
        <v>1100</v>
      </c>
      <c r="BN165">
        <v>0</v>
      </c>
      <c r="BO165" t="s">
        <v>23</v>
      </c>
      <c r="BP165">
        <v>1</v>
      </c>
      <c r="BQ165">
        <v>8</v>
      </c>
      <c r="BR165">
        <v>0</v>
      </c>
      <c r="BS165">
        <v>1</v>
      </c>
      <c r="BT165">
        <v>1</v>
      </c>
      <c r="BU165">
        <v>1</v>
      </c>
      <c r="BV165">
        <v>1</v>
      </c>
      <c r="BW165">
        <v>1</v>
      </c>
      <c r="BX165">
        <v>1</v>
      </c>
      <c r="BY165" t="s">
        <v>3</v>
      </c>
      <c r="BZ165">
        <v>0</v>
      </c>
      <c r="CA165">
        <v>0</v>
      </c>
      <c r="CB165" t="s">
        <v>3</v>
      </c>
      <c r="CE165">
        <v>0</v>
      </c>
      <c r="CF165">
        <v>0</v>
      </c>
      <c r="CG165">
        <v>0</v>
      </c>
      <c r="CH165">
        <v>34</v>
      </c>
      <c r="CI165">
        <v>0</v>
      </c>
      <c r="CJ165">
        <v>0</v>
      </c>
      <c r="CK165">
        <v>0</v>
      </c>
      <c r="CL165">
        <v>0</v>
      </c>
      <c r="CM165">
        <v>0</v>
      </c>
      <c r="CN165" t="s">
        <v>888</v>
      </c>
      <c r="CO165">
        <v>0</v>
      </c>
      <c r="CP165">
        <f t="shared" si="149"/>
        <v>3249130.24</v>
      </c>
      <c r="CQ165">
        <f t="shared" si="150"/>
        <v>2270928</v>
      </c>
      <c r="CR165">
        <f t="shared" si="151"/>
        <v>0</v>
      </c>
      <c r="CS165">
        <f t="shared" si="152"/>
        <v>0</v>
      </c>
      <c r="CT165">
        <f t="shared" si="153"/>
        <v>0</v>
      </c>
      <c r="CU165">
        <f t="shared" si="154"/>
        <v>0</v>
      </c>
      <c r="CV165">
        <f t="shared" si="155"/>
        <v>0</v>
      </c>
      <c r="CW165">
        <f t="shared" si="156"/>
        <v>0</v>
      </c>
      <c r="CX165">
        <f t="shared" si="157"/>
        <v>0</v>
      </c>
      <c r="CY165">
        <f t="shared" si="158"/>
        <v>0</v>
      </c>
      <c r="CZ165">
        <f t="shared" si="159"/>
        <v>0</v>
      </c>
      <c r="DC165" t="s">
        <v>3</v>
      </c>
      <c r="DD165" t="s">
        <v>86</v>
      </c>
      <c r="DE165" t="s">
        <v>36</v>
      </c>
      <c r="DF165" t="s">
        <v>36</v>
      </c>
      <c r="DG165" t="s">
        <v>43</v>
      </c>
      <c r="DH165" t="s">
        <v>3</v>
      </c>
      <c r="DI165" t="s">
        <v>43</v>
      </c>
      <c r="DJ165" t="s">
        <v>36</v>
      </c>
      <c r="DK165" t="s">
        <v>3</v>
      </c>
      <c r="DL165" t="s">
        <v>3</v>
      </c>
      <c r="DM165" t="s">
        <v>3</v>
      </c>
      <c r="DN165">
        <v>0</v>
      </c>
      <c r="DO165">
        <v>0</v>
      </c>
      <c r="DP165">
        <v>1</v>
      </c>
      <c r="DQ165">
        <v>1</v>
      </c>
      <c r="DU165">
        <v>1009</v>
      </c>
      <c r="DV165" t="s">
        <v>230</v>
      </c>
      <c r="DW165" t="s">
        <v>230</v>
      </c>
      <c r="DX165">
        <v>1000</v>
      </c>
      <c r="DZ165" t="s">
        <v>3</v>
      </c>
      <c r="EA165" t="s">
        <v>3</v>
      </c>
      <c r="EB165" t="s">
        <v>3</v>
      </c>
      <c r="EC165" t="s">
        <v>3</v>
      </c>
      <c r="EE165">
        <v>51407885</v>
      </c>
      <c r="EF165">
        <v>8</v>
      </c>
      <c r="EG165" t="s">
        <v>58</v>
      </c>
      <c r="EH165">
        <v>0</v>
      </c>
      <c r="EI165" t="s">
        <v>3</v>
      </c>
      <c r="EJ165">
        <v>1</v>
      </c>
      <c r="EK165">
        <v>1100</v>
      </c>
      <c r="EL165" t="s">
        <v>59</v>
      </c>
      <c r="EM165" t="s">
        <v>60</v>
      </c>
      <c r="EO165" t="s">
        <v>87</v>
      </c>
      <c r="EQ165">
        <v>0</v>
      </c>
      <c r="ER165">
        <v>0</v>
      </c>
      <c r="ES165">
        <v>275000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FQ165">
        <v>0</v>
      </c>
      <c r="FR165">
        <f t="shared" si="160"/>
        <v>0</v>
      </c>
      <c r="FS165">
        <v>0</v>
      </c>
      <c r="FX165">
        <v>0</v>
      </c>
      <c r="FY165">
        <v>0</v>
      </c>
      <c r="GA165" t="s">
        <v>63</v>
      </c>
      <c r="GD165">
        <v>1</v>
      </c>
      <c r="GF165">
        <v>368789239</v>
      </c>
      <c r="GG165">
        <v>2</v>
      </c>
      <c r="GH165">
        <v>0</v>
      </c>
      <c r="GI165">
        <v>3</v>
      </c>
      <c r="GJ165">
        <v>0</v>
      </c>
      <c r="GK165">
        <v>0</v>
      </c>
      <c r="GL165">
        <f t="shared" si="161"/>
        <v>0</v>
      </c>
      <c r="GM165">
        <f t="shared" si="162"/>
        <v>3249130.24</v>
      </c>
      <c r="GN165">
        <f t="shared" si="163"/>
        <v>3249130.24</v>
      </c>
      <c r="GO165">
        <f t="shared" si="164"/>
        <v>0</v>
      </c>
      <c r="GP165">
        <f t="shared" si="165"/>
        <v>0</v>
      </c>
      <c r="GR165">
        <v>1</v>
      </c>
      <c r="GS165">
        <v>4</v>
      </c>
      <c r="GT165">
        <v>0</v>
      </c>
      <c r="GU165" t="s">
        <v>3</v>
      </c>
      <c r="GV165">
        <f t="shared" si="166"/>
        <v>0</v>
      </c>
      <c r="GW165">
        <v>1</v>
      </c>
      <c r="GX165">
        <f t="shared" si="167"/>
        <v>0</v>
      </c>
      <c r="HA165">
        <v>0</v>
      </c>
      <c r="HB165">
        <v>0</v>
      </c>
      <c r="HC165">
        <f t="shared" si="168"/>
        <v>0</v>
      </c>
      <c r="HE165" t="s">
        <v>3</v>
      </c>
      <c r="HF165" t="s">
        <v>3</v>
      </c>
      <c r="HM165" t="s">
        <v>3</v>
      </c>
      <c r="HN165" t="s">
        <v>3</v>
      </c>
      <c r="HO165" t="s">
        <v>3</v>
      </c>
      <c r="HP165" t="s">
        <v>3</v>
      </c>
      <c r="HQ165" t="s">
        <v>3</v>
      </c>
      <c r="IK165">
        <v>0</v>
      </c>
    </row>
    <row r="166" spans="1:255" x14ac:dyDescent="0.2">
      <c r="A166" s="2">
        <v>17</v>
      </c>
      <c r="B166" s="2">
        <v>1</v>
      </c>
      <c r="C166" s="2"/>
      <c r="D166" s="2"/>
      <c r="E166" s="2" t="s">
        <v>248</v>
      </c>
      <c r="F166" s="2" t="s">
        <v>249</v>
      </c>
      <c r="G166" s="2" t="s">
        <v>250</v>
      </c>
      <c r="H166" s="2" t="s">
        <v>154</v>
      </c>
      <c r="I166" s="2">
        <v>-878</v>
      </c>
      <c r="J166" s="2">
        <v>0</v>
      </c>
      <c r="K166" s="2">
        <v>-878</v>
      </c>
      <c r="L166" s="2">
        <v>-3510.72</v>
      </c>
      <c r="M166" s="2">
        <v>0</v>
      </c>
      <c r="N166" s="2">
        <f t="shared" si="129"/>
        <v>-3510.72</v>
      </c>
      <c r="O166" s="2">
        <f t="shared" si="130"/>
        <v>-475717.96</v>
      </c>
      <c r="P166" s="2">
        <f t="shared" si="131"/>
        <v>-475717.96</v>
      </c>
      <c r="Q166" s="2">
        <f t="shared" si="132"/>
        <v>0</v>
      </c>
      <c r="R166" s="2">
        <f t="shared" si="133"/>
        <v>0</v>
      </c>
      <c r="S166" s="2">
        <f t="shared" si="134"/>
        <v>0</v>
      </c>
      <c r="T166" s="2">
        <f t="shared" si="135"/>
        <v>0</v>
      </c>
      <c r="U166" s="2">
        <f t="shared" si="136"/>
        <v>0</v>
      </c>
      <c r="V166" s="2">
        <f t="shared" si="137"/>
        <v>0</v>
      </c>
      <c r="W166" s="2">
        <f t="shared" si="138"/>
        <v>0</v>
      </c>
      <c r="X166" s="2">
        <f t="shared" si="139"/>
        <v>0</v>
      </c>
      <c r="Y166" s="2">
        <f t="shared" si="140"/>
        <v>0</v>
      </c>
      <c r="Z166" s="2"/>
      <c r="AA166" s="2">
        <v>51442965</v>
      </c>
      <c r="AB166" s="2">
        <f t="shared" si="141"/>
        <v>66.400000000000006</v>
      </c>
      <c r="AC166" s="2">
        <f t="shared" ref="AC166:AC173" si="169">ROUND((ES166),6)</f>
        <v>66.400000000000006</v>
      </c>
      <c r="AD166" s="2">
        <f t="shared" si="142"/>
        <v>0</v>
      </c>
      <c r="AE166" s="2">
        <f t="shared" si="143"/>
        <v>0</v>
      </c>
      <c r="AF166" s="2">
        <f t="shared" si="144"/>
        <v>0</v>
      </c>
      <c r="AG166" s="2">
        <f t="shared" si="145"/>
        <v>0</v>
      </c>
      <c r="AH166" s="2">
        <f t="shared" si="146"/>
        <v>0</v>
      </c>
      <c r="AI166" s="2">
        <f t="shared" si="147"/>
        <v>0</v>
      </c>
      <c r="AJ166" s="2">
        <f t="shared" si="148"/>
        <v>0</v>
      </c>
      <c r="AK166" s="2">
        <v>66.400000000000006</v>
      </c>
      <c r="AL166" s="2">
        <v>66.400000000000006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109</v>
      </c>
      <c r="AU166" s="2">
        <v>55.25</v>
      </c>
      <c r="AV166" s="2">
        <v>1</v>
      </c>
      <c r="AW166" s="2">
        <v>1</v>
      </c>
      <c r="AX166" s="2"/>
      <c r="AY166" s="2"/>
      <c r="AZ166" s="2">
        <v>1</v>
      </c>
      <c r="BA166" s="2">
        <v>1</v>
      </c>
      <c r="BB166" s="2">
        <v>1</v>
      </c>
      <c r="BC166" s="2">
        <v>8.16</v>
      </c>
      <c r="BD166" s="2" t="s">
        <v>3</v>
      </c>
      <c r="BE166" s="2" t="s">
        <v>3</v>
      </c>
      <c r="BF166" s="2" t="s">
        <v>3</v>
      </c>
      <c r="BG166" s="2" t="s">
        <v>3</v>
      </c>
      <c r="BH166" s="2">
        <v>3</v>
      </c>
      <c r="BI166" s="2">
        <v>1</v>
      </c>
      <c r="BJ166" s="2" t="s">
        <v>251</v>
      </c>
      <c r="BK166" s="2"/>
      <c r="BL166" s="2"/>
      <c r="BM166" s="2">
        <v>1100</v>
      </c>
      <c r="BN166" s="2">
        <v>0</v>
      </c>
      <c r="BO166" s="2" t="s">
        <v>23</v>
      </c>
      <c r="BP166" s="2">
        <v>1</v>
      </c>
      <c r="BQ166" s="2">
        <v>8</v>
      </c>
      <c r="BR166" s="2">
        <v>0</v>
      </c>
      <c r="BS166" s="2">
        <v>1</v>
      </c>
      <c r="BT166" s="2">
        <v>1</v>
      </c>
      <c r="BU166" s="2">
        <v>1</v>
      </c>
      <c r="BV166" s="2">
        <v>1</v>
      </c>
      <c r="BW166" s="2">
        <v>1</v>
      </c>
      <c r="BX166" s="2">
        <v>1</v>
      </c>
      <c r="BY166" s="2" t="s">
        <v>3</v>
      </c>
      <c r="BZ166" s="2">
        <v>109</v>
      </c>
      <c r="CA166" s="2">
        <v>65</v>
      </c>
      <c r="CB166" s="2" t="s">
        <v>3</v>
      </c>
      <c r="CC166" s="2"/>
      <c r="CD166" s="2"/>
      <c r="CE166" s="2">
        <v>0</v>
      </c>
      <c r="CF166" s="2">
        <v>0</v>
      </c>
      <c r="CG166" s="2">
        <v>0</v>
      </c>
      <c r="CH166" s="2">
        <v>35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 t="s">
        <v>885</v>
      </c>
      <c r="CO166" s="2">
        <v>0</v>
      </c>
      <c r="CP166" s="2">
        <f t="shared" si="149"/>
        <v>-475717.96</v>
      </c>
      <c r="CQ166" s="2">
        <f t="shared" si="150"/>
        <v>541.82000000000005</v>
      </c>
      <c r="CR166" s="2">
        <f t="shared" si="151"/>
        <v>0</v>
      </c>
      <c r="CS166" s="2">
        <f t="shared" si="152"/>
        <v>0</v>
      </c>
      <c r="CT166" s="2">
        <f t="shared" si="153"/>
        <v>0</v>
      </c>
      <c r="CU166" s="2">
        <f t="shared" si="154"/>
        <v>0</v>
      </c>
      <c r="CV166" s="2">
        <f t="shared" si="155"/>
        <v>0</v>
      </c>
      <c r="CW166" s="2">
        <f t="shared" si="156"/>
        <v>0</v>
      </c>
      <c r="CX166" s="2">
        <f t="shared" si="157"/>
        <v>0</v>
      </c>
      <c r="CY166" s="2">
        <f t="shared" si="158"/>
        <v>0</v>
      </c>
      <c r="CZ166" s="2">
        <f t="shared" si="159"/>
        <v>0</v>
      </c>
      <c r="DA166" s="2"/>
      <c r="DB166" s="2"/>
      <c r="DC166" s="2" t="s">
        <v>3</v>
      </c>
      <c r="DD166" s="2" t="s">
        <v>3</v>
      </c>
      <c r="DE166" s="2" t="s">
        <v>36</v>
      </c>
      <c r="DF166" s="2" t="s">
        <v>36</v>
      </c>
      <c r="DG166" s="2" t="s">
        <v>43</v>
      </c>
      <c r="DH166" s="2" t="s">
        <v>3</v>
      </c>
      <c r="DI166" s="2" t="s">
        <v>43</v>
      </c>
      <c r="DJ166" s="2" t="s">
        <v>36</v>
      </c>
      <c r="DK166" s="2" t="s">
        <v>3</v>
      </c>
      <c r="DL166" s="2" t="s">
        <v>3</v>
      </c>
      <c r="DM166" s="2" t="s">
        <v>26</v>
      </c>
      <c r="DN166" s="2">
        <v>0</v>
      </c>
      <c r="DO166" s="2">
        <v>0</v>
      </c>
      <c r="DP166" s="2">
        <v>1</v>
      </c>
      <c r="DQ166" s="2">
        <v>1</v>
      </c>
      <c r="DR166" s="2"/>
      <c r="DS166" s="2"/>
      <c r="DT166" s="2"/>
      <c r="DU166" s="2">
        <v>1013</v>
      </c>
      <c r="DV166" s="2" t="s">
        <v>154</v>
      </c>
      <c r="DW166" s="2" t="s">
        <v>154</v>
      </c>
      <c r="DX166" s="2">
        <v>1</v>
      </c>
      <c r="DY166" s="2"/>
      <c r="DZ166" s="2" t="s">
        <v>3</v>
      </c>
      <c r="EA166" s="2" t="s">
        <v>3</v>
      </c>
      <c r="EB166" s="2" t="s">
        <v>3</v>
      </c>
      <c r="EC166" s="2" t="s">
        <v>3</v>
      </c>
      <c r="ED166" s="2"/>
      <c r="EE166" s="2">
        <v>51407885</v>
      </c>
      <c r="EF166" s="2">
        <v>8</v>
      </c>
      <c r="EG166" s="2" t="s">
        <v>58</v>
      </c>
      <c r="EH166" s="2">
        <v>0</v>
      </c>
      <c r="EI166" s="2" t="s">
        <v>3</v>
      </c>
      <c r="EJ166" s="2">
        <v>1</v>
      </c>
      <c r="EK166" s="2">
        <v>1100</v>
      </c>
      <c r="EL166" s="2" t="s">
        <v>59</v>
      </c>
      <c r="EM166" s="2" t="s">
        <v>60</v>
      </c>
      <c r="EN166" s="2"/>
      <c r="EO166" s="2" t="s">
        <v>44</v>
      </c>
      <c r="EP166" s="2"/>
      <c r="EQ166" s="2">
        <v>0</v>
      </c>
      <c r="ER166" s="2">
        <v>0</v>
      </c>
      <c r="ES166" s="2">
        <v>66.400000000000006</v>
      </c>
      <c r="ET166" s="2">
        <v>0</v>
      </c>
      <c r="EU166" s="2">
        <v>0</v>
      </c>
      <c r="EV166" s="2">
        <v>0</v>
      </c>
      <c r="EW166" s="2">
        <v>0</v>
      </c>
      <c r="EX166" s="2">
        <v>0</v>
      </c>
      <c r="EY166" s="2">
        <v>0</v>
      </c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>
        <v>0</v>
      </c>
      <c r="FR166" s="2">
        <f t="shared" si="160"/>
        <v>0</v>
      </c>
      <c r="FS166" s="2">
        <v>0</v>
      </c>
      <c r="FT166" s="2"/>
      <c r="FU166" s="2"/>
      <c r="FV166" s="2"/>
      <c r="FW166" s="2"/>
      <c r="FX166" s="2">
        <v>109</v>
      </c>
      <c r="FY166" s="2">
        <v>55.25</v>
      </c>
      <c r="FZ166" s="2"/>
      <c r="GA166" s="2" t="s">
        <v>63</v>
      </c>
      <c r="GB166" s="2"/>
      <c r="GC166" s="2"/>
      <c r="GD166" s="2">
        <v>1</v>
      </c>
      <c r="GE166" s="2"/>
      <c r="GF166" s="2">
        <v>-625741806</v>
      </c>
      <c r="GG166" s="2">
        <v>2</v>
      </c>
      <c r="GH166" s="2">
        <v>0</v>
      </c>
      <c r="GI166" s="2">
        <v>-2</v>
      </c>
      <c r="GJ166" s="2">
        <v>0</v>
      </c>
      <c r="GK166" s="2">
        <v>0</v>
      </c>
      <c r="GL166" s="2">
        <f t="shared" si="161"/>
        <v>0</v>
      </c>
      <c r="GM166" s="2">
        <f t="shared" si="162"/>
        <v>-475717.96</v>
      </c>
      <c r="GN166" s="2">
        <f t="shared" si="163"/>
        <v>-475717.96</v>
      </c>
      <c r="GO166" s="2">
        <f t="shared" si="164"/>
        <v>0</v>
      </c>
      <c r="GP166" s="2">
        <f t="shared" si="165"/>
        <v>0</v>
      </c>
      <c r="GQ166" s="2"/>
      <c r="GR166" s="2">
        <v>0</v>
      </c>
      <c r="GS166" s="2">
        <v>4</v>
      </c>
      <c r="GT166" s="2">
        <v>0</v>
      </c>
      <c r="GU166" s="2" t="s">
        <v>3</v>
      </c>
      <c r="GV166" s="2">
        <f t="shared" si="166"/>
        <v>0</v>
      </c>
      <c r="GW166" s="2">
        <v>1</v>
      </c>
      <c r="GX166" s="2">
        <f t="shared" si="167"/>
        <v>0</v>
      </c>
      <c r="GY166" s="2"/>
      <c r="GZ166" s="2"/>
      <c r="HA166" s="2">
        <v>0</v>
      </c>
      <c r="HB166" s="2">
        <v>0</v>
      </c>
      <c r="HC166" s="2">
        <f t="shared" si="168"/>
        <v>0</v>
      </c>
      <c r="HD166" s="2"/>
      <c r="HE166" s="2" t="s">
        <v>3</v>
      </c>
      <c r="HF166" s="2" t="s">
        <v>3</v>
      </c>
      <c r="HG166" s="2"/>
      <c r="HH166" s="2"/>
      <c r="HI166" s="2"/>
      <c r="HJ166" s="2"/>
      <c r="HK166" s="2"/>
      <c r="HL166" s="2"/>
      <c r="HM166" s="2" t="s">
        <v>3</v>
      </c>
      <c r="HN166" s="2" t="s">
        <v>3</v>
      </c>
      <c r="HO166" s="2" t="s">
        <v>3</v>
      </c>
      <c r="HP166" s="2" t="s">
        <v>3</v>
      </c>
      <c r="HQ166" s="2" t="s">
        <v>3</v>
      </c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>
        <v>0</v>
      </c>
      <c r="IL166" s="2"/>
      <c r="IM166" s="2"/>
      <c r="IN166" s="2"/>
      <c r="IO166" s="2"/>
      <c r="IP166" s="2"/>
      <c r="IQ166" s="2"/>
      <c r="IR166" s="2"/>
      <c r="IS166" s="2"/>
      <c r="IT166" s="2"/>
      <c r="IU166" s="2"/>
    </row>
    <row r="167" spans="1:255" x14ac:dyDescent="0.2">
      <c r="A167">
        <v>17</v>
      </c>
      <c r="B167">
        <v>1</v>
      </c>
      <c r="E167" t="s">
        <v>248</v>
      </c>
      <c r="F167" t="s">
        <v>249</v>
      </c>
      <c r="G167" t="s">
        <v>250</v>
      </c>
      <c r="H167" t="s">
        <v>154</v>
      </c>
      <c r="I167">
        <v>-878</v>
      </c>
      <c r="J167">
        <v>0</v>
      </c>
      <c r="K167">
        <v>-878</v>
      </c>
      <c r="L167">
        <v>-3510.72</v>
      </c>
      <c r="M167">
        <v>0</v>
      </c>
      <c r="N167">
        <f t="shared" si="129"/>
        <v>-3510.72</v>
      </c>
      <c r="O167">
        <f t="shared" si="130"/>
        <v>-475717.96</v>
      </c>
      <c r="P167">
        <f t="shared" si="131"/>
        <v>-475717.96</v>
      </c>
      <c r="Q167">
        <f t="shared" si="132"/>
        <v>0</v>
      </c>
      <c r="R167">
        <f t="shared" si="133"/>
        <v>0</v>
      </c>
      <c r="S167">
        <f t="shared" si="134"/>
        <v>0</v>
      </c>
      <c r="T167">
        <f t="shared" si="135"/>
        <v>0</v>
      </c>
      <c r="U167">
        <f t="shared" si="136"/>
        <v>0</v>
      </c>
      <c r="V167">
        <f t="shared" si="137"/>
        <v>0</v>
      </c>
      <c r="W167">
        <f t="shared" si="138"/>
        <v>0</v>
      </c>
      <c r="X167">
        <f t="shared" si="139"/>
        <v>0</v>
      </c>
      <c r="Y167">
        <f t="shared" si="140"/>
        <v>0</v>
      </c>
      <c r="AA167">
        <v>51441990</v>
      </c>
      <c r="AB167">
        <f t="shared" si="141"/>
        <v>66.400000000000006</v>
      </c>
      <c r="AC167">
        <f t="shared" si="169"/>
        <v>66.400000000000006</v>
      </c>
      <c r="AD167">
        <f t="shared" si="142"/>
        <v>0</v>
      </c>
      <c r="AE167">
        <f t="shared" si="143"/>
        <v>0</v>
      </c>
      <c r="AF167">
        <f t="shared" si="144"/>
        <v>0</v>
      </c>
      <c r="AG167">
        <f t="shared" si="145"/>
        <v>0</v>
      </c>
      <c r="AH167">
        <f t="shared" si="146"/>
        <v>0</v>
      </c>
      <c r="AI167">
        <f t="shared" si="147"/>
        <v>0</v>
      </c>
      <c r="AJ167">
        <f t="shared" si="148"/>
        <v>0</v>
      </c>
      <c r="AK167">
        <v>66.400000000000006</v>
      </c>
      <c r="AL167">
        <v>66.400000000000006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109</v>
      </c>
      <c r="AU167">
        <v>55</v>
      </c>
      <c r="AV167">
        <v>1</v>
      </c>
      <c r="AW167">
        <v>1</v>
      </c>
      <c r="AZ167">
        <v>1</v>
      </c>
      <c r="BA167">
        <v>1</v>
      </c>
      <c r="BB167">
        <v>1</v>
      </c>
      <c r="BC167">
        <v>8.16</v>
      </c>
      <c r="BD167" t="s">
        <v>3</v>
      </c>
      <c r="BE167" t="s">
        <v>3</v>
      </c>
      <c r="BF167" t="s">
        <v>3</v>
      </c>
      <c r="BG167" t="s">
        <v>3</v>
      </c>
      <c r="BH167">
        <v>3</v>
      </c>
      <c r="BI167">
        <v>1</v>
      </c>
      <c r="BJ167" t="s">
        <v>251</v>
      </c>
      <c r="BM167">
        <v>1100</v>
      </c>
      <c r="BN167">
        <v>0</v>
      </c>
      <c r="BO167" t="s">
        <v>23</v>
      </c>
      <c r="BP167">
        <v>1</v>
      </c>
      <c r="BQ167">
        <v>8</v>
      </c>
      <c r="BR167">
        <v>0</v>
      </c>
      <c r="BS167">
        <v>1</v>
      </c>
      <c r="BT167">
        <v>1</v>
      </c>
      <c r="BU167">
        <v>1</v>
      </c>
      <c r="BV167">
        <v>1</v>
      </c>
      <c r="BW167">
        <v>1</v>
      </c>
      <c r="BX167">
        <v>1</v>
      </c>
      <c r="BY167" t="s">
        <v>3</v>
      </c>
      <c r="BZ167">
        <v>109</v>
      </c>
      <c r="CA167">
        <v>65</v>
      </c>
      <c r="CB167" t="s">
        <v>3</v>
      </c>
      <c r="CE167">
        <v>0</v>
      </c>
      <c r="CF167">
        <v>0</v>
      </c>
      <c r="CG167">
        <v>0</v>
      </c>
      <c r="CH167">
        <v>35</v>
      </c>
      <c r="CI167">
        <v>0</v>
      </c>
      <c r="CJ167">
        <v>0</v>
      </c>
      <c r="CK167">
        <v>0</v>
      </c>
      <c r="CL167">
        <v>0</v>
      </c>
      <c r="CM167">
        <v>0</v>
      </c>
      <c r="CN167" t="s">
        <v>885</v>
      </c>
      <c r="CO167">
        <v>0</v>
      </c>
      <c r="CP167">
        <f t="shared" si="149"/>
        <v>-475717.96</v>
      </c>
      <c r="CQ167">
        <f t="shared" si="150"/>
        <v>541.82000000000005</v>
      </c>
      <c r="CR167">
        <f t="shared" si="151"/>
        <v>0</v>
      </c>
      <c r="CS167">
        <f t="shared" si="152"/>
        <v>0</v>
      </c>
      <c r="CT167">
        <f t="shared" si="153"/>
        <v>0</v>
      </c>
      <c r="CU167">
        <f t="shared" si="154"/>
        <v>0</v>
      </c>
      <c r="CV167">
        <f t="shared" si="155"/>
        <v>0</v>
      </c>
      <c r="CW167">
        <f t="shared" si="156"/>
        <v>0</v>
      </c>
      <c r="CX167">
        <f t="shared" si="157"/>
        <v>0</v>
      </c>
      <c r="CY167">
        <f t="shared" si="158"/>
        <v>0</v>
      </c>
      <c r="CZ167">
        <f t="shared" si="159"/>
        <v>0</v>
      </c>
      <c r="DC167" t="s">
        <v>3</v>
      </c>
      <c r="DD167" t="s">
        <v>3</v>
      </c>
      <c r="DE167" t="s">
        <v>36</v>
      </c>
      <c r="DF167" t="s">
        <v>36</v>
      </c>
      <c r="DG167" t="s">
        <v>43</v>
      </c>
      <c r="DH167" t="s">
        <v>3</v>
      </c>
      <c r="DI167" t="s">
        <v>43</v>
      </c>
      <c r="DJ167" t="s">
        <v>36</v>
      </c>
      <c r="DK167" t="s">
        <v>3</v>
      </c>
      <c r="DL167" t="s">
        <v>3</v>
      </c>
      <c r="DM167" t="s">
        <v>26</v>
      </c>
      <c r="DN167">
        <v>0</v>
      </c>
      <c r="DO167">
        <v>0</v>
      </c>
      <c r="DP167">
        <v>1</v>
      </c>
      <c r="DQ167">
        <v>1</v>
      </c>
      <c r="DU167">
        <v>1013</v>
      </c>
      <c r="DV167" t="s">
        <v>154</v>
      </c>
      <c r="DW167" t="s">
        <v>154</v>
      </c>
      <c r="DX167">
        <v>1</v>
      </c>
      <c r="DZ167" t="s">
        <v>3</v>
      </c>
      <c r="EA167" t="s">
        <v>3</v>
      </c>
      <c r="EB167" t="s">
        <v>3</v>
      </c>
      <c r="EC167" t="s">
        <v>3</v>
      </c>
      <c r="EE167">
        <v>51407885</v>
      </c>
      <c r="EF167">
        <v>8</v>
      </c>
      <c r="EG167" t="s">
        <v>58</v>
      </c>
      <c r="EH167">
        <v>0</v>
      </c>
      <c r="EI167" t="s">
        <v>3</v>
      </c>
      <c r="EJ167">
        <v>1</v>
      </c>
      <c r="EK167">
        <v>1100</v>
      </c>
      <c r="EL167" t="s">
        <v>59</v>
      </c>
      <c r="EM167" t="s">
        <v>60</v>
      </c>
      <c r="EO167" t="s">
        <v>44</v>
      </c>
      <c r="EQ167">
        <v>0</v>
      </c>
      <c r="ER167">
        <v>0</v>
      </c>
      <c r="ES167">
        <v>66.400000000000006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FQ167">
        <v>0</v>
      </c>
      <c r="FR167">
        <f t="shared" si="160"/>
        <v>0</v>
      </c>
      <c r="FS167">
        <v>0</v>
      </c>
      <c r="FX167">
        <v>109</v>
      </c>
      <c r="FY167">
        <v>55.25</v>
      </c>
      <c r="GA167" t="s">
        <v>63</v>
      </c>
      <c r="GD167">
        <v>1</v>
      </c>
      <c r="GF167">
        <v>-625741806</v>
      </c>
      <c r="GG167">
        <v>2</v>
      </c>
      <c r="GH167">
        <v>0</v>
      </c>
      <c r="GI167">
        <v>-2</v>
      </c>
      <c r="GJ167">
        <v>0</v>
      </c>
      <c r="GK167">
        <v>0</v>
      </c>
      <c r="GL167">
        <f t="shared" si="161"/>
        <v>0</v>
      </c>
      <c r="GM167">
        <f t="shared" si="162"/>
        <v>-475717.96</v>
      </c>
      <c r="GN167">
        <f t="shared" si="163"/>
        <v>-475717.96</v>
      </c>
      <c r="GO167">
        <f t="shared" si="164"/>
        <v>0</v>
      </c>
      <c r="GP167">
        <f t="shared" si="165"/>
        <v>0</v>
      </c>
      <c r="GR167">
        <v>0</v>
      </c>
      <c r="GS167">
        <v>4</v>
      </c>
      <c r="GT167">
        <v>0</v>
      </c>
      <c r="GU167" t="s">
        <v>3</v>
      </c>
      <c r="GV167">
        <f t="shared" si="166"/>
        <v>0</v>
      </c>
      <c r="GW167">
        <v>1</v>
      </c>
      <c r="GX167">
        <f t="shared" si="167"/>
        <v>0</v>
      </c>
      <c r="HA167">
        <v>0</v>
      </c>
      <c r="HB167">
        <v>0</v>
      </c>
      <c r="HC167">
        <f t="shared" si="168"/>
        <v>0</v>
      </c>
      <c r="HE167" t="s">
        <v>3</v>
      </c>
      <c r="HF167" t="s">
        <v>3</v>
      </c>
      <c r="HM167" t="s">
        <v>3</v>
      </c>
      <c r="HN167" t="s">
        <v>3</v>
      </c>
      <c r="HO167" t="s">
        <v>3</v>
      </c>
      <c r="HP167" t="s">
        <v>3</v>
      </c>
      <c r="HQ167" t="s">
        <v>3</v>
      </c>
      <c r="IK167">
        <v>0</v>
      </c>
    </row>
    <row r="168" spans="1:255" x14ac:dyDescent="0.2">
      <c r="A168" s="2">
        <v>17</v>
      </c>
      <c r="B168" s="2">
        <v>1</v>
      </c>
      <c r="C168" s="2"/>
      <c r="D168" s="2"/>
      <c r="E168" s="2" t="s">
        <v>252</v>
      </c>
      <c r="F168" s="2" t="s">
        <v>253</v>
      </c>
      <c r="G168" s="2" t="s">
        <v>254</v>
      </c>
      <c r="H168" s="2" t="s">
        <v>230</v>
      </c>
      <c r="I168" s="2">
        <v>-0.82050000000000001</v>
      </c>
      <c r="J168" s="2">
        <v>0</v>
      </c>
      <c r="K168" s="2">
        <v>-0.82050000000000001</v>
      </c>
      <c r="L168" s="2">
        <v>-3.282</v>
      </c>
      <c r="M168" s="2">
        <v>0</v>
      </c>
      <c r="N168" s="2">
        <f t="shared" si="129"/>
        <v>-3.282</v>
      </c>
      <c r="O168" s="2">
        <f t="shared" si="130"/>
        <v>-79399.33</v>
      </c>
      <c r="P168" s="2">
        <f t="shared" si="131"/>
        <v>-79399.33</v>
      </c>
      <c r="Q168" s="2">
        <f t="shared" si="132"/>
        <v>0</v>
      </c>
      <c r="R168" s="2">
        <f t="shared" si="133"/>
        <v>0</v>
      </c>
      <c r="S168" s="2">
        <f t="shared" si="134"/>
        <v>0</v>
      </c>
      <c r="T168" s="2">
        <f t="shared" si="135"/>
        <v>0</v>
      </c>
      <c r="U168" s="2">
        <f t="shared" si="136"/>
        <v>0</v>
      </c>
      <c r="V168" s="2">
        <f t="shared" si="137"/>
        <v>0</v>
      </c>
      <c r="W168" s="2">
        <f t="shared" si="138"/>
        <v>0</v>
      </c>
      <c r="X168" s="2">
        <f t="shared" si="139"/>
        <v>0</v>
      </c>
      <c r="Y168" s="2">
        <f t="shared" si="140"/>
        <v>0</v>
      </c>
      <c r="Z168" s="2"/>
      <c r="AA168" s="2">
        <v>51442965</v>
      </c>
      <c r="AB168" s="2">
        <f t="shared" si="141"/>
        <v>11859</v>
      </c>
      <c r="AC168" s="2">
        <f t="shared" si="169"/>
        <v>11859</v>
      </c>
      <c r="AD168" s="2">
        <f t="shared" si="142"/>
        <v>0</v>
      </c>
      <c r="AE168" s="2">
        <f t="shared" si="143"/>
        <v>0</v>
      </c>
      <c r="AF168" s="2">
        <f t="shared" si="144"/>
        <v>0</v>
      </c>
      <c r="AG168" s="2">
        <f t="shared" si="145"/>
        <v>0</v>
      </c>
      <c r="AH168" s="2">
        <f t="shared" si="146"/>
        <v>0</v>
      </c>
      <c r="AI168" s="2">
        <f t="shared" si="147"/>
        <v>0</v>
      </c>
      <c r="AJ168" s="2">
        <f t="shared" si="148"/>
        <v>0</v>
      </c>
      <c r="AK168" s="2">
        <v>11859</v>
      </c>
      <c r="AL168" s="2">
        <v>11859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109</v>
      </c>
      <c r="AU168" s="2">
        <v>55.25</v>
      </c>
      <c r="AV168" s="2">
        <v>1</v>
      </c>
      <c r="AW168" s="2">
        <v>1</v>
      </c>
      <c r="AX168" s="2"/>
      <c r="AY168" s="2"/>
      <c r="AZ168" s="2">
        <v>1</v>
      </c>
      <c r="BA168" s="2">
        <v>1</v>
      </c>
      <c r="BB168" s="2">
        <v>1</v>
      </c>
      <c r="BC168" s="2">
        <v>8.16</v>
      </c>
      <c r="BD168" s="2" t="s">
        <v>3</v>
      </c>
      <c r="BE168" s="2" t="s">
        <v>3</v>
      </c>
      <c r="BF168" s="2" t="s">
        <v>3</v>
      </c>
      <c r="BG168" s="2" t="s">
        <v>3</v>
      </c>
      <c r="BH168" s="2">
        <v>3</v>
      </c>
      <c r="BI168" s="2">
        <v>1</v>
      </c>
      <c r="BJ168" s="2" t="s">
        <v>255</v>
      </c>
      <c r="BK168" s="2"/>
      <c r="BL168" s="2"/>
      <c r="BM168" s="2">
        <v>1100</v>
      </c>
      <c r="BN168" s="2">
        <v>0</v>
      </c>
      <c r="BO168" s="2" t="s">
        <v>23</v>
      </c>
      <c r="BP168" s="2">
        <v>1</v>
      </c>
      <c r="BQ168" s="2">
        <v>8</v>
      </c>
      <c r="BR168" s="2">
        <v>0</v>
      </c>
      <c r="BS168" s="2">
        <v>1</v>
      </c>
      <c r="BT168" s="2">
        <v>1</v>
      </c>
      <c r="BU168" s="2">
        <v>1</v>
      </c>
      <c r="BV168" s="2">
        <v>1</v>
      </c>
      <c r="BW168" s="2">
        <v>1</v>
      </c>
      <c r="BX168" s="2">
        <v>1</v>
      </c>
      <c r="BY168" s="2" t="s">
        <v>3</v>
      </c>
      <c r="BZ168" s="2">
        <v>109</v>
      </c>
      <c r="CA168" s="2">
        <v>65</v>
      </c>
      <c r="CB168" s="2" t="s">
        <v>3</v>
      </c>
      <c r="CC168" s="2"/>
      <c r="CD168" s="2"/>
      <c r="CE168" s="2">
        <v>0</v>
      </c>
      <c r="CF168" s="2">
        <v>0</v>
      </c>
      <c r="CG168" s="2">
        <v>0</v>
      </c>
      <c r="CH168" s="2">
        <v>36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 t="s">
        <v>885</v>
      </c>
      <c r="CO168" s="2">
        <v>0</v>
      </c>
      <c r="CP168" s="2">
        <f t="shared" si="149"/>
        <v>-79399.33</v>
      </c>
      <c r="CQ168" s="2">
        <f t="shared" si="150"/>
        <v>96769.44</v>
      </c>
      <c r="CR168" s="2">
        <f t="shared" si="151"/>
        <v>0</v>
      </c>
      <c r="CS168" s="2">
        <f t="shared" si="152"/>
        <v>0</v>
      </c>
      <c r="CT168" s="2">
        <f t="shared" si="153"/>
        <v>0</v>
      </c>
      <c r="CU168" s="2">
        <f t="shared" si="154"/>
        <v>0</v>
      </c>
      <c r="CV168" s="2">
        <f t="shared" si="155"/>
        <v>0</v>
      </c>
      <c r="CW168" s="2">
        <f t="shared" si="156"/>
        <v>0</v>
      </c>
      <c r="CX168" s="2">
        <f t="shared" si="157"/>
        <v>0</v>
      </c>
      <c r="CY168" s="2">
        <f t="shared" si="158"/>
        <v>0</v>
      </c>
      <c r="CZ168" s="2">
        <f t="shared" si="159"/>
        <v>0</v>
      </c>
      <c r="DA168" s="2"/>
      <c r="DB168" s="2"/>
      <c r="DC168" s="2" t="s">
        <v>3</v>
      </c>
      <c r="DD168" s="2" t="s">
        <v>3</v>
      </c>
      <c r="DE168" s="2" t="s">
        <v>36</v>
      </c>
      <c r="DF168" s="2" t="s">
        <v>36</v>
      </c>
      <c r="DG168" s="2" t="s">
        <v>43</v>
      </c>
      <c r="DH168" s="2" t="s">
        <v>3</v>
      </c>
      <c r="DI168" s="2" t="s">
        <v>43</v>
      </c>
      <c r="DJ168" s="2" t="s">
        <v>36</v>
      </c>
      <c r="DK168" s="2" t="s">
        <v>3</v>
      </c>
      <c r="DL168" s="2" t="s">
        <v>3</v>
      </c>
      <c r="DM168" s="2" t="s">
        <v>26</v>
      </c>
      <c r="DN168" s="2">
        <v>0</v>
      </c>
      <c r="DO168" s="2">
        <v>0</v>
      </c>
      <c r="DP168" s="2">
        <v>1</v>
      </c>
      <c r="DQ168" s="2">
        <v>1</v>
      </c>
      <c r="DR168" s="2"/>
      <c r="DS168" s="2"/>
      <c r="DT168" s="2"/>
      <c r="DU168" s="2">
        <v>1009</v>
      </c>
      <c r="DV168" s="2" t="s">
        <v>230</v>
      </c>
      <c r="DW168" s="2" t="s">
        <v>230</v>
      </c>
      <c r="DX168" s="2">
        <v>1000</v>
      </c>
      <c r="DY168" s="2"/>
      <c r="DZ168" s="2" t="s">
        <v>3</v>
      </c>
      <c r="EA168" s="2" t="s">
        <v>3</v>
      </c>
      <c r="EB168" s="2" t="s">
        <v>3</v>
      </c>
      <c r="EC168" s="2" t="s">
        <v>3</v>
      </c>
      <c r="ED168" s="2"/>
      <c r="EE168" s="2">
        <v>51407885</v>
      </c>
      <c r="EF168" s="2">
        <v>8</v>
      </c>
      <c r="EG168" s="2" t="s">
        <v>58</v>
      </c>
      <c r="EH168" s="2">
        <v>0</v>
      </c>
      <c r="EI168" s="2" t="s">
        <v>3</v>
      </c>
      <c r="EJ168" s="2">
        <v>1</v>
      </c>
      <c r="EK168" s="2">
        <v>1100</v>
      </c>
      <c r="EL168" s="2" t="s">
        <v>59</v>
      </c>
      <c r="EM168" s="2" t="s">
        <v>60</v>
      </c>
      <c r="EN168" s="2"/>
      <c r="EO168" s="2" t="s">
        <v>44</v>
      </c>
      <c r="EP168" s="2"/>
      <c r="EQ168" s="2">
        <v>0</v>
      </c>
      <c r="ER168" s="2">
        <v>0</v>
      </c>
      <c r="ES168" s="2">
        <v>11859</v>
      </c>
      <c r="ET168" s="2">
        <v>0</v>
      </c>
      <c r="EU168" s="2">
        <v>0</v>
      </c>
      <c r="EV168" s="2">
        <v>0</v>
      </c>
      <c r="EW168" s="2">
        <v>0</v>
      </c>
      <c r="EX168" s="2">
        <v>0</v>
      </c>
      <c r="EY168" s="2">
        <v>0</v>
      </c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>
        <v>0</v>
      </c>
      <c r="FR168" s="2">
        <f t="shared" si="160"/>
        <v>0</v>
      </c>
      <c r="FS168" s="2">
        <v>0</v>
      </c>
      <c r="FT168" s="2"/>
      <c r="FU168" s="2"/>
      <c r="FV168" s="2"/>
      <c r="FW168" s="2"/>
      <c r="FX168" s="2">
        <v>109</v>
      </c>
      <c r="FY168" s="2">
        <v>55.25</v>
      </c>
      <c r="FZ168" s="2"/>
      <c r="GA168" s="2" t="s">
        <v>63</v>
      </c>
      <c r="GB168" s="2"/>
      <c r="GC168" s="2"/>
      <c r="GD168" s="2">
        <v>1</v>
      </c>
      <c r="GE168" s="2"/>
      <c r="GF168" s="2">
        <v>-1324920985</v>
      </c>
      <c r="GG168" s="2">
        <v>2</v>
      </c>
      <c r="GH168" s="2">
        <v>0</v>
      </c>
      <c r="GI168" s="2">
        <v>-2</v>
      </c>
      <c r="GJ168" s="2">
        <v>0</v>
      </c>
      <c r="GK168" s="2">
        <v>0</v>
      </c>
      <c r="GL168" s="2">
        <f t="shared" si="161"/>
        <v>0</v>
      </c>
      <c r="GM168" s="2">
        <f t="shared" si="162"/>
        <v>-79399.33</v>
      </c>
      <c r="GN168" s="2">
        <f t="shared" si="163"/>
        <v>-79399.33</v>
      </c>
      <c r="GO168" s="2">
        <f t="shared" si="164"/>
        <v>0</v>
      </c>
      <c r="GP168" s="2">
        <f t="shared" si="165"/>
        <v>0</v>
      </c>
      <c r="GQ168" s="2"/>
      <c r="GR168" s="2">
        <v>0</v>
      </c>
      <c r="GS168" s="2">
        <v>4</v>
      </c>
      <c r="GT168" s="2">
        <v>0</v>
      </c>
      <c r="GU168" s="2" t="s">
        <v>3</v>
      </c>
      <c r="GV168" s="2">
        <f t="shared" si="166"/>
        <v>0</v>
      </c>
      <c r="GW168" s="2">
        <v>1</v>
      </c>
      <c r="GX168" s="2">
        <f t="shared" si="167"/>
        <v>0</v>
      </c>
      <c r="GY168" s="2"/>
      <c r="GZ168" s="2"/>
      <c r="HA168" s="2">
        <v>0</v>
      </c>
      <c r="HB168" s="2">
        <v>0</v>
      </c>
      <c r="HC168" s="2">
        <f t="shared" si="168"/>
        <v>0</v>
      </c>
      <c r="HD168" s="2"/>
      <c r="HE168" s="2" t="s">
        <v>3</v>
      </c>
      <c r="HF168" s="2" t="s">
        <v>3</v>
      </c>
      <c r="HG168" s="2"/>
      <c r="HH168" s="2"/>
      <c r="HI168" s="2"/>
      <c r="HJ168" s="2"/>
      <c r="HK168" s="2"/>
      <c r="HL168" s="2"/>
      <c r="HM168" s="2" t="s">
        <v>3</v>
      </c>
      <c r="HN168" s="2" t="s">
        <v>3</v>
      </c>
      <c r="HO168" s="2" t="s">
        <v>3</v>
      </c>
      <c r="HP168" s="2" t="s">
        <v>3</v>
      </c>
      <c r="HQ168" s="2" t="s">
        <v>3</v>
      </c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>
        <v>0</v>
      </c>
      <c r="IL168" s="2"/>
      <c r="IM168" s="2"/>
      <c r="IN168" s="2"/>
      <c r="IO168" s="2"/>
      <c r="IP168" s="2"/>
      <c r="IQ168" s="2"/>
      <c r="IR168" s="2"/>
      <c r="IS168" s="2"/>
      <c r="IT168" s="2"/>
      <c r="IU168" s="2"/>
    </row>
    <row r="169" spans="1:255" x14ac:dyDescent="0.2">
      <c r="A169">
        <v>17</v>
      </c>
      <c r="B169">
        <v>1</v>
      </c>
      <c r="E169" t="s">
        <v>252</v>
      </c>
      <c r="F169" t="s">
        <v>253</v>
      </c>
      <c r="G169" t="s">
        <v>254</v>
      </c>
      <c r="H169" t="s">
        <v>230</v>
      </c>
      <c r="I169">
        <v>-0.82050000000000001</v>
      </c>
      <c r="J169">
        <v>0</v>
      </c>
      <c r="K169">
        <v>-0.82050000000000001</v>
      </c>
      <c r="L169">
        <v>-3.282</v>
      </c>
      <c r="M169">
        <v>0</v>
      </c>
      <c r="N169">
        <f t="shared" si="129"/>
        <v>-3.282</v>
      </c>
      <c r="O169">
        <f t="shared" si="130"/>
        <v>-79399.33</v>
      </c>
      <c r="P169">
        <f t="shared" si="131"/>
        <v>-79399.33</v>
      </c>
      <c r="Q169">
        <f t="shared" si="132"/>
        <v>0</v>
      </c>
      <c r="R169">
        <f t="shared" si="133"/>
        <v>0</v>
      </c>
      <c r="S169">
        <f t="shared" si="134"/>
        <v>0</v>
      </c>
      <c r="T169">
        <f t="shared" si="135"/>
        <v>0</v>
      </c>
      <c r="U169">
        <f t="shared" si="136"/>
        <v>0</v>
      </c>
      <c r="V169">
        <f t="shared" si="137"/>
        <v>0</v>
      </c>
      <c r="W169">
        <f t="shared" si="138"/>
        <v>0</v>
      </c>
      <c r="X169">
        <f t="shared" si="139"/>
        <v>0</v>
      </c>
      <c r="Y169">
        <f t="shared" si="140"/>
        <v>0</v>
      </c>
      <c r="AA169">
        <v>51441990</v>
      </c>
      <c r="AB169">
        <f t="shared" si="141"/>
        <v>11859</v>
      </c>
      <c r="AC169">
        <f t="shared" si="169"/>
        <v>11859</v>
      </c>
      <c r="AD169">
        <f t="shared" si="142"/>
        <v>0</v>
      </c>
      <c r="AE169">
        <f t="shared" si="143"/>
        <v>0</v>
      </c>
      <c r="AF169">
        <f t="shared" si="144"/>
        <v>0</v>
      </c>
      <c r="AG169">
        <f t="shared" si="145"/>
        <v>0</v>
      </c>
      <c r="AH169">
        <f t="shared" si="146"/>
        <v>0</v>
      </c>
      <c r="AI169">
        <f t="shared" si="147"/>
        <v>0</v>
      </c>
      <c r="AJ169">
        <f t="shared" si="148"/>
        <v>0</v>
      </c>
      <c r="AK169">
        <v>11859</v>
      </c>
      <c r="AL169">
        <v>11859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109</v>
      </c>
      <c r="AU169">
        <v>55</v>
      </c>
      <c r="AV169">
        <v>1</v>
      </c>
      <c r="AW169">
        <v>1</v>
      </c>
      <c r="AZ169">
        <v>1</v>
      </c>
      <c r="BA169">
        <v>1</v>
      </c>
      <c r="BB169">
        <v>1</v>
      </c>
      <c r="BC169">
        <v>8.16</v>
      </c>
      <c r="BD169" t="s">
        <v>3</v>
      </c>
      <c r="BE169" t="s">
        <v>3</v>
      </c>
      <c r="BF169" t="s">
        <v>3</v>
      </c>
      <c r="BG169" t="s">
        <v>3</v>
      </c>
      <c r="BH169">
        <v>3</v>
      </c>
      <c r="BI169">
        <v>1</v>
      </c>
      <c r="BJ169" t="s">
        <v>255</v>
      </c>
      <c r="BM169">
        <v>1100</v>
      </c>
      <c r="BN169">
        <v>0</v>
      </c>
      <c r="BO169" t="s">
        <v>23</v>
      </c>
      <c r="BP169">
        <v>1</v>
      </c>
      <c r="BQ169">
        <v>8</v>
      </c>
      <c r="BR169">
        <v>0</v>
      </c>
      <c r="BS169">
        <v>1</v>
      </c>
      <c r="BT169">
        <v>1</v>
      </c>
      <c r="BU169">
        <v>1</v>
      </c>
      <c r="BV169">
        <v>1</v>
      </c>
      <c r="BW169">
        <v>1</v>
      </c>
      <c r="BX169">
        <v>1</v>
      </c>
      <c r="BY169" t="s">
        <v>3</v>
      </c>
      <c r="BZ169">
        <v>109</v>
      </c>
      <c r="CA169">
        <v>65</v>
      </c>
      <c r="CB169" t="s">
        <v>3</v>
      </c>
      <c r="CE169">
        <v>0</v>
      </c>
      <c r="CF169">
        <v>0</v>
      </c>
      <c r="CG169">
        <v>0</v>
      </c>
      <c r="CH169">
        <v>36</v>
      </c>
      <c r="CI169">
        <v>0</v>
      </c>
      <c r="CJ169">
        <v>0</v>
      </c>
      <c r="CK169">
        <v>0</v>
      </c>
      <c r="CL169">
        <v>0</v>
      </c>
      <c r="CM169">
        <v>0</v>
      </c>
      <c r="CN169" t="s">
        <v>885</v>
      </c>
      <c r="CO169">
        <v>0</v>
      </c>
      <c r="CP169">
        <f t="shared" si="149"/>
        <v>-79399.33</v>
      </c>
      <c r="CQ169">
        <f t="shared" si="150"/>
        <v>96769.44</v>
      </c>
      <c r="CR169">
        <f t="shared" si="151"/>
        <v>0</v>
      </c>
      <c r="CS169">
        <f t="shared" si="152"/>
        <v>0</v>
      </c>
      <c r="CT169">
        <f t="shared" si="153"/>
        <v>0</v>
      </c>
      <c r="CU169">
        <f t="shared" si="154"/>
        <v>0</v>
      </c>
      <c r="CV169">
        <f t="shared" si="155"/>
        <v>0</v>
      </c>
      <c r="CW169">
        <f t="shared" si="156"/>
        <v>0</v>
      </c>
      <c r="CX169">
        <f t="shared" si="157"/>
        <v>0</v>
      </c>
      <c r="CY169">
        <f t="shared" si="158"/>
        <v>0</v>
      </c>
      <c r="CZ169">
        <f t="shared" si="159"/>
        <v>0</v>
      </c>
      <c r="DC169" t="s">
        <v>3</v>
      </c>
      <c r="DD169" t="s">
        <v>3</v>
      </c>
      <c r="DE169" t="s">
        <v>36</v>
      </c>
      <c r="DF169" t="s">
        <v>36</v>
      </c>
      <c r="DG169" t="s">
        <v>43</v>
      </c>
      <c r="DH169" t="s">
        <v>3</v>
      </c>
      <c r="DI169" t="s">
        <v>43</v>
      </c>
      <c r="DJ169" t="s">
        <v>36</v>
      </c>
      <c r="DK169" t="s">
        <v>3</v>
      </c>
      <c r="DL169" t="s">
        <v>3</v>
      </c>
      <c r="DM169" t="s">
        <v>26</v>
      </c>
      <c r="DN169">
        <v>0</v>
      </c>
      <c r="DO169">
        <v>0</v>
      </c>
      <c r="DP169">
        <v>1</v>
      </c>
      <c r="DQ169">
        <v>1</v>
      </c>
      <c r="DU169">
        <v>1009</v>
      </c>
      <c r="DV169" t="s">
        <v>230</v>
      </c>
      <c r="DW169" t="s">
        <v>230</v>
      </c>
      <c r="DX169">
        <v>1000</v>
      </c>
      <c r="DZ169" t="s">
        <v>3</v>
      </c>
      <c r="EA169" t="s">
        <v>3</v>
      </c>
      <c r="EB169" t="s">
        <v>3</v>
      </c>
      <c r="EC169" t="s">
        <v>3</v>
      </c>
      <c r="EE169">
        <v>51407885</v>
      </c>
      <c r="EF169">
        <v>8</v>
      </c>
      <c r="EG169" t="s">
        <v>58</v>
      </c>
      <c r="EH169">
        <v>0</v>
      </c>
      <c r="EI169" t="s">
        <v>3</v>
      </c>
      <c r="EJ169">
        <v>1</v>
      </c>
      <c r="EK169">
        <v>1100</v>
      </c>
      <c r="EL169" t="s">
        <v>59</v>
      </c>
      <c r="EM169" t="s">
        <v>60</v>
      </c>
      <c r="EO169" t="s">
        <v>44</v>
      </c>
      <c r="EQ169">
        <v>0</v>
      </c>
      <c r="ER169">
        <v>0</v>
      </c>
      <c r="ES169">
        <v>11859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FQ169">
        <v>0</v>
      </c>
      <c r="FR169">
        <f t="shared" si="160"/>
        <v>0</v>
      </c>
      <c r="FS169">
        <v>0</v>
      </c>
      <c r="FX169">
        <v>109</v>
      </c>
      <c r="FY169">
        <v>55.25</v>
      </c>
      <c r="GA169" t="s">
        <v>63</v>
      </c>
      <c r="GD169">
        <v>1</v>
      </c>
      <c r="GF169">
        <v>-1324920985</v>
      </c>
      <c r="GG169">
        <v>2</v>
      </c>
      <c r="GH169">
        <v>0</v>
      </c>
      <c r="GI169">
        <v>-2</v>
      </c>
      <c r="GJ169">
        <v>0</v>
      </c>
      <c r="GK169">
        <v>0</v>
      </c>
      <c r="GL169">
        <f t="shared" si="161"/>
        <v>0</v>
      </c>
      <c r="GM169">
        <f t="shared" si="162"/>
        <v>-79399.33</v>
      </c>
      <c r="GN169">
        <f t="shared" si="163"/>
        <v>-79399.33</v>
      </c>
      <c r="GO169">
        <f t="shared" si="164"/>
        <v>0</v>
      </c>
      <c r="GP169">
        <f t="shared" si="165"/>
        <v>0</v>
      </c>
      <c r="GR169">
        <v>0</v>
      </c>
      <c r="GS169">
        <v>4</v>
      </c>
      <c r="GT169">
        <v>0</v>
      </c>
      <c r="GU169" t="s">
        <v>3</v>
      </c>
      <c r="GV169">
        <f t="shared" si="166"/>
        <v>0</v>
      </c>
      <c r="GW169">
        <v>1</v>
      </c>
      <c r="GX169">
        <f t="shared" si="167"/>
        <v>0</v>
      </c>
      <c r="HA169">
        <v>0</v>
      </c>
      <c r="HB169">
        <v>0</v>
      </c>
      <c r="HC169">
        <f t="shared" si="168"/>
        <v>0</v>
      </c>
      <c r="HE169" t="s">
        <v>3</v>
      </c>
      <c r="HF169" t="s">
        <v>3</v>
      </c>
      <c r="HM169" t="s">
        <v>3</v>
      </c>
      <c r="HN169" t="s">
        <v>3</v>
      </c>
      <c r="HO169" t="s">
        <v>3</v>
      </c>
      <c r="HP169" t="s">
        <v>3</v>
      </c>
      <c r="HQ169" t="s">
        <v>3</v>
      </c>
      <c r="IK169">
        <v>0</v>
      </c>
    </row>
    <row r="170" spans="1:255" x14ac:dyDescent="0.2">
      <c r="A170" s="2">
        <v>17</v>
      </c>
      <c r="B170" s="2">
        <v>1</v>
      </c>
      <c r="C170" s="2"/>
      <c r="D170" s="2"/>
      <c r="E170" s="2" t="s">
        <v>256</v>
      </c>
      <c r="F170" s="2" t="s">
        <v>257</v>
      </c>
      <c r="G170" s="2" t="s">
        <v>258</v>
      </c>
      <c r="H170" s="2" t="s">
        <v>230</v>
      </c>
      <c r="I170" s="2">
        <v>-1.97725</v>
      </c>
      <c r="J170" s="2">
        <v>0</v>
      </c>
      <c r="K170" s="2">
        <v>-1.97725</v>
      </c>
      <c r="L170" s="2">
        <v>-7.9089999999999998</v>
      </c>
      <c r="M170" s="2">
        <v>0</v>
      </c>
      <c r="N170" s="2">
        <f t="shared" si="129"/>
        <v>-7.9089999999999998</v>
      </c>
      <c r="O170" s="2">
        <f t="shared" si="130"/>
        <v>-191288.97</v>
      </c>
      <c r="P170" s="2">
        <f t="shared" si="131"/>
        <v>-191288.97</v>
      </c>
      <c r="Q170" s="2">
        <f t="shared" si="132"/>
        <v>0</v>
      </c>
      <c r="R170" s="2">
        <f t="shared" si="133"/>
        <v>0</v>
      </c>
      <c r="S170" s="2">
        <f t="shared" si="134"/>
        <v>0</v>
      </c>
      <c r="T170" s="2">
        <f t="shared" si="135"/>
        <v>0</v>
      </c>
      <c r="U170" s="2">
        <f t="shared" si="136"/>
        <v>0</v>
      </c>
      <c r="V170" s="2">
        <f t="shared" si="137"/>
        <v>0</v>
      </c>
      <c r="W170" s="2">
        <f t="shared" si="138"/>
        <v>0</v>
      </c>
      <c r="X170" s="2">
        <f t="shared" si="139"/>
        <v>0</v>
      </c>
      <c r="Y170" s="2">
        <f t="shared" si="140"/>
        <v>0</v>
      </c>
      <c r="Z170" s="2"/>
      <c r="AA170" s="2">
        <v>51442965</v>
      </c>
      <c r="AB170" s="2">
        <f t="shared" si="141"/>
        <v>11856</v>
      </c>
      <c r="AC170" s="2">
        <f t="shared" si="169"/>
        <v>11856</v>
      </c>
      <c r="AD170" s="2">
        <f t="shared" si="142"/>
        <v>0</v>
      </c>
      <c r="AE170" s="2">
        <f t="shared" si="143"/>
        <v>0</v>
      </c>
      <c r="AF170" s="2">
        <f t="shared" si="144"/>
        <v>0</v>
      </c>
      <c r="AG170" s="2">
        <f t="shared" si="145"/>
        <v>0</v>
      </c>
      <c r="AH170" s="2">
        <f t="shared" si="146"/>
        <v>0</v>
      </c>
      <c r="AI170" s="2">
        <f t="shared" si="147"/>
        <v>0</v>
      </c>
      <c r="AJ170" s="2">
        <f t="shared" si="148"/>
        <v>0</v>
      </c>
      <c r="AK170" s="2">
        <v>11856</v>
      </c>
      <c r="AL170" s="2">
        <v>11856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109</v>
      </c>
      <c r="AU170" s="2">
        <v>55.25</v>
      </c>
      <c r="AV170" s="2">
        <v>1</v>
      </c>
      <c r="AW170" s="2">
        <v>1</v>
      </c>
      <c r="AX170" s="2"/>
      <c r="AY170" s="2"/>
      <c r="AZ170" s="2">
        <v>1</v>
      </c>
      <c r="BA170" s="2">
        <v>1</v>
      </c>
      <c r="BB170" s="2">
        <v>1</v>
      </c>
      <c r="BC170" s="2">
        <v>8.16</v>
      </c>
      <c r="BD170" s="2" t="s">
        <v>3</v>
      </c>
      <c r="BE170" s="2" t="s">
        <v>3</v>
      </c>
      <c r="BF170" s="2" t="s">
        <v>3</v>
      </c>
      <c r="BG170" s="2" t="s">
        <v>3</v>
      </c>
      <c r="BH170" s="2">
        <v>3</v>
      </c>
      <c r="BI170" s="2">
        <v>1</v>
      </c>
      <c r="BJ170" s="2" t="s">
        <v>259</v>
      </c>
      <c r="BK170" s="2"/>
      <c r="BL170" s="2"/>
      <c r="BM170" s="2">
        <v>1100</v>
      </c>
      <c r="BN170" s="2">
        <v>0</v>
      </c>
      <c r="BO170" s="2" t="s">
        <v>23</v>
      </c>
      <c r="BP170" s="2">
        <v>1</v>
      </c>
      <c r="BQ170" s="2">
        <v>8</v>
      </c>
      <c r="BR170" s="2">
        <v>0</v>
      </c>
      <c r="BS170" s="2">
        <v>1</v>
      </c>
      <c r="BT170" s="2">
        <v>1</v>
      </c>
      <c r="BU170" s="2">
        <v>1</v>
      </c>
      <c r="BV170" s="2">
        <v>1</v>
      </c>
      <c r="BW170" s="2">
        <v>1</v>
      </c>
      <c r="BX170" s="2">
        <v>1</v>
      </c>
      <c r="BY170" s="2" t="s">
        <v>3</v>
      </c>
      <c r="BZ170" s="2">
        <v>109</v>
      </c>
      <c r="CA170" s="2">
        <v>65</v>
      </c>
      <c r="CB170" s="2" t="s">
        <v>3</v>
      </c>
      <c r="CC170" s="2"/>
      <c r="CD170" s="2"/>
      <c r="CE170" s="2">
        <v>0</v>
      </c>
      <c r="CF170" s="2">
        <v>0</v>
      </c>
      <c r="CG170" s="2">
        <v>0</v>
      </c>
      <c r="CH170" s="2">
        <v>37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2" t="s">
        <v>885</v>
      </c>
      <c r="CO170" s="2">
        <v>0</v>
      </c>
      <c r="CP170" s="2">
        <f t="shared" si="149"/>
        <v>-191288.97</v>
      </c>
      <c r="CQ170" s="2">
        <f t="shared" si="150"/>
        <v>96744.960000000006</v>
      </c>
      <c r="CR170" s="2">
        <f t="shared" si="151"/>
        <v>0</v>
      </c>
      <c r="CS170" s="2">
        <f t="shared" si="152"/>
        <v>0</v>
      </c>
      <c r="CT170" s="2">
        <f t="shared" si="153"/>
        <v>0</v>
      </c>
      <c r="CU170" s="2">
        <f t="shared" si="154"/>
        <v>0</v>
      </c>
      <c r="CV170" s="2">
        <f t="shared" si="155"/>
        <v>0</v>
      </c>
      <c r="CW170" s="2">
        <f t="shared" si="156"/>
        <v>0</v>
      </c>
      <c r="CX170" s="2">
        <f t="shared" si="157"/>
        <v>0</v>
      </c>
      <c r="CY170" s="2">
        <f t="shared" si="158"/>
        <v>0</v>
      </c>
      <c r="CZ170" s="2">
        <f t="shared" si="159"/>
        <v>0</v>
      </c>
      <c r="DA170" s="2"/>
      <c r="DB170" s="2"/>
      <c r="DC170" s="2" t="s">
        <v>3</v>
      </c>
      <c r="DD170" s="2" t="s">
        <v>3</v>
      </c>
      <c r="DE170" s="2" t="s">
        <v>36</v>
      </c>
      <c r="DF170" s="2" t="s">
        <v>36</v>
      </c>
      <c r="DG170" s="2" t="s">
        <v>43</v>
      </c>
      <c r="DH170" s="2" t="s">
        <v>3</v>
      </c>
      <c r="DI170" s="2" t="s">
        <v>43</v>
      </c>
      <c r="DJ170" s="2" t="s">
        <v>36</v>
      </c>
      <c r="DK170" s="2" t="s">
        <v>3</v>
      </c>
      <c r="DL170" s="2" t="s">
        <v>3</v>
      </c>
      <c r="DM170" s="2" t="s">
        <v>26</v>
      </c>
      <c r="DN170" s="2">
        <v>0</v>
      </c>
      <c r="DO170" s="2">
        <v>0</v>
      </c>
      <c r="DP170" s="2">
        <v>1</v>
      </c>
      <c r="DQ170" s="2">
        <v>1</v>
      </c>
      <c r="DR170" s="2"/>
      <c r="DS170" s="2"/>
      <c r="DT170" s="2"/>
      <c r="DU170" s="2">
        <v>1009</v>
      </c>
      <c r="DV170" s="2" t="s">
        <v>230</v>
      </c>
      <c r="DW170" s="2" t="s">
        <v>230</v>
      </c>
      <c r="DX170" s="2">
        <v>1000</v>
      </c>
      <c r="DY170" s="2"/>
      <c r="DZ170" s="2" t="s">
        <v>3</v>
      </c>
      <c r="EA170" s="2" t="s">
        <v>3</v>
      </c>
      <c r="EB170" s="2" t="s">
        <v>3</v>
      </c>
      <c r="EC170" s="2" t="s">
        <v>3</v>
      </c>
      <c r="ED170" s="2"/>
      <c r="EE170" s="2">
        <v>51407885</v>
      </c>
      <c r="EF170" s="2">
        <v>8</v>
      </c>
      <c r="EG170" s="2" t="s">
        <v>58</v>
      </c>
      <c r="EH170" s="2">
        <v>0</v>
      </c>
      <c r="EI170" s="2" t="s">
        <v>3</v>
      </c>
      <c r="EJ170" s="2">
        <v>1</v>
      </c>
      <c r="EK170" s="2">
        <v>1100</v>
      </c>
      <c r="EL170" s="2" t="s">
        <v>59</v>
      </c>
      <c r="EM170" s="2" t="s">
        <v>60</v>
      </c>
      <c r="EN170" s="2"/>
      <c r="EO170" s="2" t="s">
        <v>44</v>
      </c>
      <c r="EP170" s="2"/>
      <c r="EQ170" s="2">
        <v>0</v>
      </c>
      <c r="ER170" s="2">
        <v>0</v>
      </c>
      <c r="ES170" s="2">
        <v>11856</v>
      </c>
      <c r="ET170" s="2">
        <v>0</v>
      </c>
      <c r="EU170" s="2">
        <v>0</v>
      </c>
      <c r="EV170" s="2">
        <v>0</v>
      </c>
      <c r="EW170" s="2">
        <v>0</v>
      </c>
      <c r="EX170" s="2">
        <v>0</v>
      </c>
      <c r="EY170" s="2">
        <v>0</v>
      </c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>
        <v>0</v>
      </c>
      <c r="FR170" s="2">
        <f t="shared" si="160"/>
        <v>0</v>
      </c>
      <c r="FS170" s="2">
        <v>0</v>
      </c>
      <c r="FT170" s="2"/>
      <c r="FU170" s="2"/>
      <c r="FV170" s="2"/>
      <c r="FW170" s="2"/>
      <c r="FX170" s="2">
        <v>109</v>
      </c>
      <c r="FY170" s="2">
        <v>55.25</v>
      </c>
      <c r="FZ170" s="2"/>
      <c r="GA170" s="2" t="s">
        <v>63</v>
      </c>
      <c r="GB170" s="2"/>
      <c r="GC170" s="2"/>
      <c r="GD170" s="2">
        <v>1</v>
      </c>
      <c r="GE170" s="2"/>
      <c r="GF170" s="2">
        <v>-91384470</v>
      </c>
      <c r="GG170" s="2">
        <v>2</v>
      </c>
      <c r="GH170" s="2">
        <v>0</v>
      </c>
      <c r="GI170" s="2">
        <v>-2</v>
      </c>
      <c r="GJ170" s="2">
        <v>0</v>
      </c>
      <c r="GK170" s="2">
        <v>0</v>
      </c>
      <c r="GL170" s="2">
        <f t="shared" si="161"/>
        <v>0</v>
      </c>
      <c r="GM170" s="2">
        <f t="shared" si="162"/>
        <v>-191288.97</v>
      </c>
      <c r="GN170" s="2">
        <f t="shared" si="163"/>
        <v>-191288.97</v>
      </c>
      <c r="GO170" s="2">
        <f t="shared" si="164"/>
        <v>0</v>
      </c>
      <c r="GP170" s="2">
        <f t="shared" si="165"/>
        <v>0</v>
      </c>
      <c r="GQ170" s="2"/>
      <c r="GR170" s="2">
        <v>0</v>
      </c>
      <c r="GS170" s="2">
        <v>4</v>
      </c>
      <c r="GT170" s="2">
        <v>0</v>
      </c>
      <c r="GU170" s="2" t="s">
        <v>3</v>
      </c>
      <c r="GV170" s="2">
        <f t="shared" si="166"/>
        <v>0</v>
      </c>
      <c r="GW170" s="2">
        <v>1</v>
      </c>
      <c r="GX170" s="2">
        <f t="shared" si="167"/>
        <v>0</v>
      </c>
      <c r="GY170" s="2"/>
      <c r="GZ170" s="2"/>
      <c r="HA170" s="2">
        <v>0</v>
      </c>
      <c r="HB170" s="2">
        <v>0</v>
      </c>
      <c r="HC170" s="2">
        <f t="shared" si="168"/>
        <v>0</v>
      </c>
      <c r="HD170" s="2"/>
      <c r="HE170" s="2" t="s">
        <v>3</v>
      </c>
      <c r="HF170" s="2" t="s">
        <v>3</v>
      </c>
      <c r="HG170" s="2"/>
      <c r="HH170" s="2"/>
      <c r="HI170" s="2"/>
      <c r="HJ170" s="2"/>
      <c r="HK170" s="2"/>
      <c r="HL170" s="2"/>
      <c r="HM170" s="2" t="s">
        <v>3</v>
      </c>
      <c r="HN170" s="2" t="s">
        <v>3</v>
      </c>
      <c r="HO170" s="2" t="s">
        <v>3</v>
      </c>
      <c r="HP170" s="2" t="s">
        <v>3</v>
      </c>
      <c r="HQ170" s="2" t="s">
        <v>3</v>
      </c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>
        <v>0</v>
      </c>
      <c r="IL170" s="2"/>
      <c r="IM170" s="2"/>
      <c r="IN170" s="2"/>
      <c r="IO170" s="2"/>
      <c r="IP170" s="2"/>
      <c r="IQ170" s="2"/>
      <c r="IR170" s="2"/>
      <c r="IS170" s="2"/>
      <c r="IT170" s="2"/>
      <c r="IU170" s="2"/>
    </row>
    <row r="171" spans="1:255" x14ac:dyDescent="0.2">
      <c r="A171">
        <v>17</v>
      </c>
      <c r="B171">
        <v>1</v>
      </c>
      <c r="E171" t="s">
        <v>256</v>
      </c>
      <c r="F171" t="s">
        <v>257</v>
      </c>
      <c r="G171" t="s">
        <v>258</v>
      </c>
      <c r="H171" t="s">
        <v>230</v>
      </c>
      <c r="I171">
        <v>-1.97725</v>
      </c>
      <c r="J171">
        <v>0</v>
      </c>
      <c r="K171">
        <v>-1.97725</v>
      </c>
      <c r="L171">
        <v>-7.9089999999999998</v>
      </c>
      <c r="M171">
        <v>0</v>
      </c>
      <c r="N171">
        <f t="shared" si="129"/>
        <v>-7.9089999999999998</v>
      </c>
      <c r="O171">
        <f t="shared" si="130"/>
        <v>-191288.97</v>
      </c>
      <c r="P171">
        <f t="shared" si="131"/>
        <v>-191288.97</v>
      </c>
      <c r="Q171">
        <f t="shared" si="132"/>
        <v>0</v>
      </c>
      <c r="R171">
        <f t="shared" si="133"/>
        <v>0</v>
      </c>
      <c r="S171">
        <f t="shared" si="134"/>
        <v>0</v>
      </c>
      <c r="T171">
        <f t="shared" si="135"/>
        <v>0</v>
      </c>
      <c r="U171">
        <f t="shared" si="136"/>
        <v>0</v>
      </c>
      <c r="V171">
        <f t="shared" si="137"/>
        <v>0</v>
      </c>
      <c r="W171">
        <f t="shared" si="138"/>
        <v>0</v>
      </c>
      <c r="X171">
        <f t="shared" si="139"/>
        <v>0</v>
      </c>
      <c r="Y171">
        <f t="shared" si="140"/>
        <v>0</v>
      </c>
      <c r="AA171">
        <v>51441990</v>
      </c>
      <c r="AB171">
        <f t="shared" si="141"/>
        <v>11856</v>
      </c>
      <c r="AC171">
        <f t="shared" si="169"/>
        <v>11856</v>
      </c>
      <c r="AD171">
        <f t="shared" si="142"/>
        <v>0</v>
      </c>
      <c r="AE171">
        <f t="shared" si="143"/>
        <v>0</v>
      </c>
      <c r="AF171">
        <f t="shared" si="144"/>
        <v>0</v>
      </c>
      <c r="AG171">
        <f t="shared" si="145"/>
        <v>0</v>
      </c>
      <c r="AH171">
        <f t="shared" si="146"/>
        <v>0</v>
      </c>
      <c r="AI171">
        <f t="shared" si="147"/>
        <v>0</v>
      </c>
      <c r="AJ171">
        <f t="shared" si="148"/>
        <v>0</v>
      </c>
      <c r="AK171">
        <v>11856</v>
      </c>
      <c r="AL171">
        <v>11856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109</v>
      </c>
      <c r="AU171">
        <v>55</v>
      </c>
      <c r="AV171">
        <v>1</v>
      </c>
      <c r="AW171">
        <v>1</v>
      </c>
      <c r="AZ171">
        <v>1</v>
      </c>
      <c r="BA171">
        <v>1</v>
      </c>
      <c r="BB171">
        <v>1</v>
      </c>
      <c r="BC171">
        <v>8.16</v>
      </c>
      <c r="BD171" t="s">
        <v>3</v>
      </c>
      <c r="BE171" t="s">
        <v>3</v>
      </c>
      <c r="BF171" t="s">
        <v>3</v>
      </c>
      <c r="BG171" t="s">
        <v>3</v>
      </c>
      <c r="BH171">
        <v>3</v>
      </c>
      <c r="BI171">
        <v>1</v>
      </c>
      <c r="BJ171" t="s">
        <v>259</v>
      </c>
      <c r="BM171">
        <v>1100</v>
      </c>
      <c r="BN171">
        <v>0</v>
      </c>
      <c r="BO171" t="s">
        <v>23</v>
      </c>
      <c r="BP171">
        <v>1</v>
      </c>
      <c r="BQ171">
        <v>8</v>
      </c>
      <c r="BR171">
        <v>0</v>
      </c>
      <c r="BS171">
        <v>1</v>
      </c>
      <c r="BT171">
        <v>1</v>
      </c>
      <c r="BU171">
        <v>1</v>
      </c>
      <c r="BV171">
        <v>1</v>
      </c>
      <c r="BW171">
        <v>1</v>
      </c>
      <c r="BX171">
        <v>1</v>
      </c>
      <c r="BY171" t="s">
        <v>3</v>
      </c>
      <c r="BZ171">
        <v>109</v>
      </c>
      <c r="CA171">
        <v>65</v>
      </c>
      <c r="CB171" t="s">
        <v>3</v>
      </c>
      <c r="CE171">
        <v>0</v>
      </c>
      <c r="CF171">
        <v>0</v>
      </c>
      <c r="CG171">
        <v>0</v>
      </c>
      <c r="CH171">
        <v>37</v>
      </c>
      <c r="CI171">
        <v>0</v>
      </c>
      <c r="CJ171">
        <v>0</v>
      </c>
      <c r="CK171">
        <v>0</v>
      </c>
      <c r="CL171">
        <v>0</v>
      </c>
      <c r="CM171">
        <v>0</v>
      </c>
      <c r="CN171" t="s">
        <v>885</v>
      </c>
      <c r="CO171">
        <v>0</v>
      </c>
      <c r="CP171">
        <f t="shared" si="149"/>
        <v>-191288.97</v>
      </c>
      <c r="CQ171">
        <f t="shared" si="150"/>
        <v>96744.960000000006</v>
      </c>
      <c r="CR171">
        <f t="shared" si="151"/>
        <v>0</v>
      </c>
      <c r="CS171">
        <f t="shared" si="152"/>
        <v>0</v>
      </c>
      <c r="CT171">
        <f t="shared" si="153"/>
        <v>0</v>
      </c>
      <c r="CU171">
        <f t="shared" si="154"/>
        <v>0</v>
      </c>
      <c r="CV171">
        <f t="shared" si="155"/>
        <v>0</v>
      </c>
      <c r="CW171">
        <f t="shared" si="156"/>
        <v>0</v>
      </c>
      <c r="CX171">
        <f t="shared" si="157"/>
        <v>0</v>
      </c>
      <c r="CY171">
        <f t="shared" si="158"/>
        <v>0</v>
      </c>
      <c r="CZ171">
        <f t="shared" si="159"/>
        <v>0</v>
      </c>
      <c r="DC171" t="s">
        <v>3</v>
      </c>
      <c r="DD171" t="s">
        <v>3</v>
      </c>
      <c r="DE171" t="s">
        <v>36</v>
      </c>
      <c r="DF171" t="s">
        <v>36</v>
      </c>
      <c r="DG171" t="s">
        <v>43</v>
      </c>
      <c r="DH171" t="s">
        <v>3</v>
      </c>
      <c r="DI171" t="s">
        <v>43</v>
      </c>
      <c r="DJ171" t="s">
        <v>36</v>
      </c>
      <c r="DK171" t="s">
        <v>3</v>
      </c>
      <c r="DL171" t="s">
        <v>3</v>
      </c>
      <c r="DM171" t="s">
        <v>26</v>
      </c>
      <c r="DN171">
        <v>0</v>
      </c>
      <c r="DO171">
        <v>0</v>
      </c>
      <c r="DP171">
        <v>1</v>
      </c>
      <c r="DQ171">
        <v>1</v>
      </c>
      <c r="DU171">
        <v>1009</v>
      </c>
      <c r="DV171" t="s">
        <v>230</v>
      </c>
      <c r="DW171" t="s">
        <v>230</v>
      </c>
      <c r="DX171">
        <v>1000</v>
      </c>
      <c r="DZ171" t="s">
        <v>3</v>
      </c>
      <c r="EA171" t="s">
        <v>3</v>
      </c>
      <c r="EB171" t="s">
        <v>3</v>
      </c>
      <c r="EC171" t="s">
        <v>3</v>
      </c>
      <c r="EE171">
        <v>51407885</v>
      </c>
      <c r="EF171">
        <v>8</v>
      </c>
      <c r="EG171" t="s">
        <v>58</v>
      </c>
      <c r="EH171">
        <v>0</v>
      </c>
      <c r="EI171" t="s">
        <v>3</v>
      </c>
      <c r="EJ171">
        <v>1</v>
      </c>
      <c r="EK171">
        <v>1100</v>
      </c>
      <c r="EL171" t="s">
        <v>59</v>
      </c>
      <c r="EM171" t="s">
        <v>60</v>
      </c>
      <c r="EO171" t="s">
        <v>44</v>
      </c>
      <c r="EQ171">
        <v>0</v>
      </c>
      <c r="ER171">
        <v>0</v>
      </c>
      <c r="ES171">
        <v>11856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FQ171">
        <v>0</v>
      </c>
      <c r="FR171">
        <f t="shared" si="160"/>
        <v>0</v>
      </c>
      <c r="FS171">
        <v>0</v>
      </c>
      <c r="FX171">
        <v>109</v>
      </c>
      <c r="FY171">
        <v>55.25</v>
      </c>
      <c r="GA171" t="s">
        <v>63</v>
      </c>
      <c r="GD171">
        <v>1</v>
      </c>
      <c r="GF171">
        <v>-91384470</v>
      </c>
      <c r="GG171">
        <v>2</v>
      </c>
      <c r="GH171">
        <v>0</v>
      </c>
      <c r="GI171">
        <v>-2</v>
      </c>
      <c r="GJ171">
        <v>0</v>
      </c>
      <c r="GK171">
        <v>0</v>
      </c>
      <c r="GL171">
        <f t="shared" si="161"/>
        <v>0</v>
      </c>
      <c r="GM171">
        <f t="shared" si="162"/>
        <v>-191288.97</v>
      </c>
      <c r="GN171">
        <f t="shared" si="163"/>
        <v>-191288.97</v>
      </c>
      <c r="GO171">
        <f t="shared" si="164"/>
        <v>0</v>
      </c>
      <c r="GP171">
        <f t="shared" si="165"/>
        <v>0</v>
      </c>
      <c r="GR171">
        <v>0</v>
      </c>
      <c r="GS171">
        <v>4</v>
      </c>
      <c r="GT171">
        <v>0</v>
      </c>
      <c r="GU171" t="s">
        <v>3</v>
      </c>
      <c r="GV171">
        <f t="shared" si="166"/>
        <v>0</v>
      </c>
      <c r="GW171">
        <v>1</v>
      </c>
      <c r="GX171">
        <f t="shared" si="167"/>
        <v>0</v>
      </c>
      <c r="HA171">
        <v>0</v>
      </c>
      <c r="HB171">
        <v>0</v>
      </c>
      <c r="HC171">
        <f t="shared" si="168"/>
        <v>0</v>
      </c>
      <c r="HE171" t="s">
        <v>3</v>
      </c>
      <c r="HF171" t="s">
        <v>3</v>
      </c>
      <c r="HM171" t="s">
        <v>3</v>
      </c>
      <c r="HN171" t="s">
        <v>3</v>
      </c>
      <c r="HO171" t="s">
        <v>3</v>
      </c>
      <c r="HP171" t="s">
        <v>3</v>
      </c>
      <c r="HQ171" t="s">
        <v>3</v>
      </c>
      <c r="IK171">
        <v>0</v>
      </c>
    </row>
    <row r="172" spans="1:255" x14ac:dyDescent="0.2">
      <c r="A172" s="2">
        <v>17</v>
      </c>
      <c r="B172" s="2">
        <v>1</v>
      </c>
      <c r="C172" s="2"/>
      <c r="D172" s="2"/>
      <c r="E172" s="2" t="s">
        <v>260</v>
      </c>
      <c r="F172" s="2" t="s">
        <v>261</v>
      </c>
      <c r="G172" s="2" t="s">
        <v>262</v>
      </c>
      <c r="H172" s="2" t="s">
        <v>154</v>
      </c>
      <c r="I172" s="2">
        <v>-878</v>
      </c>
      <c r="J172" s="2">
        <v>0</v>
      </c>
      <c r="K172" s="2">
        <v>-878</v>
      </c>
      <c r="L172" s="2">
        <v>-3510.72</v>
      </c>
      <c r="M172" s="2">
        <v>0</v>
      </c>
      <c r="N172" s="2">
        <f t="shared" si="129"/>
        <v>-3510.72</v>
      </c>
      <c r="O172" s="2">
        <f t="shared" si="130"/>
        <v>-39404.639999999999</v>
      </c>
      <c r="P172" s="2">
        <f t="shared" si="131"/>
        <v>-39404.639999999999</v>
      </c>
      <c r="Q172" s="2">
        <f t="shared" si="132"/>
        <v>0</v>
      </c>
      <c r="R172" s="2">
        <f t="shared" si="133"/>
        <v>0</v>
      </c>
      <c r="S172" s="2">
        <f t="shared" si="134"/>
        <v>0</v>
      </c>
      <c r="T172" s="2">
        <f t="shared" si="135"/>
        <v>0</v>
      </c>
      <c r="U172" s="2">
        <f t="shared" si="136"/>
        <v>0</v>
      </c>
      <c r="V172" s="2">
        <f t="shared" si="137"/>
        <v>0</v>
      </c>
      <c r="W172" s="2">
        <f t="shared" si="138"/>
        <v>0</v>
      </c>
      <c r="X172" s="2">
        <f t="shared" si="139"/>
        <v>0</v>
      </c>
      <c r="Y172" s="2">
        <f t="shared" si="140"/>
        <v>0</v>
      </c>
      <c r="Z172" s="2"/>
      <c r="AA172" s="2">
        <v>51442965</v>
      </c>
      <c r="AB172" s="2">
        <f t="shared" si="141"/>
        <v>5.5</v>
      </c>
      <c r="AC172" s="2">
        <f t="shared" si="169"/>
        <v>5.5</v>
      </c>
      <c r="AD172" s="2">
        <f t="shared" si="142"/>
        <v>0</v>
      </c>
      <c r="AE172" s="2">
        <f t="shared" si="143"/>
        <v>0</v>
      </c>
      <c r="AF172" s="2">
        <f t="shared" si="144"/>
        <v>0</v>
      </c>
      <c r="AG172" s="2">
        <f t="shared" si="145"/>
        <v>0</v>
      </c>
      <c r="AH172" s="2">
        <f t="shared" si="146"/>
        <v>0</v>
      </c>
      <c r="AI172" s="2">
        <f t="shared" si="147"/>
        <v>0</v>
      </c>
      <c r="AJ172" s="2">
        <f t="shared" si="148"/>
        <v>0</v>
      </c>
      <c r="AK172" s="2">
        <v>5.5</v>
      </c>
      <c r="AL172" s="2">
        <v>5.5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109</v>
      </c>
      <c r="AU172" s="2">
        <v>55.25</v>
      </c>
      <c r="AV172" s="2">
        <v>1</v>
      </c>
      <c r="AW172" s="2">
        <v>1</v>
      </c>
      <c r="AX172" s="2"/>
      <c r="AY172" s="2"/>
      <c r="AZ172" s="2">
        <v>1</v>
      </c>
      <c r="BA172" s="2">
        <v>1</v>
      </c>
      <c r="BB172" s="2">
        <v>1</v>
      </c>
      <c r="BC172" s="2">
        <v>8.16</v>
      </c>
      <c r="BD172" s="2" t="s">
        <v>3</v>
      </c>
      <c r="BE172" s="2" t="s">
        <v>3</v>
      </c>
      <c r="BF172" s="2" t="s">
        <v>3</v>
      </c>
      <c r="BG172" s="2" t="s">
        <v>3</v>
      </c>
      <c r="BH172" s="2">
        <v>3</v>
      </c>
      <c r="BI172" s="2">
        <v>1</v>
      </c>
      <c r="BJ172" s="2" t="s">
        <v>263</v>
      </c>
      <c r="BK172" s="2"/>
      <c r="BL172" s="2"/>
      <c r="BM172" s="2">
        <v>1100</v>
      </c>
      <c r="BN172" s="2">
        <v>0</v>
      </c>
      <c r="BO172" s="2" t="s">
        <v>23</v>
      </c>
      <c r="BP172" s="2">
        <v>1</v>
      </c>
      <c r="BQ172" s="2">
        <v>8</v>
      </c>
      <c r="BR172" s="2">
        <v>0</v>
      </c>
      <c r="BS172" s="2">
        <v>1</v>
      </c>
      <c r="BT172" s="2">
        <v>1</v>
      </c>
      <c r="BU172" s="2">
        <v>1</v>
      </c>
      <c r="BV172" s="2">
        <v>1</v>
      </c>
      <c r="BW172" s="2">
        <v>1</v>
      </c>
      <c r="BX172" s="2">
        <v>1</v>
      </c>
      <c r="BY172" s="2" t="s">
        <v>3</v>
      </c>
      <c r="BZ172" s="2">
        <v>109</v>
      </c>
      <c r="CA172" s="2">
        <v>65</v>
      </c>
      <c r="CB172" s="2" t="s">
        <v>3</v>
      </c>
      <c r="CC172" s="2"/>
      <c r="CD172" s="2"/>
      <c r="CE172" s="2">
        <v>0</v>
      </c>
      <c r="CF172" s="2">
        <v>0</v>
      </c>
      <c r="CG172" s="2">
        <v>0</v>
      </c>
      <c r="CH172" s="2">
        <v>38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 t="s">
        <v>885</v>
      </c>
      <c r="CO172" s="2">
        <v>0</v>
      </c>
      <c r="CP172" s="2">
        <f t="shared" si="149"/>
        <v>-39404.639999999999</v>
      </c>
      <c r="CQ172" s="2">
        <f t="shared" si="150"/>
        <v>44.88</v>
      </c>
      <c r="CR172" s="2">
        <f t="shared" si="151"/>
        <v>0</v>
      </c>
      <c r="CS172" s="2">
        <f t="shared" si="152"/>
        <v>0</v>
      </c>
      <c r="CT172" s="2">
        <f t="shared" si="153"/>
        <v>0</v>
      </c>
      <c r="CU172" s="2">
        <f t="shared" si="154"/>
        <v>0</v>
      </c>
      <c r="CV172" s="2">
        <f t="shared" si="155"/>
        <v>0</v>
      </c>
      <c r="CW172" s="2">
        <f t="shared" si="156"/>
        <v>0</v>
      </c>
      <c r="CX172" s="2">
        <f t="shared" si="157"/>
        <v>0</v>
      </c>
      <c r="CY172" s="2">
        <f t="shared" si="158"/>
        <v>0</v>
      </c>
      <c r="CZ172" s="2">
        <f t="shared" si="159"/>
        <v>0</v>
      </c>
      <c r="DA172" s="2"/>
      <c r="DB172" s="2"/>
      <c r="DC172" s="2" t="s">
        <v>3</v>
      </c>
      <c r="DD172" s="2" t="s">
        <v>3</v>
      </c>
      <c r="DE172" s="2" t="s">
        <v>36</v>
      </c>
      <c r="DF172" s="2" t="s">
        <v>36</v>
      </c>
      <c r="DG172" s="2" t="s">
        <v>43</v>
      </c>
      <c r="DH172" s="2" t="s">
        <v>3</v>
      </c>
      <c r="DI172" s="2" t="s">
        <v>43</v>
      </c>
      <c r="DJ172" s="2" t="s">
        <v>36</v>
      </c>
      <c r="DK172" s="2" t="s">
        <v>3</v>
      </c>
      <c r="DL172" s="2" t="s">
        <v>3</v>
      </c>
      <c r="DM172" s="2" t="s">
        <v>26</v>
      </c>
      <c r="DN172" s="2">
        <v>0</v>
      </c>
      <c r="DO172" s="2">
        <v>0</v>
      </c>
      <c r="DP172" s="2">
        <v>1</v>
      </c>
      <c r="DQ172" s="2">
        <v>1</v>
      </c>
      <c r="DR172" s="2"/>
      <c r="DS172" s="2"/>
      <c r="DT172" s="2"/>
      <c r="DU172" s="2">
        <v>1013</v>
      </c>
      <c r="DV172" s="2" t="s">
        <v>154</v>
      </c>
      <c r="DW172" s="2" t="s">
        <v>154</v>
      </c>
      <c r="DX172" s="2">
        <v>1</v>
      </c>
      <c r="DY172" s="2"/>
      <c r="DZ172" s="2" t="s">
        <v>3</v>
      </c>
      <c r="EA172" s="2" t="s">
        <v>3</v>
      </c>
      <c r="EB172" s="2" t="s">
        <v>3</v>
      </c>
      <c r="EC172" s="2" t="s">
        <v>3</v>
      </c>
      <c r="ED172" s="2"/>
      <c r="EE172" s="2">
        <v>51407885</v>
      </c>
      <c r="EF172" s="2">
        <v>8</v>
      </c>
      <c r="EG172" s="2" t="s">
        <v>58</v>
      </c>
      <c r="EH172" s="2">
        <v>0</v>
      </c>
      <c r="EI172" s="2" t="s">
        <v>3</v>
      </c>
      <c r="EJ172" s="2">
        <v>1</v>
      </c>
      <c r="EK172" s="2">
        <v>1100</v>
      </c>
      <c r="EL172" s="2" t="s">
        <v>59</v>
      </c>
      <c r="EM172" s="2" t="s">
        <v>60</v>
      </c>
      <c r="EN172" s="2"/>
      <c r="EO172" s="2" t="s">
        <v>44</v>
      </c>
      <c r="EP172" s="2"/>
      <c r="EQ172" s="2">
        <v>0</v>
      </c>
      <c r="ER172" s="2">
        <v>0</v>
      </c>
      <c r="ES172" s="2">
        <v>5.5</v>
      </c>
      <c r="ET172" s="2">
        <v>0</v>
      </c>
      <c r="EU172" s="2">
        <v>0</v>
      </c>
      <c r="EV172" s="2">
        <v>0</v>
      </c>
      <c r="EW172" s="2">
        <v>0</v>
      </c>
      <c r="EX172" s="2">
        <v>0</v>
      </c>
      <c r="EY172" s="2">
        <v>0</v>
      </c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>
        <v>0</v>
      </c>
      <c r="FR172" s="2">
        <f t="shared" si="160"/>
        <v>0</v>
      </c>
      <c r="FS172" s="2">
        <v>0</v>
      </c>
      <c r="FT172" s="2"/>
      <c r="FU172" s="2"/>
      <c r="FV172" s="2"/>
      <c r="FW172" s="2"/>
      <c r="FX172" s="2">
        <v>109</v>
      </c>
      <c r="FY172" s="2">
        <v>55.25</v>
      </c>
      <c r="FZ172" s="2"/>
      <c r="GA172" s="2" t="s">
        <v>63</v>
      </c>
      <c r="GB172" s="2"/>
      <c r="GC172" s="2"/>
      <c r="GD172" s="2">
        <v>1</v>
      </c>
      <c r="GE172" s="2"/>
      <c r="GF172" s="2">
        <v>753211993</v>
      </c>
      <c r="GG172" s="2">
        <v>2</v>
      </c>
      <c r="GH172" s="2">
        <v>0</v>
      </c>
      <c r="GI172" s="2">
        <v>-2</v>
      </c>
      <c r="GJ172" s="2">
        <v>0</v>
      </c>
      <c r="GK172" s="2">
        <v>0</v>
      </c>
      <c r="GL172" s="2">
        <f t="shared" si="161"/>
        <v>0</v>
      </c>
      <c r="GM172" s="2">
        <f t="shared" si="162"/>
        <v>-39404.639999999999</v>
      </c>
      <c r="GN172" s="2">
        <f t="shared" si="163"/>
        <v>-39404.639999999999</v>
      </c>
      <c r="GO172" s="2">
        <f t="shared" si="164"/>
        <v>0</v>
      </c>
      <c r="GP172" s="2">
        <f t="shared" si="165"/>
        <v>0</v>
      </c>
      <c r="GQ172" s="2"/>
      <c r="GR172" s="2">
        <v>0</v>
      </c>
      <c r="GS172" s="2">
        <v>4</v>
      </c>
      <c r="GT172" s="2">
        <v>0</v>
      </c>
      <c r="GU172" s="2" t="s">
        <v>3</v>
      </c>
      <c r="GV172" s="2">
        <f t="shared" si="166"/>
        <v>0</v>
      </c>
      <c r="GW172" s="2">
        <v>1</v>
      </c>
      <c r="GX172" s="2">
        <f t="shared" si="167"/>
        <v>0</v>
      </c>
      <c r="GY172" s="2"/>
      <c r="GZ172" s="2"/>
      <c r="HA172" s="2">
        <v>0</v>
      </c>
      <c r="HB172" s="2">
        <v>0</v>
      </c>
      <c r="HC172" s="2">
        <f t="shared" si="168"/>
        <v>0</v>
      </c>
      <c r="HD172" s="2"/>
      <c r="HE172" s="2" t="s">
        <v>3</v>
      </c>
      <c r="HF172" s="2" t="s">
        <v>3</v>
      </c>
      <c r="HG172" s="2"/>
      <c r="HH172" s="2"/>
      <c r="HI172" s="2"/>
      <c r="HJ172" s="2"/>
      <c r="HK172" s="2"/>
      <c r="HL172" s="2"/>
      <c r="HM172" s="2" t="s">
        <v>3</v>
      </c>
      <c r="HN172" s="2" t="s">
        <v>3</v>
      </c>
      <c r="HO172" s="2" t="s">
        <v>3</v>
      </c>
      <c r="HP172" s="2" t="s">
        <v>3</v>
      </c>
      <c r="HQ172" s="2" t="s">
        <v>3</v>
      </c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>
        <v>0</v>
      </c>
      <c r="IL172" s="2"/>
      <c r="IM172" s="2"/>
      <c r="IN172" s="2"/>
      <c r="IO172" s="2"/>
      <c r="IP172" s="2"/>
      <c r="IQ172" s="2"/>
      <c r="IR172" s="2"/>
      <c r="IS172" s="2"/>
      <c r="IT172" s="2"/>
      <c r="IU172" s="2"/>
    </row>
    <row r="173" spans="1:255" x14ac:dyDescent="0.2">
      <c r="A173">
        <v>17</v>
      </c>
      <c r="B173">
        <v>1</v>
      </c>
      <c r="E173" t="s">
        <v>260</v>
      </c>
      <c r="F173" t="s">
        <v>261</v>
      </c>
      <c r="G173" t="s">
        <v>262</v>
      </c>
      <c r="H173" t="s">
        <v>154</v>
      </c>
      <c r="I173">
        <v>-878</v>
      </c>
      <c r="J173">
        <v>0</v>
      </c>
      <c r="K173">
        <v>-878</v>
      </c>
      <c r="L173">
        <v>-3510.72</v>
      </c>
      <c r="M173">
        <v>0</v>
      </c>
      <c r="N173">
        <f t="shared" si="129"/>
        <v>-3510.72</v>
      </c>
      <c r="O173">
        <f t="shared" si="130"/>
        <v>-39404.639999999999</v>
      </c>
      <c r="P173">
        <f t="shared" si="131"/>
        <v>-39404.639999999999</v>
      </c>
      <c r="Q173">
        <f t="shared" si="132"/>
        <v>0</v>
      </c>
      <c r="R173">
        <f t="shared" si="133"/>
        <v>0</v>
      </c>
      <c r="S173">
        <f t="shared" si="134"/>
        <v>0</v>
      </c>
      <c r="T173">
        <f t="shared" si="135"/>
        <v>0</v>
      </c>
      <c r="U173">
        <f t="shared" si="136"/>
        <v>0</v>
      </c>
      <c r="V173">
        <f t="shared" si="137"/>
        <v>0</v>
      </c>
      <c r="W173">
        <f t="shared" si="138"/>
        <v>0</v>
      </c>
      <c r="X173">
        <f t="shared" si="139"/>
        <v>0</v>
      </c>
      <c r="Y173">
        <f t="shared" si="140"/>
        <v>0</v>
      </c>
      <c r="AA173">
        <v>51441990</v>
      </c>
      <c r="AB173">
        <f t="shared" si="141"/>
        <v>5.5</v>
      </c>
      <c r="AC173">
        <f t="shared" si="169"/>
        <v>5.5</v>
      </c>
      <c r="AD173">
        <f t="shared" si="142"/>
        <v>0</v>
      </c>
      <c r="AE173">
        <f t="shared" si="143"/>
        <v>0</v>
      </c>
      <c r="AF173">
        <f t="shared" si="144"/>
        <v>0</v>
      </c>
      <c r="AG173">
        <f t="shared" si="145"/>
        <v>0</v>
      </c>
      <c r="AH173">
        <f t="shared" si="146"/>
        <v>0</v>
      </c>
      <c r="AI173">
        <f t="shared" si="147"/>
        <v>0</v>
      </c>
      <c r="AJ173">
        <f t="shared" si="148"/>
        <v>0</v>
      </c>
      <c r="AK173">
        <v>5.5</v>
      </c>
      <c r="AL173">
        <v>5.5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109</v>
      </c>
      <c r="AU173">
        <v>55</v>
      </c>
      <c r="AV173">
        <v>1</v>
      </c>
      <c r="AW173">
        <v>1</v>
      </c>
      <c r="AZ173">
        <v>1</v>
      </c>
      <c r="BA173">
        <v>1</v>
      </c>
      <c r="BB173">
        <v>1</v>
      </c>
      <c r="BC173">
        <v>8.16</v>
      </c>
      <c r="BD173" t="s">
        <v>3</v>
      </c>
      <c r="BE173" t="s">
        <v>3</v>
      </c>
      <c r="BF173" t="s">
        <v>3</v>
      </c>
      <c r="BG173" t="s">
        <v>3</v>
      </c>
      <c r="BH173">
        <v>3</v>
      </c>
      <c r="BI173">
        <v>1</v>
      </c>
      <c r="BJ173" t="s">
        <v>263</v>
      </c>
      <c r="BM173">
        <v>1100</v>
      </c>
      <c r="BN173">
        <v>0</v>
      </c>
      <c r="BO173" t="s">
        <v>23</v>
      </c>
      <c r="BP173">
        <v>1</v>
      </c>
      <c r="BQ173">
        <v>8</v>
      </c>
      <c r="BR173">
        <v>0</v>
      </c>
      <c r="BS173">
        <v>1</v>
      </c>
      <c r="BT173">
        <v>1</v>
      </c>
      <c r="BU173">
        <v>1</v>
      </c>
      <c r="BV173">
        <v>1</v>
      </c>
      <c r="BW173">
        <v>1</v>
      </c>
      <c r="BX173">
        <v>1</v>
      </c>
      <c r="BY173" t="s">
        <v>3</v>
      </c>
      <c r="BZ173">
        <v>109</v>
      </c>
      <c r="CA173">
        <v>65</v>
      </c>
      <c r="CB173" t="s">
        <v>3</v>
      </c>
      <c r="CE173">
        <v>0</v>
      </c>
      <c r="CF173">
        <v>0</v>
      </c>
      <c r="CG173">
        <v>0</v>
      </c>
      <c r="CH173">
        <v>38</v>
      </c>
      <c r="CI173">
        <v>0</v>
      </c>
      <c r="CJ173">
        <v>0</v>
      </c>
      <c r="CK173">
        <v>0</v>
      </c>
      <c r="CL173">
        <v>0</v>
      </c>
      <c r="CM173">
        <v>0</v>
      </c>
      <c r="CN173" t="s">
        <v>885</v>
      </c>
      <c r="CO173">
        <v>0</v>
      </c>
      <c r="CP173">
        <f t="shared" si="149"/>
        <v>-39404.639999999999</v>
      </c>
      <c r="CQ173">
        <f t="shared" si="150"/>
        <v>44.88</v>
      </c>
      <c r="CR173">
        <f t="shared" si="151"/>
        <v>0</v>
      </c>
      <c r="CS173">
        <f t="shared" si="152"/>
        <v>0</v>
      </c>
      <c r="CT173">
        <f t="shared" si="153"/>
        <v>0</v>
      </c>
      <c r="CU173">
        <f t="shared" si="154"/>
        <v>0</v>
      </c>
      <c r="CV173">
        <f t="shared" si="155"/>
        <v>0</v>
      </c>
      <c r="CW173">
        <f t="shared" si="156"/>
        <v>0</v>
      </c>
      <c r="CX173">
        <f t="shared" si="157"/>
        <v>0</v>
      </c>
      <c r="CY173">
        <f t="shared" si="158"/>
        <v>0</v>
      </c>
      <c r="CZ173">
        <f t="shared" si="159"/>
        <v>0</v>
      </c>
      <c r="DC173" t="s">
        <v>3</v>
      </c>
      <c r="DD173" t="s">
        <v>3</v>
      </c>
      <c r="DE173" t="s">
        <v>36</v>
      </c>
      <c r="DF173" t="s">
        <v>36</v>
      </c>
      <c r="DG173" t="s">
        <v>43</v>
      </c>
      <c r="DH173" t="s">
        <v>3</v>
      </c>
      <c r="DI173" t="s">
        <v>43</v>
      </c>
      <c r="DJ173" t="s">
        <v>36</v>
      </c>
      <c r="DK173" t="s">
        <v>3</v>
      </c>
      <c r="DL173" t="s">
        <v>3</v>
      </c>
      <c r="DM173" t="s">
        <v>26</v>
      </c>
      <c r="DN173">
        <v>0</v>
      </c>
      <c r="DO173">
        <v>0</v>
      </c>
      <c r="DP173">
        <v>1</v>
      </c>
      <c r="DQ173">
        <v>1</v>
      </c>
      <c r="DU173">
        <v>1013</v>
      </c>
      <c r="DV173" t="s">
        <v>154</v>
      </c>
      <c r="DW173" t="s">
        <v>154</v>
      </c>
      <c r="DX173">
        <v>1</v>
      </c>
      <c r="DZ173" t="s">
        <v>3</v>
      </c>
      <c r="EA173" t="s">
        <v>3</v>
      </c>
      <c r="EB173" t="s">
        <v>3</v>
      </c>
      <c r="EC173" t="s">
        <v>3</v>
      </c>
      <c r="EE173">
        <v>51407885</v>
      </c>
      <c r="EF173">
        <v>8</v>
      </c>
      <c r="EG173" t="s">
        <v>58</v>
      </c>
      <c r="EH173">
        <v>0</v>
      </c>
      <c r="EI173" t="s">
        <v>3</v>
      </c>
      <c r="EJ173">
        <v>1</v>
      </c>
      <c r="EK173">
        <v>1100</v>
      </c>
      <c r="EL173" t="s">
        <v>59</v>
      </c>
      <c r="EM173" t="s">
        <v>60</v>
      </c>
      <c r="EO173" t="s">
        <v>44</v>
      </c>
      <c r="EQ173">
        <v>0</v>
      </c>
      <c r="ER173">
        <v>0</v>
      </c>
      <c r="ES173">
        <v>5.5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FQ173">
        <v>0</v>
      </c>
      <c r="FR173">
        <f t="shared" si="160"/>
        <v>0</v>
      </c>
      <c r="FS173">
        <v>0</v>
      </c>
      <c r="FX173">
        <v>109</v>
      </c>
      <c r="FY173">
        <v>55.25</v>
      </c>
      <c r="GA173" t="s">
        <v>63</v>
      </c>
      <c r="GD173">
        <v>1</v>
      </c>
      <c r="GF173">
        <v>753211993</v>
      </c>
      <c r="GG173">
        <v>2</v>
      </c>
      <c r="GH173">
        <v>0</v>
      </c>
      <c r="GI173">
        <v>-2</v>
      </c>
      <c r="GJ173">
        <v>0</v>
      </c>
      <c r="GK173">
        <v>0</v>
      </c>
      <c r="GL173">
        <f t="shared" si="161"/>
        <v>0</v>
      </c>
      <c r="GM173">
        <f t="shared" si="162"/>
        <v>-39404.639999999999</v>
      </c>
      <c r="GN173">
        <f t="shared" si="163"/>
        <v>-39404.639999999999</v>
      </c>
      <c r="GO173">
        <f t="shared" si="164"/>
        <v>0</v>
      </c>
      <c r="GP173">
        <f t="shared" si="165"/>
        <v>0</v>
      </c>
      <c r="GR173">
        <v>0</v>
      </c>
      <c r="GS173">
        <v>4</v>
      </c>
      <c r="GT173">
        <v>0</v>
      </c>
      <c r="GU173" t="s">
        <v>3</v>
      </c>
      <c r="GV173">
        <f t="shared" si="166"/>
        <v>0</v>
      </c>
      <c r="GW173">
        <v>1</v>
      </c>
      <c r="GX173">
        <f t="shared" si="167"/>
        <v>0</v>
      </c>
      <c r="HA173">
        <v>0</v>
      </c>
      <c r="HB173">
        <v>0</v>
      </c>
      <c r="HC173">
        <f t="shared" si="168"/>
        <v>0</v>
      </c>
      <c r="HE173" t="s">
        <v>3</v>
      </c>
      <c r="HF173" t="s">
        <v>3</v>
      </c>
      <c r="HM173" t="s">
        <v>3</v>
      </c>
      <c r="HN173" t="s">
        <v>3</v>
      </c>
      <c r="HO173" t="s">
        <v>3</v>
      </c>
      <c r="HP173" t="s">
        <v>3</v>
      </c>
      <c r="HQ173" t="s">
        <v>3</v>
      </c>
      <c r="IK173">
        <v>0</v>
      </c>
    </row>
    <row r="174" spans="1:255" x14ac:dyDescent="0.2">
      <c r="A174" s="2">
        <v>17</v>
      </c>
      <c r="B174" s="2">
        <v>1</v>
      </c>
      <c r="C174" s="2"/>
      <c r="D174" s="2"/>
      <c r="E174" s="2" t="s">
        <v>264</v>
      </c>
      <c r="F174" s="2" t="s">
        <v>265</v>
      </c>
      <c r="G174" s="2" t="s">
        <v>266</v>
      </c>
      <c r="H174" s="2" t="s">
        <v>163</v>
      </c>
      <c r="I174" s="2">
        <v>877.75</v>
      </c>
      <c r="J174" s="2">
        <v>0</v>
      </c>
      <c r="K174" s="2">
        <v>877.75</v>
      </c>
      <c r="L174" s="2">
        <v>3511</v>
      </c>
      <c r="M174" s="2">
        <v>0</v>
      </c>
      <c r="N174" s="2">
        <f t="shared" si="129"/>
        <v>3511</v>
      </c>
      <c r="O174" s="2">
        <f t="shared" si="130"/>
        <v>2672248.4300000002</v>
      </c>
      <c r="P174" s="2">
        <f t="shared" si="131"/>
        <v>2672248.4300000002</v>
      </c>
      <c r="Q174" s="2">
        <f t="shared" si="132"/>
        <v>0</v>
      </c>
      <c r="R174" s="2">
        <f t="shared" si="133"/>
        <v>0</v>
      </c>
      <c r="S174" s="2">
        <f t="shared" si="134"/>
        <v>0</v>
      </c>
      <c r="T174" s="2">
        <f t="shared" si="135"/>
        <v>0</v>
      </c>
      <c r="U174" s="2">
        <f t="shared" si="136"/>
        <v>0</v>
      </c>
      <c r="V174" s="2">
        <f t="shared" si="137"/>
        <v>0</v>
      </c>
      <c r="W174" s="2">
        <f t="shared" si="138"/>
        <v>0</v>
      </c>
      <c r="X174" s="2">
        <f t="shared" si="139"/>
        <v>0</v>
      </c>
      <c r="Y174" s="2">
        <f t="shared" si="140"/>
        <v>0</v>
      </c>
      <c r="Z174" s="2"/>
      <c r="AA174" s="2">
        <v>51442965</v>
      </c>
      <c r="AB174" s="2">
        <f t="shared" si="141"/>
        <v>373.09231999999997</v>
      </c>
      <c r="AC174" s="2">
        <f>ROUND((((ES174/1.2/8.16)*1.012)),6)</f>
        <v>373.09231999999997</v>
      </c>
      <c r="AD174" s="2">
        <f t="shared" si="142"/>
        <v>0</v>
      </c>
      <c r="AE174" s="2">
        <f t="shared" si="143"/>
        <v>0</v>
      </c>
      <c r="AF174" s="2">
        <f t="shared" si="144"/>
        <v>0</v>
      </c>
      <c r="AG174" s="2">
        <f t="shared" si="145"/>
        <v>0</v>
      </c>
      <c r="AH174" s="2">
        <f t="shared" si="146"/>
        <v>0</v>
      </c>
      <c r="AI174" s="2">
        <f t="shared" si="147"/>
        <v>0</v>
      </c>
      <c r="AJ174" s="2">
        <f t="shared" si="148"/>
        <v>0</v>
      </c>
      <c r="AK174" s="2">
        <v>3610</v>
      </c>
      <c r="AL174" s="2">
        <v>3610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1</v>
      </c>
      <c r="AW174" s="2">
        <v>1</v>
      </c>
      <c r="AX174" s="2"/>
      <c r="AY174" s="2"/>
      <c r="AZ174" s="2">
        <v>1</v>
      </c>
      <c r="BA174" s="2">
        <v>1</v>
      </c>
      <c r="BB174" s="2">
        <v>1</v>
      </c>
      <c r="BC174" s="2">
        <v>8.16</v>
      </c>
      <c r="BD174" s="2" t="s">
        <v>3</v>
      </c>
      <c r="BE174" s="2" t="s">
        <v>3</v>
      </c>
      <c r="BF174" s="2" t="s">
        <v>3</v>
      </c>
      <c r="BG174" s="2" t="s">
        <v>3</v>
      </c>
      <c r="BH174" s="2">
        <v>3</v>
      </c>
      <c r="BI174" s="2">
        <v>1</v>
      </c>
      <c r="BJ174" s="2" t="s">
        <v>265</v>
      </c>
      <c r="BK174" s="2"/>
      <c r="BL174" s="2"/>
      <c r="BM174" s="2">
        <v>1100</v>
      </c>
      <c r="BN174" s="2">
        <v>0</v>
      </c>
      <c r="BO174" s="2" t="s">
        <v>23</v>
      </c>
      <c r="BP174" s="2">
        <v>1</v>
      </c>
      <c r="BQ174" s="2">
        <v>8</v>
      </c>
      <c r="BR174" s="2">
        <v>0</v>
      </c>
      <c r="BS174" s="2">
        <v>1</v>
      </c>
      <c r="BT174" s="2">
        <v>1</v>
      </c>
      <c r="BU174" s="2">
        <v>1</v>
      </c>
      <c r="BV174" s="2">
        <v>1</v>
      </c>
      <c r="BW174" s="2">
        <v>1</v>
      </c>
      <c r="BX174" s="2">
        <v>1</v>
      </c>
      <c r="BY174" s="2" t="s">
        <v>3</v>
      </c>
      <c r="BZ174" s="2">
        <v>0</v>
      </c>
      <c r="CA174" s="2">
        <v>0</v>
      </c>
      <c r="CB174" s="2" t="s">
        <v>3</v>
      </c>
      <c r="CC174" s="2"/>
      <c r="CD174" s="2"/>
      <c r="CE174" s="2">
        <v>0</v>
      </c>
      <c r="CF174" s="2">
        <v>0</v>
      </c>
      <c r="CG174" s="2">
        <v>0</v>
      </c>
      <c r="CH174" s="2">
        <v>39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 t="s">
        <v>888</v>
      </c>
      <c r="CO174" s="2">
        <v>0</v>
      </c>
      <c r="CP174" s="2">
        <f t="shared" si="149"/>
        <v>2672248.4300000002</v>
      </c>
      <c r="CQ174" s="2">
        <f t="shared" si="150"/>
        <v>3044.43</v>
      </c>
      <c r="CR174" s="2">
        <f t="shared" si="151"/>
        <v>0</v>
      </c>
      <c r="CS174" s="2">
        <f t="shared" si="152"/>
        <v>0</v>
      </c>
      <c r="CT174" s="2">
        <f t="shared" si="153"/>
        <v>0</v>
      </c>
      <c r="CU174" s="2">
        <f t="shared" si="154"/>
        <v>0</v>
      </c>
      <c r="CV174" s="2">
        <f t="shared" si="155"/>
        <v>0</v>
      </c>
      <c r="CW174" s="2">
        <f t="shared" si="156"/>
        <v>0</v>
      </c>
      <c r="CX174" s="2">
        <f t="shared" si="157"/>
        <v>0</v>
      </c>
      <c r="CY174" s="2">
        <f t="shared" si="158"/>
        <v>0</v>
      </c>
      <c r="CZ174" s="2">
        <f t="shared" si="159"/>
        <v>0</v>
      </c>
      <c r="DA174" s="2"/>
      <c r="DB174" s="2"/>
      <c r="DC174" s="2" t="s">
        <v>3</v>
      </c>
      <c r="DD174" s="2" t="s">
        <v>267</v>
      </c>
      <c r="DE174" s="2" t="s">
        <v>36</v>
      </c>
      <c r="DF174" s="2" t="s">
        <v>36</v>
      </c>
      <c r="DG174" s="2" t="s">
        <v>43</v>
      </c>
      <c r="DH174" s="2" t="s">
        <v>3</v>
      </c>
      <c r="DI174" s="2" t="s">
        <v>43</v>
      </c>
      <c r="DJ174" s="2" t="s">
        <v>36</v>
      </c>
      <c r="DK174" s="2" t="s">
        <v>3</v>
      </c>
      <c r="DL174" s="2" t="s">
        <v>3</v>
      </c>
      <c r="DM174" s="2" t="s">
        <v>3</v>
      </c>
      <c r="DN174" s="2">
        <v>0</v>
      </c>
      <c r="DO174" s="2">
        <v>0</v>
      </c>
      <c r="DP174" s="2">
        <v>1</v>
      </c>
      <c r="DQ174" s="2">
        <v>1</v>
      </c>
      <c r="DR174" s="2"/>
      <c r="DS174" s="2"/>
      <c r="DT174" s="2"/>
      <c r="DU174" s="2">
        <v>1013</v>
      </c>
      <c r="DV174" s="2" t="s">
        <v>163</v>
      </c>
      <c r="DW174" s="2" t="s">
        <v>163</v>
      </c>
      <c r="DX174" s="2">
        <v>1</v>
      </c>
      <c r="DY174" s="2"/>
      <c r="DZ174" s="2" t="s">
        <v>3</v>
      </c>
      <c r="EA174" s="2" t="s">
        <v>3</v>
      </c>
      <c r="EB174" s="2" t="s">
        <v>3</v>
      </c>
      <c r="EC174" s="2" t="s">
        <v>3</v>
      </c>
      <c r="ED174" s="2"/>
      <c r="EE174" s="2">
        <v>51407885</v>
      </c>
      <c r="EF174" s="2">
        <v>8</v>
      </c>
      <c r="EG174" s="2" t="s">
        <v>58</v>
      </c>
      <c r="EH174" s="2">
        <v>0</v>
      </c>
      <c r="EI174" s="2" t="s">
        <v>3</v>
      </c>
      <c r="EJ174" s="2">
        <v>1</v>
      </c>
      <c r="EK174" s="2">
        <v>1100</v>
      </c>
      <c r="EL174" s="2" t="s">
        <v>59</v>
      </c>
      <c r="EM174" s="2" t="s">
        <v>60</v>
      </c>
      <c r="EN174" s="2"/>
      <c r="EO174" s="2" t="s">
        <v>87</v>
      </c>
      <c r="EP174" s="2"/>
      <c r="EQ174" s="2">
        <v>0</v>
      </c>
      <c r="ER174" s="2">
        <v>0</v>
      </c>
      <c r="ES174" s="2">
        <v>3610</v>
      </c>
      <c r="ET174" s="2">
        <v>0</v>
      </c>
      <c r="EU174" s="2">
        <v>0</v>
      </c>
      <c r="EV174" s="2">
        <v>0</v>
      </c>
      <c r="EW174" s="2">
        <v>0</v>
      </c>
      <c r="EX174" s="2">
        <v>0</v>
      </c>
      <c r="EY174" s="2">
        <v>0</v>
      </c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>
        <v>0</v>
      </c>
      <c r="FR174" s="2">
        <f t="shared" si="160"/>
        <v>0</v>
      </c>
      <c r="FS174" s="2">
        <v>0</v>
      </c>
      <c r="FT174" s="2"/>
      <c r="FU174" s="2"/>
      <c r="FV174" s="2"/>
      <c r="FW174" s="2"/>
      <c r="FX174" s="2">
        <v>0</v>
      </c>
      <c r="FY174" s="2">
        <v>0</v>
      </c>
      <c r="FZ174" s="2"/>
      <c r="GA174" s="2" t="s">
        <v>63</v>
      </c>
      <c r="GB174" s="2"/>
      <c r="GC174" s="2"/>
      <c r="GD174" s="2">
        <v>1</v>
      </c>
      <c r="GE174" s="2"/>
      <c r="GF174" s="2">
        <v>203986182</v>
      </c>
      <c r="GG174" s="2">
        <v>2</v>
      </c>
      <c r="GH174" s="2">
        <v>0</v>
      </c>
      <c r="GI174" s="2">
        <v>3</v>
      </c>
      <c r="GJ174" s="2">
        <v>0</v>
      </c>
      <c r="GK174" s="2">
        <v>0</v>
      </c>
      <c r="GL174" s="2">
        <f t="shared" si="161"/>
        <v>0</v>
      </c>
      <c r="GM174" s="2">
        <f t="shared" si="162"/>
        <v>2672248.4300000002</v>
      </c>
      <c r="GN174" s="2">
        <f t="shared" si="163"/>
        <v>2672248.4300000002</v>
      </c>
      <c r="GO174" s="2">
        <f t="shared" si="164"/>
        <v>0</v>
      </c>
      <c r="GP174" s="2">
        <f t="shared" si="165"/>
        <v>0</v>
      </c>
      <c r="GQ174" s="2"/>
      <c r="GR174" s="2">
        <v>1</v>
      </c>
      <c r="GS174" s="2">
        <v>4</v>
      </c>
      <c r="GT174" s="2">
        <v>0</v>
      </c>
      <c r="GU174" s="2" t="s">
        <v>3</v>
      </c>
      <c r="GV174" s="2">
        <f t="shared" si="166"/>
        <v>0</v>
      </c>
      <c r="GW174" s="2">
        <v>1</v>
      </c>
      <c r="GX174" s="2">
        <f t="shared" si="167"/>
        <v>0</v>
      </c>
      <c r="GY174" s="2"/>
      <c r="GZ174" s="2"/>
      <c r="HA174" s="2">
        <v>0</v>
      </c>
      <c r="HB174" s="2">
        <v>0</v>
      </c>
      <c r="HC174" s="2">
        <f t="shared" si="168"/>
        <v>0</v>
      </c>
      <c r="HD174" s="2"/>
      <c r="HE174" s="2" t="s">
        <v>3</v>
      </c>
      <c r="HF174" s="2" t="s">
        <v>3</v>
      </c>
      <c r="HG174" s="2"/>
      <c r="HH174" s="2"/>
      <c r="HI174" s="2"/>
      <c r="HJ174" s="2"/>
      <c r="HK174" s="2"/>
      <c r="HL174" s="2"/>
      <c r="HM174" s="2" t="s">
        <v>3</v>
      </c>
      <c r="HN174" s="2" t="s">
        <v>3</v>
      </c>
      <c r="HO174" s="2" t="s">
        <v>3</v>
      </c>
      <c r="HP174" s="2" t="s">
        <v>3</v>
      </c>
      <c r="HQ174" s="2" t="s">
        <v>3</v>
      </c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>
        <v>0</v>
      </c>
      <c r="IL174" s="2"/>
      <c r="IM174" s="2"/>
      <c r="IN174" s="2"/>
      <c r="IO174" s="2"/>
      <c r="IP174" s="2"/>
      <c r="IQ174" s="2"/>
      <c r="IR174" s="2"/>
      <c r="IS174" s="2"/>
      <c r="IT174" s="2"/>
      <c r="IU174" s="2"/>
    </row>
    <row r="175" spans="1:255" x14ac:dyDescent="0.2">
      <c r="A175">
        <v>17</v>
      </c>
      <c r="B175">
        <v>1</v>
      </c>
      <c r="E175" t="s">
        <v>264</v>
      </c>
      <c r="F175" t="s">
        <v>265</v>
      </c>
      <c r="G175" t="s">
        <v>266</v>
      </c>
      <c r="H175" t="s">
        <v>163</v>
      </c>
      <c r="I175">
        <v>877.75</v>
      </c>
      <c r="J175">
        <v>0</v>
      </c>
      <c r="K175">
        <v>877.75</v>
      </c>
      <c r="L175">
        <v>3511</v>
      </c>
      <c r="M175">
        <v>0</v>
      </c>
      <c r="N175">
        <f t="shared" si="129"/>
        <v>3511</v>
      </c>
      <c r="O175">
        <f t="shared" si="130"/>
        <v>2672248.4300000002</v>
      </c>
      <c r="P175">
        <f t="shared" si="131"/>
        <v>2672248.4300000002</v>
      </c>
      <c r="Q175">
        <f t="shared" si="132"/>
        <v>0</v>
      </c>
      <c r="R175">
        <f t="shared" si="133"/>
        <v>0</v>
      </c>
      <c r="S175">
        <f t="shared" si="134"/>
        <v>0</v>
      </c>
      <c r="T175">
        <f t="shared" si="135"/>
        <v>0</v>
      </c>
      <c r="U175">
        <f t="shared" si="136"/>
        <v>0</v>
      </c>
      <c r="V175">
        <f t="shared" si="137"/>
        <v>0</v>
      </c>
      <c r="W175">
        <f t="shared" si="138"/>
        <v>0</v>
      </c>
      <c r="X175">
        <f t="shared" si="139"/>
        <v>0</v>
      </c>
      <c r="Y175">
        <f t="shared" si="140"/>
        <v>0</v>
      </c>
      <c r="AA175">
        <v>51441990</v>
      </c>
      <c r="AB175">
        <f t="shared" si="141"/>
        <v>373.09231999999997</v>
      </c>
      <c r="AC175">
        <f>ROUND((((ES175/1.2/8.16)*1.012)),6)</f>
        <v>373.09231999999997</v>
      </c>
      <c r="AD175">
        <f t="shared" si="142"/>
        <v>0</v>
      </c>
      <c r="AE175">
        <f t="shared" si="143"/>
        <v>0</v>
      </c>
      <c r="AF175">
        <f t="shared" si="144"/>
        <v>0</v>
      </c>
      <c r="AG175">
        <f t="shared" si="145"/>
        <v>0</v>
      </c>
      <c r="AH175">
        <f t="shared" si="146"/>
        <v>0</v>
      </c>
      <c r="AI175">
        <f t="shared" si="147"/>
        <v>0</v>
      </c>
      <c r="AJ175">
        <f t="shared" si="148"/>
        <v>0</v>
      </c>
      <c r="AK175">
        <v>3610</v>
      </c>
      <c r="AL175">
        <v>3610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1</v>
      </c>
      <c r="AW175">
        <v>1</v>
      </c>
      <c r="AZ175">
        <v>1</v>
      </c>
      <c r="BA175">
        <v>1</v>
      </c>
      <c r="BB175">
        <v>1</v>
      </c>
      <c r="BC175">
        <v>8.16</v>
      </c>
      <c r="BD175" t="s">
        <v>3</v>
      </c>
      <c r="BE175" t="s">
        <v>3</v>
      </c>
      <c r="BF175" t="s">
        <v>3</v>
      </c>
      <c r="BG175" t="s">
        <v>3</v>
      </c>
      <c r="BH175">
        <v>3</v>
      </c>
      <c r="BI175">
        <v>1</v>
      </c>
      <c r="BJ175" t="s">
        <v>265</v>
      </c>
      <c r="BM175">
        <v>1100</v>
      </c>
      <c r="BN175">
        <v>0</v>
      </c>
      <c r="BO175" t="s">
        <v>23</v>
      </c>
      <c r="BP175">
        <v>1</v>
      </c>
      <c r="BQ175">
        <v>8</v>
      </c>
      <c r="BR175">
        <v>0</v>
      </c>
      <c r="BS175">
        <v>1</v>
      </c>
      <c r="BT175">
        <v>1</v>
      </c>
      <c r="BU175">
        <v>1</v>
      </c>
      <c r="BV175">
        <v>1</v>
      </c>
      <c r="BW175">
        <v>1</v>
      </c>
      <c r="BX175">
        <v>1</v>
      </c>
      <c r="BY175" t="s">
        <v>3</v>
      </c>
      <c r="BZ175">
        <v>0</v>
      </c>
      <c r="CA175">
        <v>0</v>
      </c>
      <c r="CB175" t="s">
        <v>3</v>
      </c>
      <c r="CE175">
        <v>0</v>
      </c>
      <c r="CF175">
        <v>0</v>
      </c>
      <c r="CG175">
        <v>0</v>
      </c>
      <c r="CH175">
        <v>39</v>
      </c>
      <c r="CI175">
        <v>0</v>
      </c>
      <c r="CJ175">
        <v>0</v>
      </c>
      <c r="CK175">
        <v>0</v>
      </c>
      <c r="CL175">
        <v>0</v>
      </c>
      <c r="CM175">
        <v>0</v>
      </c>
      <c r="CN175" t="s">
        <v>888</v>
      </c>
      <c r="CO175">
        <v>0</v>
      </c>
      <c r="CP175">
        <f t="shared" si="149"/>
        <v>2672248.4300000002</v>
      </c>
      <c r="CQ175">
        <f t="shared" si="150"/>
        <v>3044.43</v>
      </c>
      <c r="CR175">
        <f t="shared" si="151"/>
        <v>0</v>
      </c>
      <c r="CS175">
        <f t="shared" si="152"/>
        <v>0</v>
      </c>
      <c r="CT175">
        <f t="shared" si="153"/>
        <v>0</v>
      </c>
      <c r="CU175">
        <f t="shared" si="154"/>
        <v>0</v>
      </c>
      <c r="CV175">
        <f t="shared" si="155"/>
        <v>0</v>
      </c>
      <c r="CW175">
        <f t="shared" si="156"/>
        <v>0</v>
      </c>
      <c r="CX175">
        <f t="shared" si="157"/>
        <v>0</v>
      </c>
      <c r="CY175">
        <f t="shared" si="158"/>
        <v>0</v>
      </c>
      <c r="CZ175">
        <f t="shared" si="159"/>
        <v>0</v>
      </c>
      <c r="DC175" t="s">
        <v>3</v>
      </c>
      <c r="DD175" t="s">
        <v>267</v>
      </c>
      <c r="DE175" t="s">
        <v>36</v>
      </c>
      <c r="DF175" t="s">
        <v>36</v>
      </c>
      <c r="DG175" t="s">
        <v>43</v>
      </c>
      <c r="DH175" t="s">
        <v>3</v>
      </c>
      <c r="DI175" t="s">
        <v>43</v>
      </c>
      <c r="DJ175" t="s">
        <v>36</v>
      </c>
      <c r="DK175" t="s">
        <v>3</v>
      </c>
      <c r="DL175" t="s">
        <v>3</v>
      </c>
      <c r="DM175" t="s">
        <v>3</v>
      </c>
      <c r="DN175">
        <v>0</v>
      </c>
      <c r="DO175">
        <v>0</v>
      </c>
      <c r="DP175">
        <v>1</v>
      </c>
      <c r="DQ175">
        <v>1</v>
      </c>
      <c r="DU175">
        <v>1013</v>
      </c>
      <c r="DV175" t="s">
        <v>163</v>
      </c>
      <c r="DW175" t="s">
        <v>163</v>
      </c>
      <c r="DX175">
        <v>1</v>
      </c>
      <c r="DZ175" t="s">
        <v>3</v>
      </c>
      <c r="EA175" t="s">
        <v>3</v>
      </c>
      <c r="EB175" t="s">
        <v>3</v>
      </c>
      <c r="EC175" t="s">
        <v>3</v>
      </c>
      <c r="EE175">
        <v>51407885</v>
      </c>
      <c r="EF175">
        <v>8</v>
      </c>
      <c r="EG175" t="s">
        <v>58</v>
      </c>
      <c r="EH175">
        <v>0</v>
      </c>
      <c r="EI175" t="s">
        <v>3</v>
      </c>
      <c r="EJ175">
        <v>1</v>
      </c>
      <c r="EK175">
        <v>1100</v>
      </c>
      <c r="EL175" t="s">
        <v>59</v>
      </c>
      <c r="EM175" t="s">
        <v>60</v>
      </c>
      <c r="EO175" t="s">
        <v>87</v>
      </c>
      <c r="EQ175">
        <v>0</v>
      </c>
      <c r="ER175">
        <v>0</v>
      </c>
      <c r="ES175">
        <v>3610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FQ175">
        <v>0</v>
      </c>
      <c r="FR175">
        <f t="shared" si="160"/>
        <v>0</v>
      </c>
      <c r="FS175">
        <v>0</v>
      </c>
      <c r="FX175">
        <v>0</v>
      </c>
      <c r="FY175">
        <v>0</v>
      </c>
      <c r="GA175" t="s">
        <v>63</v>
      </c>
      <c r="GD175">
        <v>1</v>
      </c>
      <c r="GF175">
        <v>203986182</v>
      </c>
      <c r="GG175">
        <v>2</v>
      </c>
      <c r="GH175">
        <v>0</v>
      </c>
      <c r="GI175">
        <v>3</v>
      </c>
      <c r="GJ175">
        <v>0</v>
      </c>
      <c r="GK175">
        <v>0</v>
      </c>
      <c r="GL175">
        <f t="shared" si="161"/>
        <v>0</v>
      </c>
      <c r="GM175">
        <f t="shared" si="162"/>
        <v>2672248.4300000002</v>
      </c>
      <c r="GN175">
        <f t="shared" si="163"/>
        <v>2672248.4300000002</v>
      </c>
      <c r="GO175">
        <f t="shared" si="164"/>
        <v>0</v>
      </c>
      <c r="GP175">
        <f t="shared" si="165"/>
        <v>0</v>
      </c>
      <c r="GR175">
        <v>1</v>
      </c>
      <c r="GS175">
        <v>4</v>
      </c>
      <c r="GT175">
        <v>0</v>
      </c>
      <c r="GU175" t="s">
        <v>3</v>
      </c>
      <c r="GV175">
        <f t="shared" si="166"/>
        <v>0</v>
      </c>
      <c r="GW175">
        <v>1</v>
      </c>
      <c r="GX175">
        <f t="shared" si="167"/>
        <v>0</v>
      </c>
      <c r="HA175">
        <v>0</v>
      </c>
      <c r="HB175">
        <v>0</v>
      </c>
      <c r="HC175">
        <f t="shared" si="168"/>
        <v>0</v>
      </c>
      <c r="HE175" t="s">
        <v>3</v>
      </c>
      <c r="HF175" t="s">
        <v>3</v>
      </c>
      <c r="HM175" t="s">
        <v>3</v>
      </c>
      <c r="HN175" t="s">
        <v>3</v>
      </c>
      <c r="HO175" t="s">
        <v>3</v>
      </c>
      <c r="HP175" t="s">
        <v>3</v>
      </c>
      <c r="HQ175" t="s">
        <v>3</v>
      </c>
      <c r="IK175">
        <v>0</v>
      </c>
    </row>
    <row r="176" spans="1:255" x14ac:dyDescent="0.2">
      <c r="A176" s="2">
        <v>17</v>
      </c>
      <c r="B176" s="2">
        <v>1</v>
      </c>
      <c r="C176" s="2">
        <f>ROW(SmtRes!A184)</f>
        <v>184</v>
      </c>
      <c r="D176" s="2">
        <f>ROW(EtalonRes!A184)</f>
        <v>184</v>
      </c>
      <c r="E176" s="2" t="s">
        <v>268</v>
      </c>
      <c r="F176" s="2" t="s">
        <v>219</v>
      </c>
      <c r="G176" s="2" t="s">
        <v>269</v>
      </c>
      <c r="H176" s="2" t="s">
        <v>168</v>
      </c>
      <c r="I176" s="2">
        <v>0</v>
      </c>
      <c r="J176" s="2">
        <v>0</v>
      </c>
      <c r="K176" s="2">
        <v>0</v>
      </c>
      <c r="L176" s="2">
        <v>0.25700000000000001</v>
      </c>
      <c r="M176" s="2">
        <v>0</v>
      </c>
      <c r="N176" s="2">
        <f t="shared" si="129"/>
        <v>0.25700000000000001</v>
      </c>
      <c r="O176" s="2">
        <f t="shared" si="130"/>
        <v>0</v>
      </c>
      <c r="P176" s="2">
        <f t="shared" si="131"/>
        <v>0</v>
      </c>
      <c r="Q176" s="2">
        <f t="shared" si="132"/>
        <v>0</v>
      </c>
      <c r="R176" s="2">
        <f t="shared" si="133"/>
        <v>0</v>
      </c>
      <c r="S176" s="2">
        <f t="shared" si="134"/>
        <v>0</v>
      </c>
      <c r="T176" s="2">
        <f t="shared" si="135"/>
        <v>0</v>
      </c>
      <c r="U176" s="2">
        <f t="shared" si="136"/>
        <v>0</v>
      </c>
      <c r="V176" s="2">
        <f t="shared" si="137"/>
        <v>0</v>
      </c>
      <c r="W176" s="2">
        <f t="shared" si="138"/>
        <v>0</v>
      </c>
      <c r="X176" s="2">
        <f t="shared" si="139"/>
        <v>0</v>
      </c>
      <c r="Y176" s="2">
        <f t="shared" si="140"/>
        <v>0</v>
      </c>
      <c r="Z176" s="2"/>
      <c r="AA176" s="2">
        <v>51442965</v>
      </c>
      <c r="AB176" s="2">
        <f t="shared" si="141"/>
        <v>1778590.4210000001</v>
      </c>
      <c r="AC176" s="2">
        <f>ROUND((ES176),6)</f>
        <v>1731974.32</v>
      </c>
      <c r="AD176" s="2">
        <f t="shared" si="142"/>
        <v>33867.730000000003</v>
      </c>
      <c r="AE176" s="2">
        <f t="shared" si="143"/>
        <v>1845.4337499999999</v>
      </c>
      <c r="AF176" s="2">
        <f t="shared" si="144"/>
        <v>12748.370999999999</v>
      </c>
      <c r="AG176" s="2">
        <f t="shared" si="145"/>
        <v>0</v>
      </c>
      <c r="AH176" s="2">
        <f t="shared" si="146"/>
        <v>1534.1</v>
      </c>
      <c r="AI176" s="2">
        <f t="shared" si="147"/>
        <v>151.22499999999999</v>
      </c>
      <c r="AJ176" s="2">
        <f t="shared" si="148"/>
        <v>0</v>
      </c>
      <c r="AK176" s="2">
        <v>0</v>
      </c>
      <c r="AL176" s="2">
        <v>1731974.32</v>
      </c>
      <c r="AM176" s="2">
        <v>23560.16</v>
      </c>
      <c r="AN176" s="2">
        <v>1283.78</v>
      </c>
      <c r="AO176" s="2">
        <v>9639.6</v>
      </c>
      <c r="AP176" s="2">
        <v>0</v>
      </c>
      <c r="AQ176" s="2">
        <v>1160</v>
      </c>
      <c r="AR176" s="2">
        <v>105.2</v>
      </c>
      <c r="AS176" s="2">
        <v>0</v>
      </c>
      <c r="AT176" s="2">
        <v>109</v>
      </c>
      <c r="AU176" s="2">
        <v>55.25</v>
      </c>
      <c r="AV176" s="2">
        <v>1</v>
      </c>
      <c r="AW176" s="2">
        <v>1</v>
      </c>
      <c r="AX176" s="2"/>
      <c r="AY176" s="2"/>
      <c r="AZ176" s="2">
        <v>1</v>
      </c>
      <c r="BA176" s="2">
        <v>44.77</v>
      </c>
      <c r="BB176" s="2">
        <v>13.24</v>
      </c>
      <c r="BC176" s="2">
        <v>8.16</v>
      </c>
      <c r="BD176" s="2" t="s">
        <v>3</v>
      </c>
      <c r="BE176" s="2" t="s">
        <v>3</v>
      </c>
      <c r="BF176" s="2" t="s">
        <v>3</v>
      </c>
      <c r="BG176" s="2" t="s">
        <v>3</v>
      </c>
      <c r="BH176" s="2">
        <v>0</v>
      </c>
      <c r="BI176" s="2">
        <v>1</v>
      </c>
      <c r="BJ176" s="2" t="s">
        <v>221</v>
      </c>
      <c r="BK176" s="2"/>
      <c r="BL176" s="2"/>
      <c r="BM176" s="2">
        <v>28001</v>
      </c>
      <c r="BN176" s="2">
        <v>0</v>
      </c>
      <c r="BO176" s="2" t="s">
        <v>23</v>
      </c>
      <c r="BP176" s="2">
        <v>1</v>
      </c>
      <c r="BQ176" s="2">
        <v>2</v>
      </c>
      <c r="BR176" s="2">
        <v>0</v>
      </c>
      <c r="BS176" s="2">
        <v>44.77</v>
      </c>
      <c r="BT176" s="2">
        <v>1</v>
      </c>
      <c r="BU176" s="2">
        <v>1</v>
      </c>
      <c r="BV176" s="2">
        <v>1</v>
      </c>
      <c r="BW176" s="2">
        <v>1</v>
      </c>
      <c r="BX176" s="2">
        <v>1</v>
      </c>
      <c r="BY176" s="2" t="s">
        <v>3</v>
      </c>
      <c r="BZ176" s="2">
        <v>109</v>
      </c>
      <c r="CA176" s="2">
        <v>65</v>
      </c>
      <c r="CB176" s="2" t="s">
        <v>3</v>
      </c>
      <c r="CC176" s="2"/>
      <c r="CD176" s="2"/>
      <c r="CE176" s="2">
        <v>0</v>
      </c>
      <c r="CF176" s="2">
        <v>0</v>
      </c>
      <c r="CG176" s="2">
        <v>0</v>
      </c>
      <c r="CH176" s="2">
        <v>40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2" t="s">
        <v>885</v>
      </c>
      <c r="CO176" s="2">
        <v>0</v>
      </c>
      <c r="CP176" s="2">
        <f t="shared" si="149"/>
        <v>0</v>
      </c>
      <c r="CQ176" s="2">
        <f t="shared" si="150"/>
        <v>14132910.449999999</v>
      </c>
      <c r="CR176" s="2">
        <f t="shared" si="151"/>
        <v>448408.75</v>
      </c>
      <c r="CS176" s="2">
        <f t="shared" si="152"/>
        <v>82620.070000000007</v>
      </c>
      <c r="CT176" s="2">
        <f t="shared" si="153"/>
        <v>570744.56999999995</v>
      </c>
      <c r="CU176" s="2">
        <f t="shared" si="154"/>
        <v>0</v>
      </c>
      <c r="CV176" s="2">
        <f t="shared" si="155"/>
        <v>1534.1</v>
      </c>
      <c r="CW176" s="2">
        <f t="shared" si="156"/>
        <v>151.22499999999999</v>
      </c>
      <c r="CX176" s="2">
        <f t="shared" si="157"/>
        <v>0</v>
      </c>
      <c r="CY176" s="2">
        <f t="shared" si="158"/>
        <v>0</v>
      </c>
      <c r="CZ176" s="2">
        <f t="shared" si="159"/>
        <v>0</v>
      </c>
      <c r="DA176" s="2"/>
      <c r="DB176" s="2"/>
      <c r="DC176" s="2" t="s">
        <v>3</v>
      </c>
      <c r="DD176" s="2" t="s">
        <v>3</v>
      </c>
      <c r="DE176" s="2" t="s">
        <v>36</v>
      </c>
      <c r="DF176" s="2" t="s">
        <v>36</v>
      </c>
      <c r="DG176" s="2" t="s">
        <v>43</v>
      </c>
      <c r="DH176" s="2" t="s">
        <v>3</v>
      </c>
      <c r="DI176" s="2" t="s">
        <v>43</v>
      </c>
      <c r="DJ176" s="2" t="s">
        <v>36</v>
      </c>
      <c r="DK176" s="2" t="s">
        <v>3</v>
      </c>
      <c r="DL176" s="2" t="s">
        <v>3</v>
      </c>
      <c r="DM176" s="2" t="s">
        <v>26</v>
      </c>
      <c r="DN176" s="2">
        <v>0</v>
      </c>
      <c r="DO176" s="2">
        <v>0</v>
      </c>
      <c r="DP176" s="2">
        <v>1</v>
      </c>
      <c r="DQ176" s="2">
        <v>1</v>
      </c>
      <c r="DR176" s="2"/>
      <c r="DS176" s="2"/>
      <c r="DT176" s="2"/>
      <c r="DU176" s="2">
        <v>1013</v>
      </c>
      <c r="DV176" s="2" t="s">
        <v>168</v>
      </c>
      <c r="DW176" s="2" t="s">
        <v>168</v>
      </c>
      <c r="DX176" s="2">
        <v>1</v>
      </c>
      <c r="DY176" s="2"/>
      <c r="DZ176" s="2" t="s">
        <v>3</v>
      </c>
      <c r="EA176" s="2" t="s">
        <v>3</v>
      </c>
      <c r="EB176" s="2" t="s">
        <v>3</v>
      </c>
      <c r="EC176" s="2" t="s">
        <v>3</v>
      </c>
      <c r="ED176" s="2"/>
      <c r="EE176" s="2">
        <v>51407717</v>
      </c>
      <c r="EF176" s="2">
        <v>2</v>
      </c>
      <c r="EG176" s="2" t="s">
        <v>27</v>
      </c>
      <c r="EH176" s="2">
        <v>0</v>
      </c>
      <c r="EI176" s="2" t="s">
        <v>3</v>
      </c>
      <c r="EJ176" s="2">
        <v>1</v>
      </c>
      <c r="EK176" s="2">
        <v>28001</v>
      </c>
      <c r="EL176" s="2" t="s">
        <v>157</v>
      </c>
      <c r="EM176" s="2" t="s">
        <v>158</v>
      </c>
      <c r="EN176" s="2"/>
      <c r="EO176" s="2" t="s">
        <v>44</v>
      </c>
      <c r="EP176" s="2"/>
      <c r="EQ176" s="2">
        <v>0</v>
      </c>
      <c r="ER176" s="2">
        <v>0</v>
      </c>
      <c r="ES176" s="2">
        <v>1731974.32</v>
      </c>
      <c r="ET176" s="2">
        <v>23560.16</v>
      </c>
      <c r="EU176" s="2">
        <v>1283.78</v>
      </c>
      <c r="EV176" s="2">
        <v>9639.6</v>
      </c>
      <c r="EW176" s="2">
        <v>1160</v>
      </c>
      <c r="EX176" s="2">
        <v>105.2</v>
      </c>
      <c r="EY176" s="2">
        <v>0</v>
      </c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>
        <v>0</v>
      </c>
      <c r="FR176" s="2">
        <f t="shared" si="160"/>
        <v>0</v>
      </c>
      <c r="FS176" s="2">
        <v>0</v>
      </c>
      <c r="FT176" s="2"/>
      <c r="FU176" s="2"/>
      <c r="FV176" s="2"/>
      <c r="FW176" s="2"/>
      <c r="FX176" s="2">
        <v>109</v>
      </c>
      <c r="FY176" s="2">
        <v>55.25</v>
      </c>
      <c r="FZ176" s="2"/>
      <c r="GA176" s="2" t="s">
        <v>3</v>
      </c>
      <c r="GB176" s="2"/>
      <c r="GC176" s="2"/>
      <c r="GD176" s="2">
        <v>1</v>
      </c>
      <c r="GE176" s="2"/>
      <c r="GF176" s="2">
        <v>-535305266</v>
      </c>
      <c r="GG176" s="2">
        <v>2</v>
      </c>
      <c r="GH176" s="2">
        <v>0</v>
      </c>
      <c r="GI176" s="2">
        <v>-2</v>
      </c>
      <c r="GJ176" s="2">
        <v>0</v>
      </c>
      <c r="GK176" s="2">
        <v>0</v>
      </c>
      <c r="GL176" s="2">
        <f t="shared" si="161"/>
        <v>0</v>
      </c>
      <c r="GM176" s="2">
        <f t="shared" si="162"/>
        <v>0</v>
      </c>
      <c r="GN176" s="2">
        <f t="shared" si="163"/>
        <v>0</v>
      </c>
      <c r="GO176" s="2">
        <f t="shared" si="164"/>
        <v>0</v>
      </c>
      <c r="GP176" s="2">
        <f t="shared" si="165"/>
        <v>0</v>
      </c>
      <c r="GQ176" s="2"/>
      <c r="GR176" s="2">
        <v>0</v>
      </c>
      <c r="GS176" s="2">
        <v>3</v>
      </c>
      <c r="GT176" s="2">
        <v>0</v>
      </c>
      <c r="GU176" s="2" t="s">
        <v>3</v>
      </c>
      <c r="GV176" s="2">
        <f t="shared" si="166"/>
        <v>0</v>
      </c>
      <c r="GW176" s="2">
        <v>8.16</v>
      </c>
      <c r="GX176" s="2">
        <f t="shared" si="167"/>
        <v>0</v>
      </c>
      <c r="GY176" s="2"/>
      <c r="GZ176" s="2"/>
      <c r="HA176" s="2">
        <v>0</v>
      </c>
      <c r="HB176" s="2">
        <v>0</v>
      </c>
      <c r="HC176" s="2">
        <f t="shared" si="168"/>
        <v>0</v>
      </c>
      <c r="HD176" s="2"/>
      <c r="HE176" s="2" t="s">
        <v>3</v>
      </c>
      <c r="HF176" s="2" t="s">
        <v>3</v>
      </c>
      <c r="HG176" s="2"/>
      <c r="HH176" s="2"/>
      <c r="HI176" s="2"/>
      <c r="HJ176" s="2"/>
      <c r="HK176" s="2"/>
      <c r="HL176" s="2"/>
      <c r="HM176" s="2" t="s">
        <v>3</v>
      </c>
      <c r="HN176" s="2" t="s">
        <v>3</v>
      </c>
      <c r="HO176" s="2" t="s">
        <v>3</v>
      </c>
      <c r="HP176" s="2" t="s">
        <v>3</v>
      </c>
      <c r="HQ176" s="2" t="s">
        <v>3</v>
      </c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>
        <v>0</v>
      </c>
      <c r="IL176" s="2"/>
      <c r="IM176" s="2"/>
      <c r="IN176" s="2"/>
      <c r="IO176" s="2"/>
      <c r="IP176" s="2"/>
      <c r="IQ176" s="2"/>
      <c r="IR176" s="2"/>
      <c r="IS176" s="2"/>
      <c r="IT176" s="2"/>
      <c r="IU176" s="2"/>
    </row>
    <row r="177" spans="1:255" x14ac:dyDescent="0.2">
      <c r="A177">
        <v>17</v>
      </c>
      <c r="B177">
        <v>1</v>
      </c>
      <c r="C177">
        <f>ROW(SmtRes!A208)</f>
        <v>208</v>
      </c>
      <c r="D177">
        <f>ROW(EtalonRes!A208)</f>
        <v>208</v>
      </c>
      <c r="E177" t="s">
        <v>268</v>
      </c>
      <c r="F177" t="s">
        <v>219</v>
      </c>
      <c r="G177" t="s">
        <v>269</v>
      </c>
      <c r="H177" t="s">
        <v>168</v>
      </c>
      <c r="I177">
        <v>0</v>
      </c>
      <c r="J177">
        <v>0</v>
      </c>
      <c r="K177">
        <v>0</v>
      </c>
      <c r="L177">
        <v>0.25700000000000001</v>
      </c>
      <c r="M177">
        <v>0</v>
      </c>
      <c r="N177">
        <f t="shared" si="129"/>
        <v>0.25700000000000001</v>
      </c>
      <c r="O177">
        <f t="shared" si="130"/>
        <v>0</v>
      </c>
      <c r="P177">
        <f t="shared" si="131"/>
        <v>0</v>
      </c>
      <c r="Q177">
        <f t="shared" si="132"/>
        <v>0</v>
      </c>
      <c r="R177">
        <f t="shared" si="133"/>
        <v>0</v>
      </c>
      <c r="S177">
        <f t="shared" si="134"/>
        <v>0</v>
      </c>
      <c r="T177">
        <f t="shared" si="135"/>
        <v>0</v>
      </c>
      <c r="U177">
        <f t="shared" si="136"/>
        <v>0</v>
      </c>
      <c r="V177">
        <f t="shared" si="137"/>
        <v>0</v>
      </c>
      <c r="W177">
        <f t="shared" si="138"/>
        <v>0</v>
      </c>
      <c r="X177">
        <f t="shared" si="139"/>
        <v>0</v>
      </c>
      <c r="Y177">
        <f t="shared" si="140"/>
        <v>0</v>
      </c>
      <c r="AA177">
        <v>51441990</v>
      </c>
      <c r="AB177">
        <f t="shared" si="141"/>
        <v>1778590.4210000001</v>
      </c>
      <c r="AC177">
        <f>ROUND((ES177),6)</f>
        <v>1731974.32</v>
      </c>
      <c r="AD177">
        <f t="shared" si="142"/>
        <v>33867.730000000003</v>
      </c>
      <c r="AE177">
        <f t="shared" si="143"/>
        <v>1845.4337499999999</v>
      </c>
      <c r="AF177">
        <f t="shared" si="144"/>
        <v>12748.370999999999</v>
      </c>
      <c r="AG177">
        <f t="shared" si="145"/>
        <v>0</v>
      </c>
      <c r="AH177">
        <f t="shared" si="146"/>
        <v>1534.1</v>
      </c>
      <c r="AI177">
        <f t="shared" si="147"/>
        <v>151.22499999999999</v>
      </c>
      <c r="AJ177">
        <f t="shared" si="148"/>
        <v>0</v>
      </c>
      <c r="AK177">
        <v>0</v>
      </c>
      <c r="AL177">
        <v>1731974.32</v>
      </c>
      <c r="AM177">
        <v>23560.16</v>
      </c>
      <c r="AN177">
        <v>1283.78</v>
      </c>
      <c r="AO177">
        <v>9639.6</v>
      </c>
      <c r="AP177">
        <v>0</v>
      </c>
      <c r="AQ177">
        <v>1160</v>
      </c>
      <c r="AR177">
        <v>105.2</v>
      </c>
      <c r="AS177">
        <v>0</v>
      </c>
      <c r="AT177">
        <v>109</v>
      </c>
      <c r="AU177">
        <v>55</v>
      </c>
      <c r="AV177">
        <v>1</v>
      </c>
      <c r="AW177">
        <v>1</v>
      </c>
      <c r="AZ177">
        <v>1</v>
      </c>
      <c r="BA177">
        <v>44.77</v>
      </c>
      <c r="BB177">
        <v>13.24</v>
      </c>
      <c r="BC177">
        <v>8.16</v>
      </c>
      <c r="BD177" t="s">
        <v>3</v>
      </c>
      <c r="BE177" t="s">
        <v>3</v>
      </c>
      <c r="BF177" t="s">
        <v>3</v>
      </c>
      <c r="BG177" t="s">
        <v>3</v>
      </c>
      <c r="BH177">
        <v>0</v>
      </c>
      <c r="BI177">
        <v>1</v>
      </c>
      <c r="BJ177" t="s">
        <v>221</v>
      </c>
      <c r="BM177">
        <v>28001</v>
      </c>
      <c r="BN177">
        <v>0</v>
      </c>
      <c r="BO177" t="s">
        <v>23</v>
      </c>
      <c r="BP177">
        <v>1</v>
      </c>
      <c r="BQ177">
        <v>2</v>
      </c>
      <c r="BR177">
        <v>0</v>
      </c>
      <c r="BS177">
        <v>44.77</v>
      </c>
      <c r="BT177">
        <v>1</v>
      </c>
      <c r="BU177">
        <v>1</v>
      </c>
      <c r="BV177">
        <v>1</v>
      </c>
      <c r="BW177">
        <v>1</v>
      </c>
      <c r="BX177">
        <v>1</v>
      </c>
      <c r="BY177" t="s">
        <v>3</v>
      </c>
      <c r="BZ177">
        <v>109</v>
      </c>
      <c r="CA177">
        <v>65</v>
      </c>
      <c r="CB177" t="s">
        <v>3</v>
      </c>
      <c r="CE177">
        <v>0</v>
      </c>
      <c r="CF177">
        <v>0</v>
      </c>
      <c r="CG177">
        <v>0</v>
      </c>
      <c r="CH177">
        <v>40</v>
      </c>
      <c r="CI177">
        <v>0</v>
      </c>
      <c r="CJ177">
        <v>0</v>
      </c>
      <c r="CK177">
        <v>0</v>
      </c>
      <c r="CL177">
        <v>0</v>
      </c>
      <c r="CM177">
        <v>0</v>
      </c>
      <c r="CN177" t="s">
        <v>885</v>
      </c>
      <c r="CO177">
        <v>0</v>
      </c>
      <c r="CP177">
        <f t="shared" si="149"/>
        <v>0</v>
      </c>
      <c r="CQ177">
        <f t="shared" si="150"/>
        <v>14132910.449999999</v>
      </c>
      <c r="CR177">
        <f t="shared" si="151"/>
        <v>448408.75</v>
      </c>
      <c r="CS177">
        <f t="shared" si="152"/>
        <v>82620.070000000007</v>
      </c>
      <c r="CT177">
        <f t="shared" si="153"/>
        <v>570744.56999999995</v>
      </c>
      <c r="CU177">
        <f t="shared" si="154"/>
        <v>0</v>
      </c>
      <c r="CV177">
        <f t="shared" si="155"/>
        <v>1534.1</v>
      </c>
      <c r="CW177">
        <f t="shared" si="156"/>
        <v>151.22499999999999</v>
      </c>
      <c r="CX177">
        <f t="shared" si="157"/>
        <v>0</v>
      </c>
      <c r="CY177">
        <f t="shared" si="158"/>
        <v>0</v>
      </c>
      <c r="CZ177">
        <f t="shared" si="159"/>
        <v>0</v>
      </c>
      <c r="DC177" t="s">
        <v>3</v>
      </c>
      <c r="DD177" t="s">
        <v>3</v>
      </c>
      <c r="DE177" t="s">
        <v>36</v>
      </c>
      <c r="DF177" t="s">
        <v>36</v>
      </c>
      <c r="DG177" t="s">
        <v>43</v>
      </c>
      <c r="DH177" t="s">
        <v>3</v>
      </c>
      <c r="DI177" t="s">
        <v>43</v>
      </c>
      <c r="DJ177" t="s">
        <v>36</v>
      </c>
      <c r="DK177" t="s">
        <v>3</v>
      </c>
      <c r="DL177" t="s">
        <v>3</v>
      </c>
      <c r="DM177" t="s">
        <v>26</v>
      </c>
      <c r="DN177">
        <v>0</v>
      </c>
      <c r="DO177">
        <v>0</v>
      </c>
      <c r="DP177">
        <v>1</v>
      </c>
      <c r="DQ177">
        <v>1</v>
      </c>
      <c r="DU177">
        <v>1013</v>
      </c>
      <c r="DV177" t="s">
        <v>168</v>
      </c>
      <c r="DW177" t="s">
        <v>168</v>
      </c>
      <c r="DX177">
        <v>1</v>
      </c>
      <c r="DZ177" t="s">
        <v>3</v>
      </c>
      <c r="EA177" t="s">
        <v>3</v>
      </c>
      <c r="EB177" t="s">
        <v>3</v>
      </c>
      <c r="EC177" t="s">
        <v>3</v>
      </c>
      <c r="EE177">
        <v>51407717</v>
      </c>
      <c r="EF177">
        <v>2</v>
      </c>
      <c r="EG177" t="s">
        <v>27</v>
      </c>
      <c r="EH177">
        <v>0</v>
      </c>
      <c r="EI177" t="s">
        <v>3</v>
      </c>
      <c r="EJ177">
        <v>1</v>
      </c>
      <c r="EK177">
        <v>28001</v>
      </c>
      <c r="EL177" t="s">
        <v>157</v>
      </c>
      <c r="EM177" t="s">
        <v>158</v>
      </c>
      <c r="EO177" t="s">
        <v>44</v>
      </c>
      <c r="EQ177">
        <v>0</v>
      </c>
      <c r="ER177">
        <v>0</v>
      </c>
      <c r="ES177">
        <v>1731974.32</v>
      </c>
      <c r="ET177">
        <v>23560.16</v>
      </c>
      <c r="EU177">
        <v>1283.78</v>
      </c>
      <c r="EV177">
        <v>9639.6</v>
      </c>
      <c r="EW177">
        <v>1160</v>
      </c>
      <c r="EX177">
        <v>105.2</v>
      </c>
      <c r="EY177">
        <v>0</v>
      </c>
      <c r="FQ177">
        <v>0</v>
      </c>
      <c r="FR177">
        <f t="shared" si="160"/>
        <v>0</v>
      </c>
      <c r="FS177">
        <v>0</v>
      </c>
      <c r="FX177">
        <v>109</v>
      </c>
      <c r="FY177">
        <v>55.25</v>
      </c>
      <c r="GA177" t="s">
        <v>3</v>
      </c>
      <c r="GD177">
        <v>1</v>
      </c>
      <c r="GF177">
        <v>-535305266</v>
      </c>
      <c r="GG177">
        <v>2</v>
      </c>
      <c r="GH177">
        <v>0</v>
      </c>
      <c r="GI177">
        <v>-2</v>
      </c>
      <c r="GJ177">
        <v>0</v>
      </c>
      <c r="GK177">
        <v>0</v>
      </c>
      <c r="GL177">
        <f t="shared" si="161"/>
        <v>0</v>
      </c>
      <c r="GM177">
        <f t="shared" si="162"/>
        <v>0</v>
      </c>
      <c r="GN177">
        <f t="shared" si="163"/>
        <v>0</v>
      </c>
      <c r="GO177">
        <f t="shared" si="164"/>
        <v>0</v>
      </c>
      <c r="GP177">
        <f t="shared" si="165"/>
        <v>0</v>
      </c>
      <c r="GR177">
        <v>0</v>
      </c>
      <c r="GS177">
        <v>3</v>
      </c>
      <c r="GT177">
        <v>0</v>
      </c>
      <c r="GU177" t="s">
        <v>3</v>
      </c>
      <c r="GV177">
        <f t="shared" si="166"/>
        <v>0</v>
      </c>
      <c r="GW177">
        <v>8.16</v>
      </c>
      <c r="GX177">
        <f t="shared" si="167"/>
        <v>0</v>
      </c>
      <c r="HA177">
        <v>0</v>
      </c>
      <c r="HB177">
        <v>0</v>
      </c>
      <c r="HC177">
        <f t="shared" si="168"/>
        <v>0</v>
      </c>
      <c r="HE177" t="s">
        <v>3</v>
      </c>
      <c r="HF177" t="s">
        <v>3</v>
      </c>
      <c r="HM177" t="s">
        <v>3</v>
      </c>
      <c r="HN177" t="s">
        <v>3</v>
      </c>
      <c r="HO177" t="s">
        <v>3</v>
      </c>
      <c r="HP177" t="s">
        <v>3</v>
      </c>
      <c r="HQ177" t="s">
        <v>3</v>
      </c>
      <c r="IK177">
        <v>0</v>
      </c>
    </row>
    <row r="178" spans="1:255" x14ac:dyDescent="0.2">
      <c r="A178" s="2">
        <v>17</v>
      </c>
      <c r="B178" s="2">
        <v>1</v>
      </c>
      <c r="C178" s="2"/>
      <c r="D178" s="2"/>
      <c r="E178" s="2" t="s">
        <v>270</v>
      </c>
      <c r="F178" s="2" t="s">
        <v>241</v>
      </c>
      <c r="G178" s="2" t="s">
        <v>242</v>
      </c>
      <c r="H178" s="2" t="s">
        <v>154</v>
      </c>
      <c r="I178" s="2">
        <v>0</v>
      </c>
      <c r="J178" s="2">
        <v>0</v>
      </c>
      <c r="K178" s="2">
        <v>0</v>
      </c>
      <c r="L178" s="2">
        <v>-82.24</v>
      </c>
      <c r="M178" s="2">
        <v>0</v>
      </c>
      <c r="N178" s="2">
        <f t="shared" si="129"/>
        <v>-82.24</v>
      </c>
      <c r="O178" s="2">
        <f t="shared" si="130"/>
        <v>0</v>
      </c>
      <c r="P178" s="2">
        <f t="shared" si="131"/>
        <v>0</v>
      </c>
      <c r="Q178" s="2">
        <f t="shared" si="132"/>
        <v>0</v>
      </c>
      <c r="R178" s="2">
        <f t="shared" si="133"/>
        <v>0</v>
      </c>
      <c r="S178" s="2">
        <f t="shared" si="134"/>
        <v>0</v>
      </c>
      <c r="T178" s="2">
        <f t="shared" si="135"/>
        <v>0</v>
      </c>
      <c r="U178" s="2">
        <f t="shared" si="136"/>
        <v>0</v>
      </c>
      <c r="V178" s="2">
        <f t="shared" si="137"/>
        <v>0</v>
      </c>
      <c r="W178" s="2">
        <f t="shared" si="138"/>
        <v>0</v>
      </c>
      <c r="X178" s="2">
        <f t="shared" si="139"/>
        <v>0</v>
      </c>
      <c r="Y178" s="2">
        <f t="shared" si="140"/>
        <v>0</v>
      </c>
      <c r="Z178" s="2"/>
      <c r="AA178" s="2">
        <v>51442965</v>
      </c>
      <c r="AB178" s="2">
        <f t="shared" si="141"/>
        <v>145.30000000000001</v>
      </c>
      <c r="AC178" s="2">
        <f>ROUND((ES178),6)</f>
        <v>145.30000000000001</v>
      </c>
      <c r="AD178" s="2">
        <f t="shared" si="142"/>
        <v>0</v>
      </c>
      <c r="AE178" s="2">
        <f t="shared" si="143"/>
        <v>0</v>
      </c>
      <c r="AF178" s="2">
        <f t="shared" si="144"/>
        <v>0</v>
      </c>
      <c r="AG178" s="2">
        <f t="shared" si="145"/>
        <v>0</v>
      </c>
      <c r="AH178" s="2">
        <f t="shared" si="146"/>
        <v>0</v>
      </c>
      <c r="AI178" s="2">
        <f t="shared" si="147"/>
        <v>0</v>
      </c>
      <c r="AJ178" s="2">
        <f t="shared" si="148"/>
        <v>0</v>
      </c>
      <c r="AK178" s="2">
        <v>145.30000000000001</v>
      </c>
      <c r="AL178" s="2">
        <v>145.30000000000001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109</v>
      </c>
      <c r="AU178" s="2">
        <v>55.25</v>
      </c>
      <c r="AV178" s="2">
        <v>1</v>
      </c>
      <c r="AW178" s="2">
        <v>1</v>
      </c>
      <c r="AX178" s="2"/>
      <c r="AY178" s="2"/>
      <c r="AZ178" s="2">
        <v>1</v>
      </c>
      <c r="BA178" s="2">
        <v>1</v>
      </c>
      <c r="BB178" s="2">
        <v>1</v>
      </c>
      <c r="BC178" s="2">
        <v>8.16</v>
      </c>
      <c r="BD178" s="2" t="s">
        <v>3</v>
      </c>
      <c r="BE178" s="2" t="s">
        <v>3</v>
      </c>
      <c r="BF178" s="2" t="s">
        <v>3</v>
      </c>
      <c r="BG178" s="2" t="s">
        <v>3</v>
      </c>
      <c r="BH178" s="2">
        <v>3</v>
      </c>
      <c r="BI178" s="2">
        <v>1</v>
      </c>
      <c r="BJ178" s="2" t="s">
        <v>243</v>
      </c>
      <c r="BK178" s="2"/>
      <c r="BL178" s="2"/>
      <c r="BM178" s="2">
        <v>1100</v>
      </c>
      <c r="BN178" s="2">
        <v>0</v>
      </c>
      <c r="BO178" s="2" t="s">
        <v>23</v>
      </c>
      <c r="BP178" s="2">
        <v>1</v>
      </c>
      <c r="BQ178" s="2">
        <v>8</v>
      </c>
      <c r="BR178" s="2">
        <v>0</v>
      </c>
      <c r="BS178" s="2">
        <v>1</v>
      </c>
      <c r="BT178" s="2">
        <v>1</v>
      </c>
      <c r="BU178" s="2">
        <v>1</v>
      </c>
      <c r="BV178" s="2">
        <v>1</v>
      </c>
      <c r="BW178" s="2">
        <v>1</v>
      </c>
      <c r="BX178" s="2">
        <v>1</v>
      </c>
      <c r="BY178" s="2" t="s">
        <v>3</v>
      </c>
      <c r="BZ178" s="2">
        <v>109</v>
      </c>
      <c r="CA178" s="2">
        <v>65</v>
      </c>
      <c r="CB178" s="2" t="s">
        <v>3</v>
      </c>
      <c r="CC178" s="2"/>
      <c r="CD178" s="2"/>
      <c r="CE178" s="2">
        <v>0</v>
      </c>
      <c r="CF178" s="2">
        <v>0</v>
      </c>
      <c r="CG178" s="2">
        <v>0</v>
      </c>
      <c r="CH178" s="2">
        <v>41</v>
      </c>
      <c r="CI178" s="2">
        <v>0</v>
      </c>
      <c r="CJ178" s="2">
        <v>0</v>
      </c>
      <c r="CK178" s="2">
        <v>0</v>
      </c>
      <c r="CL178" s="2">
        <v>0</v>
      </c>
      <c r="CM178" s="2">
        <v>0</v>
      </c>
      <c r="CN178" s="2" t="s">
        <v>885</v>
      </c>
      <c r="CO178" s="2">
        <v>0</v>
      </c>
      <c r="CP178" s="2">
        <f t="shared" si="149"/>
        <v>0</v>
      </c>
      <c r="CQ178" s="2">
        <f t="shared" si="150"/>
        <v>1185.6500000000001</v>
      </c>
      <c r="CR178" s="2">
        <f t="shared" si="151"/>
        <v>0</v>
      </c>
      <c r="CS178" s="2">
        <f t="shared" si="152"/>
        <v>0</v>
      </c>
      <c r="CT178" s="2">
        <f t="shared" si="153"/>
        <v>0</v>
      </c>
      <c r="CU178" s="2">
        <f t="shared" si="154"/>
        <v>0</v>
      </c>
      <c r="CV178" s="2">
        <f t="shared" si="155"/>
        <v>0</v>
      </c>
      <c r="CW178" s="2">
        <f t="shared" si="156"/>
        <v>0</v>
      </c>
      <c r="CX178" s="2">
        <f t="shared" si="157"/>
        <v>0</v>
      </c>
      <c r="CY178" s="2">
        <f t="shared" si="158"/>
        <v>0</v>
      </c>
      <c r="CZ178" s="2">
        <f t="shared" si="159"/>
        <v>0</v>
      </c>
      <c r="DA178" s="2"/>
      <c r="DB178" s="2"/>
      <c r="DC178" s="2" t="s">
        <v>3</v>
      </c>
      <c r="DD178" s="2" t="s">
        <v>3</v>
      </c>
      <c r="DE178" s="2" t="s">
        <v>36</v>
      </c>
      <c r="DF178" s="2" t="s">
        <v>36</v>
      </c>
      <c r="DG178" s="2" t="s">
        <v>43</v>
      </c>
      <c r="DH178" s="2" t="s">
        <v>3</v>
      </c>
      <c r="DI178" s="2" t="s">
        <v>43</v>
      </c>
      <c r="DJ178" s="2" t="s">
        <v>36</v>
      </c>
      <c r="DK178" s="2" t="s">
        <v>3</v>
      </c>
      <c r="DL178" s="2" t="s">
        <v>3</v>
      </c>
      <c r="DM178" s="2" t="s">
        <v>26</v>
      </c>
      <c r="DN178" s="2">
        <v>0</v>
      </c>
      <c r="DO178" s="2">
        <v>0</v>
      </c>
      <c r="DP178" s="2">
        <v>1</v>
      </c>
      <c r="DQ178" s="2">
        <v>1</v>
      </c>
      <c r="DR178" s="2"/>
      <c r="DS178" s="2"/>
      <c r="DT178" s="2"/>
      <c r="DU178" s="2">
        <v>1013</v>
      </c>
      <c r="DV178" s="2" t="s">
        <v>154</v>
      </c>
      <c r="DW178" s="2" t="s">
        <v>154</v>
      </c>
      <c r="DX178" s="2">
        <v>1</v>
      </c>
      <c r="DY178" s="2"/>
      <c r="DZ178" s="2" t="s">
        <v>3</v>
      </c>
      <c r="EA178" s="2" t="s">
        <v>3</v>
      </c>
      <c r="EB178" s="2" t="s">
        <v>3</v>
      </c>
      <c r="EC178" s="2" t="s">
        <v>3</v>
      </c>
      <c r="ED178" s="2"/>
      <c r="EE178" s="2">
        <v>51407885</v>
      </c>
      <c r="EF178" s="2">
        <v>8</v>
      </c>
      <c r="EG178" s="2" t="s">
        <v>58</v>
      </c>
      <c r="EH178" s="2">
        <v>0</v>
      </c>
      <c r="EI178" s="2" t="s">
        <v>3</v>
      </c>
      <c r="EJ178" s="2">
        <v>1</v>
      </c>
      <c r="EK178" s="2">
        <v>1100</v>
      </c>
      <c r="EL178" s="2" t="s">
        <v>59</v>
      </c>
      <c r="EM178" s="2" t="s">
        <v>60</v>
      </c>
      <c r="EN178" s="2"/>
      <c r="EO178" s="2" t="s">
        <v>44</v>
      </c>
      <c r="EP178" s="2"/>
      <c r="EQ178" s="2">
        <v>0</v>
      </c>
      <c r="ER178" s="2">
        <v>0</v>
      </c>
      <c r="ES178" s="2">
        <v>145.30000000000001</v>
      </c>
      <c r="ET178" s="2">
        <v>0</v>
      </c>
      <c r="EU178" s="2">
        <v>0</v>
      </c>
      <c r="EV178" s="2">
        <v>0</v>
      </c>
      <c r="EW178" s="2">
        <v>0</v>
      </c>
      <c r="EX178" s="2">
        <v>0</v>
      </c>
      <c r="EY178" s="2">
        <v>0</v>
      </c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>
        <v>0</v>
      </c>
      <c r="FR178" s="2">
        <f t="shared" si="160"/>
        <v>0</v>
      </c>
      <c r="FS178" s="2">
        <v>0</v>
      </c>
      <c r="FT178" s="2"/>
      <c r="FU178" s="2"/>
      <c r="FV178" s="2"/>
      <c r="FW178" s="2"/>
      <c r="FX178" s="2">
        <v>109</v>
      </c>
      <c r="FY178" s="2">
        <v>55.25</v>
      </c>
      <c r="FZ178" s="2"/>
      <c r="GA178" s="2" t="s">
        <v>63</v>
      </c>
      <c r="GB178" s="2"/>
      <c r="GC178" s="2"/>
      <c r="GD178" s="2">
        <v>1</v>
      </c>
      <c r="GE178" s="2"/>
      <c r="GF178" s="2">
        <v>135788003</v>
      </c>
      <c r="GG178" s="2">
        <v>2</v>
      </c>
      <c r="GH178" s="2">
        <v>0</v>
      </c>
      <c r="GI178" s="2">
        <v>-2</v>
      </c>
      <c r="GJ178" s="2">
        <v>0</v>
      </c>
      <c r="GK178" s="2">
        <v>0</v>
      </c>
      <c r="GL178" s="2">
        <f t="shared" si="161"/>
        <v>0</v>
      </c>
      <c r="GM178" s="2">
        <f t="shared" si="162"/>
        <v>0</v>
      </c>
      <c r="GN178" s="2">
        <f t="shared" si="163"/>
        <v>0</v>
      </c>
      <c r="GO178" s="2">
        <f t="shared" si="164"/>
        <v>0</v>
      </c>
      <c r="GP178" s="2">
        <f t="shared" si="165"/>
        <v>0</v>
      </c>
      <c r="GQ178" s="2"/>
      <c r="GR178" s="2">
        <v>0</v>
      </c>
      <c r="GS178" s="2">
        <v>4</v>
      </c>
      <c r="GT178" s="2">
        <v>0</v>
      </c>
      <c r="GU178" s="2" t="s">
        <v>3</v>
      </c>
      <c r="GV178" s="2">
        <f t="shared" si="166"/>
        <v>0</v>
      </c>
      <c r="GW178" s="2">
        <v>1</v>
      </c>
      <c r="GX178" s="2">
        <f t="shared" si="167"/>
        <v>0</v>
      </c>
      <c r="GY178" s="2"/>
      <c r="GZ178" s="2"/>
      <c r="HA178" s="2">
        <v>0</v>
      </c>
      <c r="HB178" s="2">
        <v>0</v>
      </c>
      <c r="HC178" s="2">
        <f t="shared" si="168"/>
        <v>0</v>
      </c>
      <c r="HD178" s="2"/>
      <c r="HE178" s="2" t="s">
        <v>3</v>
      </c>
      <c r="HF178" s="2" t="s">
        <v>3</v>
      </c>
      <c r="HG178" s="2"/>
      <c r="HH178" s="2"/>
      <c r="HI178" s="2"/>
      <c r="HJ178" s="2"/>
      <c r="HK178" s="2"/>
      <c r="HL178" s="2"/>
      <c r="HM178" s="2" t="s">
        <v>3</v>
      </c>
      <c r="HN178" s="2" t="s">
        <v>3</v>
      </c>
      <c r="HO178" s="2" t="s">
        <v>3</v>
      </c>
      <c r="HP178" s="2" t="s">
        <v>3</v>
      </c>
      <c r="HQ178" s="2" t="s">
        <v>3</v>
      </c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>
        <v>0</v>
      </c>
      <c r="IL178" s="2"/>
      <c r="IM178" s="2"/>
      <c r="IN178" s="2"/>
      <c r="IO178" s="2"/>
      <c r="IP178" s="2"/>
      <c r="IQ178" s="2"/>
      <c r="IR178" s="2"/>
      <c r="IS178" s="2"/>
      <c r="IT178" s="2"/>
      <c r="IU178" s="2"/>
    </row>
    <row r="179" spans="1:255" x14ac:dyDescent="0.2">
      <c r="A179">
        <v>17</v>
      </c>
      <c r="B179">
        <v>1</v>
      </c>
      <c r="E179" t="s">
        <v>270</v>
      </c>
      <c r="F179" t="s">
        <v>241</v>
      </c>
      <c r="G179" t="s">
        <v>242</v>
      </c>
      <c r="H179" t="s">
        <v>154</v>
      </c>
      <c r="I179">
        <v>0</v>
      </c>
      <c r="J179">
        <v>0</v>
      </c>
      <c r="K179">
        <v>0</v>
      </c>
      <c r="L179">
        <v>-82.24</v>
      </c>
      <c r="M179">
        <v>0</v>
      </c>
      <c r="N179">
        <f t="shared" si="129"/>
        <v>-82.24</v>
      </c>
      <c r="O179">
        <f t="shared" si="130"/>
        <v>0</v>
      </c>
      <c r="P179">
        <f t="shared" si="131"/>
        <v>0</v>
      </c>
      <c r="Q179">
        <f t="shared" si="132"/>
        <v>0</v>
      </c>
      <c r="R179">
        <f t="shared" si="133"/>
        <v>0</v>
      </c>
      <c r="S179">
        <f t="shared" si="134"/>
        <v>0</v>
      </c>
      <c r="T179">
        <f t="shared" si="135"/>
        <v>0</v>
      </c>
      <c r="U179">
        <f t="shared" si="136"/>
        <v>0</v>
      </c>
      <c r="V179">
        <f t="shared" si="137"/>
        <v>0</v>
      </c>
      <c r="W179">
        <f t="shared" si="138"/>
        <v>0</v>
      </c>
      <c r="X179">
        <f t="shared" si="139"/>
        <v>0</v>
      </c>
      <c r="Y179">
        <f t="shared" si="140"/>
        <v>0</v>
      </c>
      <c r="AA179">
        <v>51441990</v>
      </c>
      <c r="AB179">
        <f t="shared" si="141"/>
        <v>145.30000000000001</v>
      </c>
      <c r="AC179">
        <f>ROUND((ES179),6)</f>
        <v>145.30000000000001</v>
      </c>
      <c r="AD179">
        <f t="shared" si="142"/>
        <v>0</v>
      </c>
      <c r="AE179">
        <f t="shared" si="143"/>
        <v>0</v>
      </c>
      <c r="AF179">
        <f t="shared" si="144"/>
        <v>0</v>
      </c>
      <c r="AG179">
        <f t="shared" si="145"/>
        <v>0</v>
      </c>
      <c r="AH179">
        <f t="shared" si="146"/>
        <v>0</v>
      </c>
      <c r="AI179">
        <f t="shared" si="147"/>
        <v>0</v>
      </c>
      <c r="AJ179">
        <f t="shared" si="148"/>
        <v>0</v>
      </c>
      <c r="AK179">
        <v>145.30000000000001</v>
      </c>
      <c r="AL179">
        <v>145.30000000000001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109</v>
      </c>
      <c r="AU179">
        <v>55</v>
      </c>
      <c r="AV179">
        <v>1</v>
      </c>
      <c r="AW179">
        <v>1</v>
      </c>
      <c r="AZ179">
        <v>1</v>
      </c>
      <c r="BA179">
        <v>1</v>
      </c>
      <c r="BB179">
        <v>1</v>
      </c>
      <c r="BC179">
        <v>8.16</v>
      </c>
      <c r="BD179" t="s">
        <v>3</v>
      </c>
      <c r="BE179" t="s">
        <v>3</v>
      </c>
      <c r="BF179" t="s">
        <v>3</v>
      </c>
      <c r="BG179" t="s">
        <v>3</v>
      </c>
      <c r="BH179">
        <v>3</v>
      </c>
      <c r="BI179">
        <v>1</v>
      </c>
      <c r="BJ179" t="s">
        <v>243</v>
      </c>
      <c r="BM179">
        <v>1100</v>
      </c>
      <c r="BN179">
        <v>0</v>
      </c>
      <c r="BO179" t="s">
        <v>23</v>
      </c>
      <c r="BP179">
        <v>1</v>
      </c>
      <c r="BQ179">
        <v>8</v>
      </c>
      <c r="BR179">
        <v>0</v>
      </c>
      <c r="BS179">
        <v>1</v>
      </c>
      <c r="BT179">
        <v>1</v>
      </c>
      <c r="BU179">
        <v>1</v>
      </c>
      <c r="BV179">
        <v>1</v>
      </c>
      <c r="BW179">
        <v>1</v>
      </c>
      <c r="BX179">
        <v>1</v>
      </c>
      <c r="BY179" t="s">
        <v>3</v>
      </c>
      <c r="BZ179">
        <v>109</v>
      </c>
      <c r="CA179">
        <v>65</v>
      </c>
      <c r="CB179" t="s">
        <v>3</v>
      </c>
      <c r="CE179">
        <v>0</v>
      </c>
      <c r="CF179">
        <v>0</v>
      </c>
      <c r="CG179">
        <v>0</v>
      </c>
      <c r="CH179">
        <v>41</v>
      </c>
      <c r="CI179">
        <v>0</v>
      </c>
      <c r="CJ179">
        <v>0</v>
      </c>
      <c r="CK179">
        <v>0</v>
      </c>
      <c r="CL179">
        <v>0</v>
      </c>
      <c r="CM179">
        <v>0</v>
      </c>
      <c r="CN179" t="s">
        <v>885</v>
      </c>
      <c r="CO179">
        <v>0</v>
      </c>
      <c r="CP179">
        <f t="shared" si="149"/>
        <v>0</v>
      </c>
      <c r="CQ179">
        <f t="shared" si="150"/>
        <v>1185.6500000000001</v>
      </c>
      <c r="CR179">
        <f t="shared" si="151"/>
        <v>0</v>
      </c>
      <c r="CS179">
        <f t="shared" si="152"/>
        <v>0</v>
      </c>
      <c r="CT179">
        <f t="shared" si="153"/>
        <v>0</v>
      </c>
      <c r="CU179">
        <f t="shared" si="154"/>
        <v>0</v>
      </c>
      <c r="CV179">
        <f t="shared" si="155"/>
        <v>0</v>
      </c>
      <c r="CW179">
        <f t="shared" si="156"/>
        <v>0</v>
      </c>
      <c r="CX179">
        <f t="shared" si="157"/>
        <v>0</v>
      </c>
      <c r="CY179">
        <f t="shared" si="158"/>
        <v>0</v>
      </c>
      <c r="CZ179">
        <f t="shared" si="159"/>
        <v>0</v>
      </c>
      <c r="DC179" t="s">
        <v>3</v>
      </c>
      <c r="DD179" t="s">
        <v>3</v>
      </c>
      <c r="DE179" t="s">
        <v>36</v>
      </c>
      <c r="DF179" t="s">
        <v>36</v>
      </c>
      <c r="DG179" t="s">
        <v>43</v>
      </c>
      <c r="DH179" t="s">
        <v>3</v>
      </c>
      <c r="DI179" t="s">
        <v>43</v>
      </c>
      <c r="DJ179" t="s">
        <v>36</v>
      </c>
      <c r="DK179" t="s">
        <v>3</v>
      </c>
      <c r="DL179" t="s">
        <v>3</v>
      </c>
      <c r="DM179" t="s">
        <v>26</v>
      </c>
      <c r="DN179">
        <v>0</v>
      </c>
      <c r="DO179">
        <v>0</v>
      </c>
      <c r="DP179">
        <v>1</v>
      </c>
      <c r="DQ179">
        <v>1</v>
      </c>
      <c r="DU179">
        <v>1013</v>
      </c>
      <c r="DV179" t="s">
        <v>154</v>
      </c>
      <c r="DW179" t="s">
        <v>154</v>
      </c>
      <c r="DX179">
        <v>1</v>
      </c>
      <c r="DZ179" t="s">
        <v>3</v>
      </c>
      <c r="EA179" t="s">
        <v>3</v>
      </c>
      <c r="EB179" t="s">
        <v>3</v>
      </c>
      <c r="EC179" t="s">
        <v>3</v>
      </c>
      <c r="EE179">
        <v>51407885</v>
      </c>
      <c r="EF179">
        <v>8</v>
      </c>
      <c r="EG179" t="s">
        <v>58</v>
      </c>
      <c r="EH179">
        <v>0</v>
      </c>
      <c r="EI179" t="s">
        <v>3</v>
      </c>
      <c r="EJ179">
        <v>1</v>
      </c>
      <c r="EK179">
        <v>1100</v>
      </c>
      <c r="EL179" t="s">
        <v>59</v>
      </c>
      <c r="EM179" t="s">
        <v>60</v>
      </c>
      <c r="EO179" t="s">
        <v>44</v>
      </c>
      <c r="EQ179">
        <v>0</v>
      </c>
      <c r="ER179">
        <v>0</v>
      </c>
      <c r="ES179">
        <v>145.30000000000001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FQ179">
        <v>0</v>
      </c>
      <c r="FR179">
        <f t="shared" si="160"/>
        <v>0</v>
      </c>
      <c r="FS179">
        <v>0</v>
      </c>
      <c r="FX179">
        <v>109</v>
      </c>
      <c r="FY179">
        <v>55.25</v>
      </c>
      <c r="GA179" t="s">
        <v>63</v>
      </c>
      <c r="GD179">
        <v>1</v>
      </c>
      <c r="GF179">
        <v>135788003</v>
      </c>
      <c r="GG179">
        <v>2</v>
      </c>
      <c r="GH179">
        <v>0</v>
      </c>
      <c r="GI179">
        <v>-2</v>
      </c>
      <c r="GJ179">
        <v>0</v>
      </c>
      <c r="GK179">
        <v>0</v>
      </c>
      <c r="GL179">
        <f t="shared" si="161"/>
        <v>0</v>
      </c>
      <c r="GM179">
        <f t="shared" si="162"/>
        <v>0</v>
      </c>
      <c r="GN179">
        <f t="shared" si="163"/>
        <v>0</v>
      </c>
      <c r="GO179">
        <f t="shared" si="164"/>
        <v>0</v>
      </c>
      <c r="GP179">
        <f t="shared" si="165"/>
        <v>0</v>
      </c>
      <c r="GR179">
        <v>0</v>
      </c>
      <c r="GS179">
        <v>4</v>
      </c>
      <c r="GT179">
        <v>0</v>
      </c>
      <c r="GU179" t="s">
        <v>3</v>
      </c>
      <c r="GV179">
        <f t="shared" si="166"/>
        <v>0</v>
      </c>
      <c r="GW179">
        <v>1</v>
      </c>
      <c r="GX179">
        <f t="shared" si="167"/>
        <v>0</v>
      </c>
      <c r="HA179">
        <v>0</v>
      </c>
      <c r="HB179">
        <v>0</v>
      </c>
      <c r="HC179">
        <f t="shared" si="168"/>
        <v>0</v>
      </c>
      <c r="HE179" t="s">
        <v>3</v>
      </c>
      <c r="HF179" t="s">
        <v>3</v>
      </c>
      <c r="HM179" t="s">
        <v>3</v>
      </c>
      <c r="HN179" t="s">
        <v>3</v>
      </c>
      <c r="HO179" t="s">
        <v>3</v>
      </c>
      <c r="HP179" t="s">
        <v>3</v>
      </c>
      <c r="HQ179" t="s">
        <v>3</v>
      </c>
      <c r="IK179">
        <v>0</v>
      </c>
    </row>
    <row r="180" spans="1:255" x14ac:dyDescent="0.2">
      <c r="A180" s="2">
        <v>17</v>
      </c>
      <c r="B180" s="2">
        <v>1</v>
      </c>
      <c r="C180" s="2"/>
      <c r="D180" s="2"/>
      <c r="E180" s="2" t="s">
        <v>271</v>
      </c>
      <c r="F180" s="2" t="s">
        <v>245</v>
      </c>
      <c r="G180" s="2" t="s">
        <v>272</v>
      </c>
      <c r="H180" s="2" t="s">
        <v>230</v>
      </c>
      <c r="I180" s="2">
        <v>0</v>
      </c>
      <c r="J180" s="2">
        <v>0</v>
      </c>
      <c r="K180" s="2">
        <v>0</v>
      </c>
      <c r="L180" s="2">
        <v>1.18</v>
      </c>
      <c r="M180" s="2">
        <v>0</v>
      </c>
      <c r="N180" s="2">
        <f t="shared" si="129"/>
        <v>1.18</v>
      </c>
      <c r="O180" s="2">
        <f t="shared" si="130"/>
        <v>0</v>
      </c>
      <c r="P180" s="2">
        <f t="shared" si="131"/>
        <v>0</v>
      </c>
      <c r="Q180" s="2">
        <f t="shared" si="132"/>
        <v>0</v>
      </c>
      <c r="R180" s="2">
        <f t="shared" si="133"/>
        <v>0</v>
      </c>
      <c r="S180" s="2">
        <f t="shared" si="134"/>
        <v>0</v>
      </c>
      <c r="T180" s="2">
        <f t="shared" si="135"/>
        <v>0</v>
      </c>
      <c r="U180" s="2">
        <f t="shared" si="136"/>
        <v>0</v>
      </c>
      <c r="V180" s="2">
        <f t="shared" si="137"/>
        <v>0</v>
      </c>
      <c r="W180" s="2">
        <f t="shared" si="138"/>
        <v>0</v>
      </c>
      <c r="X180" s="2">
        <f t="shared" si="139"/>
        <v>0</v>
      </c>
      <c r="Y180" s="2">
        <f t="shared" si="140"/>
        <v>0</v>
      </c>
      <c r="Z180" s="2"/>
      <c r="AA180" s="2">
        <v>51442965</v>
      </c>
      <c r="AB180" s="2">
        <f t="shared" si="141"/>
        <v>28421.160131000001</v>
      </c>
      <c r="AC180" s="2">
        <f>ROUND((((ES180/1.2/8.16)*1.012)),6)</f>
        <v>28421.160131000001</v>
      </c>
      <c r="AD180" s="2">
        <f t="shared" si="142"/>
        <v>0</v>
      </c>
      <c r="AE180" s="2">
        <f t="shared" si="143"/>
        <v>0</v>
      </c>
      <c r="AF180" s="2">
        <f t="shared" si="144"/>
        <v>0</v>
      </c>
      <c r="AG180" s="2">
        <f t="shared" si="145"/>
        <v>0</v>
      </c>
      <c r="AH180" s="2">
        <f t="shared" si="146"/>
        <v>0</v>
      </c>
      <c r="AI180" s="2">
        <f t="shared" si="147"/>
        <v>0</v>
      </c>
      <c r="AJ180" s="2">
        <f t="shared" si="148"/>
        <v>0</v>
      </c>
      <c r="AK180" s="2">
        <v>275000</v>
      </c>
      <c r="AL180" s="2">
        <v>275000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1</v>
      </c>
      <c r="AW180" s="2">
        <v>1</v>
      </c>
      <c r="AX180" s="2"/>
      <c r="AY180" s="2"/>
      <c r="AZ180" s="2">
        <v>1</v>
      </c>
      <c r="BA180" s="2">
        <v>1</v>
      </c>
      <c r="BB180" s="2">
        <v>1</v>
      </c>
      <c r="BC180" s="2">
        <v>8.16</v>
      </c>
      <c r="BD180" s="2" t="s">
        <v>3</v>
      </c>
      <c r="BE180" s="2" t="s">
        <v>3</v>
      </c>
      <c r="BF180" s="2" t="s">
        <v>3</v>
      </c>
      <c r="BG180" s="2" t="s">
        <v>3</v>
      </c>
      <c r="BH180" s="2">
        <v>3</v>
      </c>
      <c r="BI180" s="2">
        <v>1</v>
      </c>
      <c r="BJ180" s="2" t="s">
        <v>245</v>
      </c>
      <c r="BK180" s="2"/>
      <c r="BL180" s="2"/>
      <c r="BM180" s="2">
        <v>1100</v>
      </c>
      <c r="BN180" s="2">
        <v>0</v>
      </c>
      <c r="BO180" s="2" t="s">
        <v>23</v>
      </c>
      <c r="BP180" s="2">
        <v>1</v>
      </c>
      <c r="BQ180" s="2">
        <v>8</v>
      </c>
      <c r="BR180" s="2">
        <v>0</v>
      </c>
      <c r="BS180" s="2">
        <v>1</v>
      </c>
      <c r="BT180" s="2">
        <v>1</v>
      </c>
      <c r="BU180" s="2">
        <v>1</v>
      </c>
      <c r="BV180" s="2">
        <v>1</v>
      </c>
      <c r="BW180" s="2">
        <v>1</v>
      </c>
      <c r="BX180" s="2">
        <v>1</v>
      </c>
      <c r="BY180" s="2" t="s">
        <v>3</v>
      </c>
      <c r="BZ180" s="2">
        <v>0</v>
      </c>
      <c r="CA180" s="2">
        <v>0</v>
      </c>
      <c r="CB180" s="2" t="s">
        <v>3</v>
      </c>
      <c r="CC180" s="2"/>
      <c r="CD180" s="2"/>
      <c r="CE180" s="2">
        <v>0</v>
      </c>
      <c r="CF180" s="2">
        <v>0</v>
      </c>
      <c r="CG180" s="2">
        <v>0</v>
      </c>
      <c r="CH180" s="2">
        <v>42</v>
      </c>
      <c r="CI180" s="2">
        <v>0</v>
      </c>
      <c r="CJ180" s="2">
        <v>0</v>
      </c>
      <c r="CK180" s="2">
        <v>0</v>
      </c>
      <c r="CL180" s="2">
        <v>0</v>
      </c>
      <c r="CM180" s="2">
        <v>0</v>
      </c>
      <c r="CN180" s="2" t="s">
        <v>888</v>
      </c>
      <c r="CO180" s="2">
        <v>0</v>
      </c>
      <c r="CP180" s="2">
        <f t="shared" si="149"/>
        <v>0</v>
      </c>
      <c r="CQ180" s="2">
        <f t="shared" si="150"/>
        <v>231916.67</v>
      </c>
      <c r="CR180" s="2">
        <f t="shared" si="151"/>
        <v>0</v>
      </c>
      <c r="CS180" s="2">
        <f t="shared" si="152"/>
        <v>0</v>
      </c>
      <c r="CT180" s="2">
        <f t="shared" si="153"/>
        <v>0</v>
      </c>
      <c r="CU180" s="2">
        <f t="shared" si="154"/>
        <v>0</v>
      </c>
      <c r="CV180" s="2">
        <f t="shared" si="155"/>
        <v>0</v>
      </c>
      <c r="CW180" s="2">
        <f t="shared" si="156"/>
        <v>0</v>
      </c>
      <c r="CX180" s="2">
        <f t="shared" si="157"/>
        <v>0</v>
      </c>
      <c r="CY180" s="2">
        <f t="shared" si="158"/>
        <v>0</v>
      </c>
      <c r="CZ180" s="2">
        <f t="shared" si="159"/>
        <v>0</v>
      </c>
      <c r="DA180" s="2"/>
      <c r="DB180" s="2"/>
      <c r="DC180" s="2" t="s">
        <v>3</v>
      </c>
      <c r="DD180" s="2" t="s">
        <v>267</v>
      </c>
      <c r="DE180" s="2" t="s">
        <v>36</v>
      </c>
      <c r="DF180" s="2" t="s">
        <v>36</v>
      </c>
      <c r="DG180" s="2" t="s">
        <v>43</v>
      </c>
      <c r="DH180" s="2" t="s">
        <v>3</v>
      </c>
      <c r="DI180" s="2" t="s">
        <v>43</v>
      </c>
      <c r="DJ180" s="2" t="s">
        <v>36</v>
      </c>
      <c r="DK180" s="2" t="s">
        <v>3</v>
      </c>
      <c r="DL180" s="2" t="s">
        <v>3</v>
      </c>
      <c r="DM180" s="2" t="s">
        <v>3</v>
      </c>
      <c r="DN180" s="2">
        <v>0</v>
      </c>
      <c r="DO180" s="2">
        <v>0</v>
      </c>
      <c r="DP180" s="2">
        <v>1</v>
      </c>
      <c r="DQ180" s="2">
        <v>1</v>
      </c>
      <c r="DR180" s="2"/>
      <c r="DS180" s="2"/>
      <c r="DT180" s="2"/>
      <c r="DU180" s="2">
        <v>1009</v>
      </c>
      <c r="DV180" s="2" t="s">
        <v>230</v>
      </c>
      <c r="DW180" s="2" t="s">
        <v>230</v>
      </c>
      <c r="DX180" s="2">
        <v>1000</v>
      </c>
      <c r="DY180" s="2"/>
      <c r="DZ180" s="2" t="s">
        <v>3</v>
      </c>
      <c r="EA180" s="2" t="s">
        <v>3</v>
      </c>
      <c r="EB180" s="2" t="s">
        <v>3</v>
      </c>
      <c r="EC180" s="2" t="s">
        <v>3</v>
      </c>
      <c r="ED180" s="2"/>
      <c r="EE180" s="2">
        <v>51407885</v>
      </c>
      <c r="EF180" s="2">
        <v>8</v>
      </c>
      <c r="EG180" s="2" t="s">
        <v>58</v>
      </c>
      <c r="EH180" s="2">
        <v>0</v>
      </c>
      <c r="EI180" s="2" t="s">
        <v>3</v>
      </c>
      <c r="EJ180" s="2">
        <v>1</v>
      </c>
      <c r="EK180" s="2">
        <v>1100</v>
      </c>
      <c r="EL180" s="2" t="s">
        <v>59</v>
      </c>
      <c r="EM180" s="2" t="s">
        <v>60</v>
      </c>
      <c r="EN180" s="2"/>
      <c r="EO180" s="2" t="s">
        <v>87</v>
      </c>
      <c r="EP180" s="2"/>
      <c r="EQ180" s="2">
        <v>0</v>
      </c>
      <c r="ER180" s="2">
        <v>0</v>
      </c>
      <c r="ES180" s="2">
        <v>275000</v>
      </c>
      <c r="ET180" s="2">
        <v>0</v>
      </c>
      <c r="EU180" s="2">
        <v>0</v>
      </c>
      <c r="EV180" s="2">
        <v>0</v>
      </c>
      <c r="EW180" s="2">
        <v>0</v>
      </c>
      <c r="EX180" s="2">
        <v>0</v>
      </c>
      <c r="EY180" s="2">
        <v>0</v>
      </c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>
        <v>0</v>
      </c>
      <c r="FR180" s="2">
        <f t="shared" si="160"/>
        <v>0</v>
      </c>
      <c r="FS180" s="2">
        <v>0</v>
      </c>
      <c r="FT180" s="2"/>
      <c r="FU180" s="2"/>
      <c r="FV180" s="2"/>
      <c r="FW180" s="2"/>
      <c r="FX180" s="2">
        <v>0</v>
      </c>
      <c r="FY180" s="2">
        <v>0</v>
      </c>
      <c r="FZ180" s="2"/>
      <c r="GA180" s="2" t="s">
        <v>63</v>
      </c>
      <c r="GB180" s="2"/>
      <c r="GC180" s="2"/>
      <c r="GD180" s="2">
        <v>1</v>
      </c>
      <c r="GE180" s="2"/>
      <c r="GF180" s="2">
        <v>-333383597</v>
      </c>
      <c r="GG180" s="2">
        <v>2</v>
      </c>
      <c r="GH180" s="2">
        <v>0</v>
      </c>
      <c r="GI180" s="2">
        <v>3</v>
      </c>
      <c r="GJ180" s="2">
        <v>0</v>
      </c>
      <c r="GK180" s="2">
        <v>0</v>
      </c>
      <c r="GL180" s="2">
        <f t="shared" si="161"/>
        <v>0</v>
      </c>
      <c r="GM180" s="2">
        <f t="shared" si="162"/>
        <v>0</v>
      </c>
      <c r="GN180" s="2">
        <f t="shared" si="163"/>
        <v>0</v>
      </c>
      <c r="GO180" s="2">
        <f t="shared" si="164"/>
        <v>0</v>
      </c>
      <c r="GP180" s="2">
        <f t="shared" si="165"/>
        <v>0</v>
      </c>
      <c r="GQ180" s="2"/>
      <c r="GR180" s="2">
        <v>1</v>
      </c>
      <c r="GS180" s="2">
        <v>4</v>
      </c>
      <c r="GT180" s="2">
        <v>0</v>
      </c>
      <c r="GU180" s="2" t="s">
        <v>3</v>
      </c>
      <c r="GV180" s="2">
        <f t="shared" si="166"/>
        <v>0</v>
      </c>
      <c r="GW180" s="2">
        <v>1</v>
      </c>
      <c r="GX180" s="2">
        <f t="shared" si="167"/>
        <v>0</v>
      </c>
      <c r="GY180" s="2"/>
      <c r="GZ180" s="2"/>
      <c r="HA180" s="2">
        <v>0</v>
      </c>
      <c r="HB180" s="2">
        <v>0</v>
      </c>
      <c r="HC180" s="2">
        <f t="shared" si="168"/>
        <v>0</v>
      </c>
      <c r="HD180" s="2"/>
      <c r="HE180" s="2" t="s">
        <v>3</v>
      </c>
      <c r="HF180" s="2" t="s">
        <v>3</v>
      </c>
      <c r="HG180" s="2"/>
      <c r="HH180" s="2"/>
      <c r="HI180" s="2"/>
      <c r="HJ180" s="2"/>
      <c r="HK180" s="2"/>
      <c r="HL180" s="2"/>
      <c r="HM180" s="2" t="s">
        <v>3</v>
      </c>
      <c r="HN180" s="2" t="s">
        <v>3</v>
      </c>
      <c r="HO180" s="2" t="s">
        <v>3</v>
      </c>
      <c r="HP180" s="2" t="s">
        <v>3</v>
      </c>
      <c r="HQ180" s="2" t="s">
        <v>3</v>
      </c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>
        <v>0</v>
      </c>
      <c r="IL180" s="2"/>
      <c r="IM180" s="2"/>
      <c r="IN180" s="2"/>
      <c r="IO180" s="2"/>
      <c r="IP180" s="2"/>
      <c r="IQ180" s="2"/>
      <c r="IR180" s="2"/>
      <c r="IS180" s="2"/>
      <c r="IT180" s="2"/>
      <c r="IU180" s="2"/>
    </row>
    <row r="181" spans="1:255" x14ac:dyDescent="0.2">
      <c r="A181">
        <v>17</v>
      </c>
      <c r="B181">
        <v>1</v>
      </c>
      <c r="E181" t="s">
        <v>271</v>
      </c>
      <c r="F181" t="s">
        <v>245</v>
      </c>
      <c r="G181" t="s">
        <v>272</v>
      </c>
      <c r="H181" t="s">
        <v>230</v>
      </c>
      <c r="I181">
        <v>0</v>
      </c>
      <c r="J181">
        <v>0</v>
      </c>
      <c r="K181">
        <v>0</v>
      </c>
      <c r="L181">
        <v>1.18</v>
      </c>
      <c r="M181">
        <v>0</v>
      </c>
      <c r="N181">
        <f t="shared" si="129"/>
        <v>1.18</v>
      </c>
      <c r="O181">
        <f t="shared" si="130"/>
        <v>0</v>
      </c>
      <c r="P181">
        <f t="shared" si="131"/>
        <v>0</v>
      </c>
      <c r="Q181">
        <f t="shared" si="132"/>
        <v>0</v>
      </c>
      <c r="R181">
        <f t="shared" si="133"/>
        <v>0</v>
      </c>
      <c r="S181">
        <f t="shared" si="134"/>
        <v>0</v>
      </c>
      <c r="T181">
        <f t="shared" si="135"/>
        <v>0</v>
      </c>
      <c r="U181">
        <f t="shared" si="136"/>
        <v>0</v>
      </c>
      <c r="V181">
        <f t="shared" si="137"/>
        <v>0</v>
      </c>
      <c r="W181">
        <f t="shared" si="138"/>
        <v>0</v>
      </c>
      <c r="X181">
        <f t="shared" si="139"/>
        <v>0</v>
      </c>
      <c r="Y181">
        <f t="shared" si="140"/>
        <v>0</v>
      </c>
      <c r="AA181">
        <v>51441990</v>
      </c>
      <c r="AB181">
        <f t="shared" si="141"/>
        <v>28421.160131000001</v>
      </c>
      <c r="AC181">
        <f>ROUND((((ES181/1.2/8.16)*1.012)),6)</f>
        <v>28421.160131000001</v>
      </c>
      <c r="AD181">
        <f t="shared" si="142"/>
        <v>0</v>
      </c>
      <c r="AE181">
        <f t="shared" si="143"/>
        <v>0</v>
      </c>
      <c r="AF181">
        <f t="shared" si="144"/>
        <v>0</v>
      </c>
      <c r="AG181">
        <f t="shared" si="145"/>
        <v>0</v>
      </c>
      <c r="AH181">
        <f t="shared" si="146"/>
        <v>0</v>
      </c>
      <c r="AI181">
        <f t="shared" si="147"/>
        <v>0</v>
      </c>
      <c r="AJ181">
        <f t="shared" si="148"/>
        <v>0</v>
      </c>
      <c r="AK181">
        <v>275000</v>
      </c>
      <c r="AL181">
        <v>275000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1</v>
      </c>
      <c r="AW181">
        <v>1</v>
      </c>
      <c r="AZ181">
        <v>1</v>
      </c>
      <c r="BA181">
        <v>1</v>
      </c>
      <c r="BB181">
        <v>1</v>
      </c>
      <c r="BC181">
        <v>8.16</v>
      </c>
      <c r="BD181" t="s">
        <v>3</v>
      </c>
      <c r="BE181" t="s">
        <v>3</v>
      </c>
      <c r="BF181" t="s">
        <v>3</v>
      </c>
      <c r="BG181" t="s">
        <v>3</v>
      </c>
      <c r="BH181">
        <v>3</v>
      </c>
      <c r="BI181">
        <v>1</v>
      </c>
      <c r="BJ181" t="s">
        <v>245</v>
      </c>
      <c r="BM181">
        <v>1100</v>
      </c>
      <c r="BN181">
        <v>0</v>
      </c>
      <c r="BO181" t="s">
        <v>23</v>
      </c>
      <c r="BP181">
        <v>1</v>
      </c>
      <c r="BQ181">
        <v>8</v>
      </c>
      <c r="BR181">
        <v>0</v>
      </c>
      <c r="BS181">
        <v>1</v>
      </c>
      <c r="BT181">
        <v>1</v>
      </c>
      <c r="BU181">
        <v>1</v>
      </c>
      <c r="BV181">
        <v>1</v>
      </c>
      <c r="BW181">
        <v>1</v>
      </c>
      <c r="BX181">
        <v>1</v>
      </c>
      <c r="BY181" t="s">
        <v>3</v>
      </c>
      <c r="BZ181">
        <v>0</v>
      </c>
      <c r="CA181">
        <v>0</v>
      </c>
      <c r="CB181" t="s">
        <v>3</v>
      </c>
      <c r="CE181">
        <v>0</v>
      </c>
      <c r="CF181">
        <v>0</v>
      </c>
      <c r="CG181">
        <v>0</v>
      </c>
      <c r="CH181">
        <v>42</v>
      </c>
      <c r="CI181">
        <v>0</v>
      </c>
      <c r="CJ181">
        <v>0</v>
      </c>
      <c r="CK181">
        <v>0</v>
      </c>
      <c r="CL181">
        <v>0</v>
      </c>
      <c r="CM181">
        <v>0</v>
      </c>
      <c r="CN181" t="s">
        <v>888</v>
      </c>
      <c r="CO181">
        <v>0</v>
      </c>
      <c r="CP181">
        <f t="shared" si="149"/>
        <v>0</v>
      </c>
      <c r="CQ181">
        <f t="shared" si="150"/>
        <v>231916.67</v>
      </c>
      <c r="CR181">
        <f t="shared" si="151"/>
        <v>0</v>
      </c>
      <c r="CS181">
        <f t="shared" si="152"/>
        <v>0</v>
      </c>
      <c r="CT181">
        <f t="shared" si="153"/>
        <v>0</v>
      </c>
      <c r="CU181">
        <f t="shared" si="154"/>
        <v>0</v>
      </c>
      <c r="CV181">
        <f t="shared" si="155"/>
        <v>0</v>
      </c>
      <c r="CW181">
        <f t="shared" si="156"/>
        <v>0</v>
      </c>
      <c r="CX181">
        <f t="shared" si="157"/>
        <v>0</v>
      </c>
      <c r="CY181">
        <f t="shared" si="158"/>
        <v>0</v>
      </c>
      <c r="CZ181">
        <f t="shared" si="159"/>
        <v>0</v>
      </c>
      <c r="DC181" t="s">
        <v>3</v>
      </c>
      <c r="DD181" t="s">
        <v>267</v>
      </c>
      <c r="DE181" t="s">
        <v>36</v>
      </c>
      <c r="DF181" t="s">
        <v>36</v>
      </c>
      <c r="DG181" t="s">
        <v>43</v>
      </c>
      <c r="DH181" t="s">
        <v>3</v>
      </c>
      <c r="DI181" t="s">
        <v>43</v>
      </c>
      <c r="DJ181" t="s">
        <v>36</v>
      </c>
      <c r="DK181" t="s">
        <v>3</v>
      </c>
      <c r="DL181" t="s">
        <v>3</v>
      </c>
      <c r="DM181" t="s">
        <v>3</v>
      </c>
      <c r="DN181">
        <v>0</v>
      </c>
      <c r="DO181">
        <v>0</v>
      </c>
      <c r="DP181">
        <v>1</v>
      </c>
      <c r="DQ181">
        <v>1</v>
      </c>
      <c r="DU181">
        <v>1009</v>
      </c>
      <c r="DV181" t="s">
        <v>230</v>
      </c>
      <c r="DW181" t="s">
        <v>230</v>
      </c>
      <c r="DX181">
        <v>1000</v>
      </c>
      <c r="DZ181" t="s">
        <v>3</v>
      </c>
      <c r="EA181" t="s">
        <v>3</v>
      </c>
      <c r="EB181" t="s">
        <v>3</v>
      </c>
      <c r="EC181" t="s">
        <v>3</v>
      </c>
      <c r="EE181">
        <v>51407885</v>
      </c>
      <c r="EF181">
        <v>8</v>
      </c>
      <c r="EG181" t="s">
        <v>58</v>
      </c>
      <c r="EH181">
        <v>0</v>
      </c>
      <c r="EI181" t="s">
        <v>3</v>
      </c>
      <c r="EJ181">
        <v>1</v>
      </c>
      <c r="EK181">
        <v>1100</v>
      </c>
      <c r="EL181" t="s">
        <v>59</v>
      </c>
      <c r="EM181" t="s">
        <v>60</v>
      </c>
      <c r="EO181" t="s">
        <v>87</v>
      </c>
      <c r="EQ181">
        <v>0</v>
      </c>
      <c r="ER181">
        <v>0</v>
      </c>
      <c r="ES181">
        <v>275000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FQ181">
        <v>0</v>
      </c>
      <c r="FR181">
        <f t="shared" si="160"/>
        <v>0</v>
      </c>
      <c r="FS181">
        <v>0</v>
      </c>
      <c r="FX181">
        <v>0</v>
      </c>
      <c r="FY181">
        <v>0</v>
      </c>
      <c r="GA181" t="s">
        <v>63</v>
      </c>
      <c r="GD181">
        <v>1</v>
      </c>
      <c r="GF181">
        <v>-333383597</v>
      </c>
      <c r="GG181">
        <v>2</v>
      </c>
      <c r="GH181">
        <v>0</v>
      </c>
      <c r="GI181">
        <v>3</v>
      </c>
      <c r="GJ181">
        <v>0</v>
      </c>
      <c r="GK181">
        <v>0</v>
      </c>
      <c r="GL181">
        <f t="shared" si="161"/>
        <v>0</v>
      </c>
      <c r="GM181">
        <f t="shared" si="162"/>
        <v>0</v>
      </c>
      <c r="GN181">
        <f t="shared" si="163"/>
        <v>0</v>
      </c>
      <c r="GO181">
        <f t="shared" si="164"/>
        <v>0</v>
      </c>
      <c r="GP181">
        <f t="shared" si="165"/>
        <v>0</v>
      </c>
      <c r="GR181">
        <v>1</v>
      </c>
      <c r="GS181">
        <v>4</v>
      </c>
      <c r="GT181">
        <v>0</v>
      </c>
      <c r="GU181" t="s">
        <v>3</v>
      </c>
      <c r="GV181">
        <f t="shared" si="166"/>
        <v>0</v>
      </c>
      <c r="GW181">
        <v>1</v>
      </c>
      <c r="GX181">
        <f t="shared" si="167"/>
        <v>0</v>
      </c>
      <c r="HA181">
        <v>0</v>
      </c>
      <c r="HB181">
        <v>0</v>
      </c>
      <c r="HC181">
        <f t="shared" si="168"/>
        <v>0</v>
      </c>
      <c r="HE181" t="s">
        <v>3</v>
      </c>
      <c r="HF181" t="s">
        <v>3</v>
      </c>
      <c r="HM181" t="s">
        <v>3</v>
      </c>
      <c r="HN181" t="s">
        <v>3</v>
      </c>
      <c r="HO181" t="s">
        <v>3</v>
      </c>
      <c r="HP181" t="s">
        <v>3</v>
      </c>
      <c r="HQ181" t="s">
        <v>3</v>
      </c>
      <c r="IK181">
        <v>0</v>
      </c>
    </row>
    <row r="182" spans="1:255" x14ac:dyDescent="0.2">
      <c r="A182" s="2">
        <v>17</v>
      </c>
      <c r="B182" s="2">
        <v>1</v>
      </c>
      <c r="C182" s="2"/>
      <c r="D182" s="2"/>
      <c r="E182" s="2" t="s">
        <v>273</v>
      </c>
      <c r="F182" s="2" t="s">
        <v>223</v>
      </c>
      <c r="G182" s="2" t="s">
        <v>224</v>
      </c>
      <c r="H182" s="2" t="s">
        <v>225</v>
      </c>
      <c r="I182" s="2">
        <v>0</v>
      </c>
      <c r="J182" s="2">
        <v>0</v>
      </c>
      <c r="K182" s="2">
        <v>0</v>
      </c>
      <c r="L182" s="2">
        <v>-514</v>
      </c>
      <c r="M182" s="2">
        <v>0</v>
      </c>
      <c r="N182" s="2">
        <f t="shared" si="129"/>
        <v>-514</v>
      </c>
      <c r="O182" s="2">
        <f t="shared" si="130"/>
        <v>0</v>
      </c>
      <c r="P182" s="2">
        <f t="shared" si="131"/>
        <v>0</v>
      </c>
      <c r="Q182" s="2">
        <f t="shared" si="132"/>
        <v>0</v>
      </c>
      <c r="R182" s="2">
        <f t="shared" si="133"/>
        <v>0</v>
      </c>
      <c r="S182" s="2">
        <f t="shared" si="134"/>
        <v>0</v>
      </c>
      <c r="T182" s="2">
        <f t="shared" si="135"/>
        <v>0</v>
      </c>
      <c r="U182" s="2">
        <f t="shared" si="136"/>
        <v>0</v>
      </c>
      <c r="V182" s="2">
        <f t="shared" si="137"/>
        <v>0</v>
      </c>
      <c r="W182" s="2">
        <f t="shared" si="138"/>
        <v>0</v>
      </c>
      <c r="X182" s="2">
        <f t="shared" si="139"/>
        <v>0</v>
      </c>
      <c r="Y182" s="2">
        <f t="shared" si="140"/>
        <v>0</v>
      </c>
      <c r="Z182" s="2"/>
      <c r="AA182" s="2">
        <v>51442965</v>
      </c>
      <c r="AB182" s="2">
        <f t="shared" si="141"/>
        <v>351.2</v>
      </c>
      <c r="AC182" s="2">
        <f>ROUND((ES182),6)</f>
        <v>351.2</v>
      </c>
      <c r="AD182" s="2">
        <f t="shared" si="142"/>
        <v>0</v>
      </c>
      <c r="AE182" s="2">
        <f t="shared" si="143"/>
        <v>0</v>
      </c>
      <c r="AF182" s="2">
        <f t="shared" si="144"/>
        <v>0</v>
      </c>
      <c r="AG182" s="2">
        <f t="shared" si="145"/>
        <v>0</v>
      </c>
      <c r="AH182" s="2">
        <f t="shared" si="146"/>
        <v>0</v>
      </c>
      <c r="AI182" s="2">
        <f t="shared" si="147"/>
        <v>0</v>
      </c>
      <c r="AJ182" s="2">
        <f t="shared" si="148"/>
        <v>0</v>
      </c>
      <c r="AK182" s="2">
        <v>351.2</v>
      </c>
      <c r="AL182" s="2">
        <v>351.2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109</v>
      </c>
      <c r="AU182" s="2">
        <v>55.25</v>
      </c>
      <c r="AV182" s="2">
        <v>1</v>
      </c>
      <c r="AW182" s="2">
        <v>1</v>
      </c>
      <c r="AX182" s="2"/>
      <c r="AY182" s="2"/>
      <c r="AZ182" s="2">
        <v>1</v>
      </c>
      <c r="BA182" s="2">
        <v>1</v>
      </c>
      <c r="BB182" s="2">
        <v>1</v>
      </c>
      <c r="BC182" s="2">
        <v>8.16</v>
      </c>
      <c r="BD182" s="2" t="s">
        <v>3</v>
      </c>
      <c r="BE182" s="2" t="s">
        <v>3</v>
      </c>
      <c r="BF182" s="2" t="s">
        <v>3</v>
      </c>
      <c r="BG182" s="2" t="s">
        <v>3</v>
      </c>
      <c r="BH182" s="2">
        <v>3</v>
      </c>
      <c r="BI182" s="2">
        <v>1</v>
      </c>
      <c r="BJ182" s="2" t="s">
        <v>226</v>
      </c>
      <c r="BK182" s="2"/>
      <c r="BL182" s="2"/>
      <c r="BM182" s="2">
        <v>1100</v>
      </c>
      <c r="BN182" s="2">
        <v>0</v>
      </c>
      <c r="BO182" s="2" t="s">
        <v>23</v>
      </c>
      <c r="BP182" s="2">
        <v>1</v>
      </c>
      <c r="BQ182" s="2">
        <v>8</v>
      </c>
      <c r="BR182" s="2">
        <v>0</v>
      </c>
      <c r="BS182" s="2">
        <v>1</v>
      </c>
      <c r="BT182" s="2">
        <v>1</v>
      </c>
      <c r="BU182" s="2">
        <v>1</v>
      </c>
      <c r="BV182" s="2">
        <v>1</v>
      </c>
      <c r="BW182" s="2">
        <v>1</v>
      </c>
      <c r="BX182" s="2">
        <v>1</v>
      </c>
      <c r="BY182" s="2" t="s">
        <v>3</v>
      </c>
      <c r="BZ182" s="2">
        <v>109</v>
      </c>
      <c r="CA182" s="2">
        <v>65</v>
      </c>
      <c r="CB182" s="2" t="s">
        <v>3</v>
      </c>
      <c r="CC182" s="2"/>
      <c r="CD182" s="2"/>
      <c r="CE182" s="2">
        <v>0</v>
      </c>
      <c r="CF182" s="2">
        <v>0</v>
      </c>
      <c r="CG182" s="2">
        <v>0</v>
      </c>
      <c r="CH182" s="2">
        <v>43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 t="s">
        <v>885</v>
      </c>
      <c r="CO182" s="2">
        <v>0</v>
      </c>
      <c r="CP182" s="2">
        <f t="shared" si="149"/>
        <v>0</v>
      </c>
      <c r="CQ182" s="2">
        <f t="shared" si="150"/>
        <v>2865.79</v>
      </c>
      <c r="CR182" s="2">
        <f t="shared" si="151"/>
        <v>0</v>
      </c>
      <c r="CS182" s="2">
        <f t="shared" si="152"/>
        <v>0</v>
      </c>
      <c r="CT182" s="2">
        <f t="shared" si="153"/>
        <v>0</v>
      </c>
      <c r="CU182" s="2">
        <f t="shared" si="154"/>
        <v>0</v>
      </c>
      <c r="CV182" s="2">
        <f t="shared" si="155"/>
        <v>0</v>
      </c>
      <c r="CW182" s="2">
        <f t="shared" si="156"/>
        <v>0</v>
      </c>
      <c r="CX182" s="2">
        <f t="shared" si="157"/>
        <v>0</v>
      </c>
      <c r="CY182" s="2">
        <f t="shared" si="158"/>
        <v>0</v>
      </c>
      <c r="CZ182" s="2">
        <f t="shared" si="159"/>
        <v>0</v>
      </c>
      <c r="DA182" s="2"/>
      <c r="DB182" s="2"/>
      <c r="DC182" s="2" t="s">
        <v>3</v>
      </c>
      <c r="DD182" s="2" t="s">
        <v>3</v>
      </c>
      <c r="DE182" s="2" t="s">
        <v>36</v>
      </c>
      <c r="DF182" s="2" t="s">
        <v>36</v>
      </c>
      <c r="DG182" s="2" t="s">
        <v>43</v>
      </c>
      <c r="DH182" s="2" t="s">
        <v>3</v>
      </c>
      <c r="DI182" s="2" t="s">
        <v>43</v>
      </c>
      <c r="DJ182" s="2" t="s">
        <v>36</v>
      </c>
      <c r="DK182" s="2" t="s">
        <v>3</v>
      </c>
      <c r="DL182" s="2" t="s">
        <v>3</v>
      </c>
      <c r="DM182" s="2" t="s">
        <v>26</v>
      </c>
      <c r="DN182" s="2">
        <v>0</v>
      </c>
      <c r="DO182" s="2">
        <v>0</v>
      </c>
      <c r="DP182" s="2">
        <v>1</v>
      </c>
      <c r="DQ182" s="2">
        <v>1</v>
      </c>
      <c r="DR182" s="2"/>
      <c r="DS182" s="2"/>
      <c r="DT182" s="2"/>
      <c r="DU182" s="2">
        <v>1003</v>
      </c>
      <c r="DV182" s="2" t="s">
        <v>225</v>
      </c>
      <c r="DW182" s="2" t="s">
        <v>225</v>
      </c>
      <c r="DX182" s="2">
        <v>1</v>
      </c>
      <c r="DY182" s="2"/>
      <c r="DZ182" s="2" t="s">
        <v>3</v>
      </c>
      <c r="EA182" s="2" t="s">
        <v>3</v>
      </c>
      <c r="EB182" s="2" t="s">
        <v>3</v>
      </c>
      <c r="EC182" s="2" t="s">
        <v>3</v>
      </c>
      <c r="ED182" s="2"/>
      <c r="EE182" s="2">
        <v>51407885</v>
      </c>
      <c r="EF182" s="2">
        <v>8</v>
      </c>
      <c r="EG182" s="2" t="s">
        <v>58</v>
      </c>
      <c r="EH182" s="2">
        <v>0</v>
      </c>
      <c r="EI182" s="2" t="s">
        <v>3</v>
      </c>
      <c r="EJ182" s="2">
        <v>1</v>
      </c>
      <c r="EK182" s="2">
        <v>1100</v>
      </c>
      <c r="EL182" s="2" t="s">
        <v>59</v>
      </c>
      <c r="EM182" s="2" t="s">
        <v>60</v>
      </c>
      <c r="EN182" s="2"/>
      <c r="EO182" s="2" t="s">
        <v>44</v>
      </c>
      <c r="EP182" s="2"/>
      <c r="EQ182" s="2">
        <v>0</v>
      </c>
      <c r="ER182" s="2">
        <v>0</v>
      </c>
      <c r="ES182" s="2">
        <v>351.2</v>
      </c>
      <c r="ET182" s="2">
        <v>0</v>
      </c>
      <c r="EU182" s="2">
        <v>0</v>
      </c>
      <c r="EV182" s="2">
        <v>0</v>
      </c>
      <c r="EW182" s="2">
        <v>0</v>
      </c>
      <c r="EX182" s="2">
        <v>0</v>
      </c>
      <c r="EY182" s="2">
        <v>0</v>
      </c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>
        <v>0</v>
      </c>
      <c r="FR182" s="2">
        <f t="shared" si="160"/>
        <v>0</v>
      </c>
      <c r="FS182" s="2">
        <v>0</v>
      </c>
      <c r="FT182" s="2"/>
      <c r="FU182" s="2"/>
      <c r="FV182" s="2"/>
      <c r="FW182" s="2"/>
      <c r="FX182" s="2">
        <v>109</v>
      </c>
      <c r="FY182" s="2">
        <v>55.25</v>
      </c>
      <c r="FZ182" s="2"/>
      <c r="GA182" s="2" t="s">
        <v>63</v>
      </c>
      <c r="GB182" s="2"/>
      <c r="GC182" s="2"/>
      <c r="GD182" s="2">
        <v>1</v>
      </c>
      <c r="GE182" s="2"/>
      <c r="GF182" s="2">
        <v>-2084188899</v>
      </c>
      <c r="GG182" s="2">
        <v>2</v>
      </c>
      <c r="GH182" s="2">
        <v>0</v>
      </c>
      <c r="GI182" s="2">
        <v>-2</v>
      </c>
      <c r="GJ182" s="2">
        <v>0</v>
      </c>
      <c r="GK182" s="2">
        <v>0</v>
      </c>
      <c r="GL182" s="2">
        <f t="shared" si="161"/>
        <v>0</v>
      </c>
      <c r="GM182" s="2">
        <f t="shared" si="162"/>
        <v>0</v>
      </c>
      <c r="GN182" s="2">
        <f t="shared" si="163"/>
        <v>0</v>
      </c>
      <c r="GO182" s="2">
        <f t="shared" si="164"/>
        <v>0</v>
      </c>
      <c r="GP182" s="2">
        <f t="shared" si="165"/>
        <v>0</v>
      </c>
      <c r="GQ182" s="2"/>
      <c r="GR182" s="2">
        <v>0</v>
      </c>
      <c r="GS182" s="2">
        <v>4</v>
      </c>
      <c r="GT182" s="2">
        <v>0</v>
      </c>
      <c r="GU182" s="2" t="s">
        <v>3</v>
      </c>
      <c r="GV182" s="2">
        <f t="shared" si="166"/>
        <v>0</v>
      </c>
      <c r="GW182" s="2">
        <v>1</v>
      </c>
      <c r="GX182" s="2">
        <f t="shared" si="167"/>
        <v>0</v>
      </c>
      <c r="GY182" s="2"/>
      <c r="GZ182" s="2"/>
      <c r="HA182" s="2">
        <v>0</v>
      </c>
      <c r="HB182" s="2">
        <v>0</v>
      </c>
      <c r="HC182" s="2">
        <f t="shared" si="168"/>
        <v>0</v>
      </c>
      <c r="HD182" s="2"/>
      <c r="HE182" s="2" t="s">
        <v>3</v>
      </c>
      <c r="HF182" s="2" t="s">
        <v>3</v>
      </c>
      <c r="HG182" s="2"/>
      <c r="HH182" s="2"/>
      <c r="HI182" s="2"/>
      <c r="HJ182" s="2"/>
      <c r="HK182" s="2"/>
      <c r="HL182" s="2"/>
      <c r="HM182" s="2" t="s">
        <v>3</v>
      </c>
      <c r="HN182" s="2" t="s">
        <v>3</v>
      </c>
      <c r="HO182" s="2" t="s">
        <v>3</v>
      </c>
      <c r="HP182" s="2" t="s">
        <v>3</v>
      </c>
      <c r="HQ182" s="2" t="s">
        <v>3</v>
      </c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>
        <v>0</v>
      </c>
      <c r="IL182" s="2"/>
      <c r="IM182" s="2"/>
      <c r="IN182" s="2"/>
      <c r="IO182" s="2"/>
      <c r="IP182" s="2"/>
      <c r="IQ182" s="2"/>
      <c r="IR182" s="2"/>
      <c r="IS182" s="2"/>
      <c r="IT182" s="2"/>
      <c r="IU182" s="2"/>
    </row>
    <row r="183" spans="1:255" x14ac:dyDescent="0.2">
      <c r="A183">
        <v>17</v>
      </c>
      <c r="B183">
        <v>1</v>
      </c>
      <c r="E183" t="s">
        <v>273</v>
      </c>
      <c r="F183" t="s">
        <v>223</v>
      </c>
      <c r="G183" t="s">
        <v>224</v>
      </c>
      <c r="H183" t="s">
        <v>225</v>
      </c>
      <c r="I183">
        <v>0</v>
      </c>
      <c r="J183">
        <v>0</v>
      </c>
      <c r="K183">
        <v>0</v>
      </c>
      <c r="L183">
        <v>-514</v>
      </c>
      <c r="M183">
        <v>0</v>
      </c>
      <c r="N183">
        <f t="shared" si="129"/>
        <v>-514</v>
      </c>
      <c r="O183">
        <f t="shared" si="130"/>
        <v>0</v>
      </c>
      <c r="P183">
        <f t="shared" si="131"/>
        <v>0</v>
      </c>
      <c r="Q183">
        <f t="shared" si="132"/>
        <v>0</v>
      </c>
      <c r="R183">
        <f t="shared" si="133"/>
        <v>0</v>
      </c>
      <c r="S183">
        <f t="shared" si="134"/>
        <v>0</v>
      </c>
      <c r="T183">
        <f t="shared" si="135"/>
        <v>0</v>
      </c>
      <c r="U183">
        <f t="shared" si="136"/>
        <v>0</v>
      </c>
      <c r="V183">
        <f t="shared" si="137"/>
        <v>0</v>
      </c>
      <c r="W183">
        <f t="shared" si="138"/>
        <v>0</v>
      </c>
      <c r="X183">
        <f t="shared" si="139"/>
        <v>0</v>
      </c>
      <c r="Y183">
        <f t="shared" si="140"/>
        <v>0</v>
      </c>
      <c r="AA183">
        <v>51441990</v>
      </c>
      <c r="AB183">
        <f t="shared" si="141"/>
        <v>351.2</v>
      </c>
      <c r="AC183">
        <f>ROUND((ES183),6)</f>
        <v>351.2</v>
      </c>
      <c r="AD183">
        <f t="shared" si="142"/>
        <v>0</v>
      </c>
      <c r="AE183">
        <f t="shared" si="143"/>
        <v>0</v>
      </c>
      <c r="AF183">
        <f t="shared" si="144"/>
        <v>0</v>
      </c>
      <c r="AG183">
        <f t="shared" si="145"/>
        <v>0</v>
      </c>
      <c r="AH183">
        <f t="shared" si="146"/>
        <v>0</v>
      </c>
      <c r="AI183">
        <f t="shared" si="147"/>
        <v>0</v>
      </c>
      <c r="AJ183">
        <f t="shared" si="148"/>
        <v>0</v>
      </c>
      <c r="AK183">
        <v>351.2</v>
      </c>
      <c r="AL183">
        <v>351.2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109</v>
      </c>
      <c r="AU183">
        <v>55</v>
      </c>
      <c r="AV183">
        <v>1</v>
      </c>
      <c r="AW183">
        <v>1</v>
      </c>
      <c r="AZ183">
        <v>1</v>
      </c>
      <c r="BA183">
        <v>1</v>
      </c>
      <c r="BB183">
        <v>1</v>
      </c>
      <c r="BC183">
        <v>8.16</v>
      </c>
      <c r="BD183" t="s">
        <v>3</v>
      </c>
      <c r="BE183" t="s">
        <v>3</v>
      </c>
      <c r="BF183" t="s">
        <v>3</v>
      </c>
      <c r="BG183" t="s">
        <v>3</v>
      </c>
      <c r="BH183">
        <v>3</v>
      </c>
      <c r="BI183">
        <v>1</v>
      </c>
      <c r="BJ183" t="s">
        <v>226</v>
      </c>
      <c r="BM183">
        <v>1100</v>
      </c>
      <c r="BN183">
        <v>0</v>
      </c>
      <c r="BO183" t="s">
        <v>23</v>
      </c>
      <c r="BP183">
        <v>1</v>
      </c>
      <c r="BQ183">
        <v>8</v>
      </c>
      <c r="BR183">
        <v>0</v>
      </c>
      <c r="BS183">
        <v>1</v>
      </c>
      <c r="BT183">
        <v>1</v>
      </c>
      <c r="BU183">
        <v>1</v>
      </c>
      <c r="BV183">
        <v>1</v>
      </c>
      <c r="BW183">
        <v>1</v>
      </c>
      <c r="BX183">
        <v>1</v>
      </c>
      <c r="BY183" t="s">
        <v>3</v>
      </c>
      <c r="BZ183">
        <v>109</v>
      </c>
      <c r="CA183">
        <v>65</v>
      </c>
      <c r="CB183" t="s">
        <v>3</v>
      </c>
      <c r="CE183">
        <v>0</v>
      </c>
      <c r="CF183">
        <v>0</v>
      </c>
      <c r="CG183">
        <v>0</v>
      </c>
      <c r="CH183">
        <v>43</v>
      </c>
      <c r="CI183">
        <v>0</v>
      </c>
      <c r="CJ183">
        <v>0</v>
      </c>
      <c r="CK183">
        <v>0</v>
      </c>
      <c r="CL183">
        <v>0</v>
      </c>
      <c r="CM183">
        <v>0</v>
      </c>
      <c r="CN183" t="s">
        <v>885</v>
      </c>
      <c r="CO183">
        <v>0</v>
      </c>
      <c r="CP183">
        <f t="shared" si="149"/>
        <v>0</v>
      </c>
      <c r="CQ183">
        <f t="shared" si="150"/>
        <v>2865.79</v>
      </c>
      <c r="CR183">
        <f t="shared" si="151"/>
        <v>0</v>
      </c>
      <c r="CS183">
        <f t="shared" si="152"/>
        <v>0</v>
      </c>
      <c r="CT183">
        <f t="shared" si="153"/>
        <v>0</v>
      </c>
      <c r="CU183">
        <f t="shared" si="154"/>
        <v>0</v>
      </c>
      <c r="CV183">
        <f t="shared" si="155"/>
        <v>0</v>
      </c>
      <c r="CW183">
        <f t="shared" si="156"/>
        <v>0</v>
      </c>
      <c r="CX183">
        <f t="shared" si="157"/>
        <v>0</v>
      </c>
      <c r="CY183">
        <f t="shared" si="158"/>
        <v>0</v>
      </c>
      <c r="CZ183">
        <f t="shared" si="159"/>
        <v>0</v>
      </c>
      <c r="DC183" t="s">
        <v>3</v>
      </c>
      <c r="DD183" t="s">
        <v>3</v>
      </c>
      <c r="DE183" t="s">
        <v>36</v>
      </c>
      <c r="DF183" t="s">
        <v>36</v>
      </c>
      <c r="DG183" t="s">
        <v>43</v>
      </c>
      <c r="DH183" t="s">
        <v>3</v>
      </c>
      <c r="DI183" t="s">
        <v>43</v>
      </c>
      <c r="DJ183" t="s">
        <v>36</v>
      </c>
      <c r="DK183" t="s">
        <v>3</v>
      </c>
      <c r="DL183" t="s">
        <v>3</v>
      </c>
      <c r="DM183" t="s">
        <v>26</v>
      </c>
      <c r="DN183">
        <v>0</v>
      </c>
      <c r="DO183">
        <v>0</v>
      </c>
      <c r="DP183">
        <v>1</v>
      </c>
      <c r="DQ183">
        <v>1</v>
      </c>
      <c r="DU183">
        <v>1003</v>
      </c>
      <c r="DV183" t="s">
        <v>225</v>
      </c>
      <c r="DW183" t="s">
        <v>225</v>
      </c>
      <c r="DX183">
        <v>1</v>
      </c>
      <c r="DZ183" t="s">
        <v>3</v>
      </c>
      <c r="EA183" t="s">
        <v>3</v>
      </c>
      <c r="EB183" t="s">
        <v>3</v>
      </c>
      <c r="EC183" t="s">
        <v>3</v>
      </c>
      <c r="EE183">
        <v>51407885</v>
      </c>
      <c r="EF183">
        <v>8</v>
      </c>
      <c r="EG183" t="s">
        <v>58</v>
      </c>
      <c r="EH183">
        <v>0</v>
      </c>
      <c r="EI183" t="s">
        <v>3</v>
      </c>
      <c r="EJ183">
        <v>1</v>
      </c>
      <c r="EK183">
        <v>1100</v>
      </c>
      <c r="EL183" t="s">
        <v>59</v>
      </c>
      <c r="EM183" t="s">
        <v>60</v>
      </c>
      <c r="EO183" t="s">
        <v>44</v>
      </c>
      <c r="EQ183">
        <v>0</v>
      </c>
      <c r="ER183">
        <v>0</v>
      </c>
      <c r="ES183">
        <v>351.2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FQ183">
        <v>0</v>
      </c>
      <c r="FR183">
        <f t="shared" si="160"/>
        <v>0</v>
      </c>
      <c r="FS183">
        <v>0</v>
      </c>
      <c r="FX183">
        <v>109</v>
      </c>
      <c r="FY183">
        <v>55.25</v>
      </c>
      <c r="GA183" t="s">
        <v>63</v>
      </c>
      <c r="GD183">
        <v>1</v>
      </c>
      <c r="GF183">
        <v>-2084188899</v>
      </c>
      <c r="GG183">
        <v>2</v>
      </c>
      <c r="GH183">
        <v>0</v>
      </c>
      <c r="GI183">
        <v>-2</v>
      </c>
      <c r="GJ183">
        <v>0</v>
      </c>
      <c r="GK183">
        <v>0</v>
      </c>
      <c r="GL183">
        <f t="shared" si="161"/>
        <v>0</v>
      </c>
      <c r="GM183">
        <f t="shared" si="162"/>
        <v>0</v>
      </c>
      <c r="GN183">
        <f t="shared" si="163"/>
        <v>0</v>
      </c>
      <c r="GO183">
        <f t="shared" si="164"/>
        <v>0</v>
      </c>
      <c r="GP183">
        <f t="shared" si="165"/>
        <v>0</v>
      </c>
      <c r="GR183">
        <v>0</v>
      </c>
      <c r="GS183">
        <v>4</v>
      </c>
      <c r="GT183">
        <v>0</v>
      </c>
      <c r="GU183" t="s">
        <v>3</v>
      </c>
      <c r="GV183">
        <f t="shared" si="166"/>
        <v>0</v>
      </c>
      <c r="GW183">
        <v>1</v>
      </c>
      <c r="GX183">
        <f t="shared" si="167"/>
        <v>0</v>
      </c>
      <c r="HA183">
        <v>0</v>
      </c>
      <c r="HB183">
        <v>0</v>
      </c>
      <c r="HC183">
        <f t="shared" si="168"/>
        <v>0</v>
      </c>
      <c r="HE183" t="s">
        <v>3</v>
      </c>
      <c r="HF183" t="s">
        <v>3</v>
      </c>
      <c r="HM183" t="s">
        <v>3</v>
      </c>
      <c r="HN183" t="s">
        <v>3</v>
      </c>
      <c r="HO183" t="s">
        <v>3</v>
      </c>
      <c r="HP183" t="s">
        <v>3</v>
      </c>
      <c r="HQ183" t="s">
        <v>3</v>
      </c>
      <c r="IK183">
        <v>0</v>
      </c>
    </row>
    <row r="184" spans="1:255" x14ac:dyDescent="0.2">
      <c r="A184" s="2">
        <v>17</v>
      </c>
      <c r="B184" s="2">
        <v>1</v>
      </c>
      <c r="C184" s="2"/>
      <c r="D184" s="2"/>
      <c r="E184" s="2" t="s">
        <v>274</v>
      </c>
      <c r="F184" s="2" t="s">
        <v>233</v>
      </c>
      <c r="G184" s="2" t="s">
        <v>234</v>
      </c>
      <c r="H184" s="2" t="s">
        <v>154</v>
      </c>
      <c r="I184" s="2">
        <v>0</v>
      </c>
      <c r="J184" s="2">
        <v>0</v>
      </c>
      <c r="K184" s="2">
        <v>0</v>
      </c>
      <c r="L184" s="2">
        <v>-472.88</v>
      </c>
      <c r="M184" s="2">
        <v>0</v>
      </c>
      <c r="N184" s="2">
        <f t="shared" ref="N184:N215" si="170">ROUND(L184-M184,4)</f>
        <v>-472.88</v>
      </c>
      <c r="O184" s="2">
        <f t="shared" ref="O184:O215" si="171">ROUND(CP184,2)</f>
        <v>0</v>
      </c>
      <c r="P184" s="2">
        <f t="shared" ref="P184:P215" si="172">ROUND(CQ184*I184,2)</f>
        <v>0</v>
      </c>
      <c r="Q184" s="2">
        <f t="shared" ref="Q184:Q215" si="173">ROUND(CR184*I184,2)</f>
        <v>0</v>
      </c>
      <c r="R184" s="2">
        <f t="shared" ref="R184:R215" si="174">ROUND(CS184*I184,2)</f>
        <v>0</v>
      </c>
      <c r="S184" s="2">
        <f t="shared" ref="S184:S215" si="175">ROUND(CT184*I184,2)</f>
        <v>0</v>
      </c>
      <c r="T184" s="2">
        <f t="shared" ref="T184:T215" si="176">ROUND(CU184*I184,2)</f>
        <v>0</v>
      </c>
      <c r="U184" s="2">
        <f t="shared" ref="U184:U215" si="177">CV184*I184</f>
        <v>0</v>
      </c>
      <c r="V184" s="2">
        <f t="shared" ref="V184:V215" si="178">CW184*I184</f>
        <v>0</v>
      </c>
      <c r="W184" s="2">
        <f t="shared" ref="W184:W215" si="179">ROUND(CX184*I184,2)</f>
        <v>0</v>
      </c>
      <c r="X184" s="2">
        <f t="shared" ref="X184:X215" si="180">ROUND(CY184,2)</f>
        <v>0</v>
      </c>
      <c r="Y184" s="2">
        <f t="shared" ref="Y184:Y215" si="181">ROUND(CZ184,2)</f>
        <v>0</v>
      </c>
      <c r="Z184" s="2"/>
      <c r="AA184" s="2">
        <v>51442965</v>
      </c>
      <c r="AB184" s="2">
        <f t="shared" ref="AB184:AB215" si="182">ROUND((AC184+AD184+AF184),6)</f>
        <v>287.60000000000002</v>
      </c>
      <c r="AC184" s="2">
        <f>ROUND((ES184),6)</f>
        <v>287.60000000000002</v>
      </c>
      <c r="AD184" s="2">
        <f t="shared" ref="AD184:AD215" si="183">ROUND(((((ET184*1.25*1.15))-((EU184*1.25*1.15)))+AE184),6)</f>
        <v>0</v>
      </c>
      <c r="AE184" s="2">
        <f t="shared" ref="AE184:AE215" si="184">ROUND(((EU184*1.25*1.15)),6)</f>
        <v>0</v>
      </c>
      <c r="AF184" s="2">
        <f t="shared" ref="AF184:AF215" si="185">ROUND(((EV184*1.15*1.15)),6)</f>
        <v>0</v>
      </c>
      <c r="AG184" s="2">
        <f t="shared" ref="AG184:AG215" si="186">ROUND((AP184),6)</f>
        <v>0</v>
      </c>
      <c r="AH184" s="2">
        <f t="shared" ref="AH184:AH215" si="187">((EW184*1.15*1.15))</f>
        <v>0</v>
      </c>
      <c r="AI184" s="2">
        <f t="shared" ref="AI184:AI215" si="188">((EX184*1.25*1.15))</f>
        <v>0</v>
      </c>
      <c r="AJ184" s="2">
        <f t="shared" ref="AJ184:AJ215" si="189">(AS184)</f>
        <v>0</v>
      </c>
      <c r="AK184" s="2">
        <v>287.60000000000002</v>
      </c>
      <c r="AL184" s="2">
        <v>287.60000000000002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109</v>
      </c>
      <c r="AU184" s="2">
        <v>55.25</v>
      </c>
      <c r="AV184" s="2">
        <v>1</v>
      </c>
      <c r="AW184" s="2">
        <v>1</v>
      </c>
      <c r="AX184" s="2"/>
      <c r="AY184" s="2"/>
      <c r="AZ184" s="2">
        <v>1</v>
      </c>
      <c r="BA184" s="2">
        <v>1</v>
      </c>
      <c r="BB184" s="2">
        <v>1</v>
      </c>
      <c r="BC184" s="2">
        <v>8.16</v>
      </c>
      <c r="BD184" s="2" t="s">
        <v>3</v>
      </c>
      <c r="BE184" s="2" t="s">
        <v>3</v>
      </c>
      <c r="BF184" s="2" t="s">
        <v>3</v>
      </c>
      <c r="BG184" s="2" t="s">
        <v>3</v>
      </c>
      <c r="BH184" s="2">
        <v>3</v>
      </c>
      <c r="BI184" s="2">
        <v>1</v>
      </c>
      <c r="BJ184" s="2" t="s">
        <v>235</v>
      </c>
      <c r="BK184" s="2"/>
      <c r="BL184" s="2"/>
      <c r="BM184" s="2">
        <v>1100</v>
      </c>
      <c r="BN184" s="2">
        <v>0</v>
      </c>
      <c r="BO184" s="2" t="s">
        <v>23</v>
      </c>
      <c r="BP184" s="2">
        <v>1</v>
      </c>
      <c r="BQ184" s="2">
        <v>8</v>
      </c>
      <c r="BR184" s="2">
        <v>0</v>
      </c>
      <c r="BS184" s="2">
        <v>1</v>
      </c>
      <c r="BT184" s="2">
        <v>1</v>
      </c>
      <c r="BU184" s="2">
        <v>1</v>
      </c>
      <c r="BV184" s="2">
        <v>1</v>
      </c>
      <c r="BW184" s="2">
        <v>1</v>
      </c>
      <c r="BX184" s="2">
        <v>1</v>
      </c>
      <c r="BY184" s="2" t="s">
        <v>3</v>
      </c>
      <c r="BZ184" s="2">
        <v>109</v>
      </c>
      <c r="CA184" s="2">
        <v>65</v>
      </c>
      <c r="CB184" s="2" t="s">
        <v>3</v>
      </c>
      <c r="CC184" s="2"/>
      <c r="CD184" s="2"/>
      <c r="CE184" s="2">
        <v>0</v>
      </c>
      <c r="CF184" s="2">
        <v>0</v>
      </c>
      <c r="CG184" s="2">
        <v>0</v>
      </c>
      <c r="CH184" s="2">
        <v>44</v>
      </c>
      <c r="CI184" s="2">
        <v>0</v>
      </c>
      <c r="CJ184" s="2">
        <v>0</v>
      </c>
      <c r="CK184" s="2">
        <v>0</v>
      </c>
      <c r="CL184" s="2">
        <v>0</v>
      </c>
      <c r="CM184" s="2">
        <v>0</v>
      </c>
      <c r="CN184" s="2" t="s">
        <v>885</v>
      </c>
      <c r="CO184" s="2">
        <v>0</v>
      </c>
      <c r="CP184" s="2">
        <f t="shared" ref="CP184:CP215" si="190">(P184+Q184+S184)</f>
        <v>0</v>
      </c>
      <c r="CQ184" s="2">
        <f t="shared" ref="CQ184:CQ215" si="191">ROUND(AC184*BC184,2)</f>
        <v>2346.8200000000002</v>
      </c>
      <c r="CR184" s="2">
        <f t="shared" ref="CR184:CR215" si="192">ROUND(AD184*BB184,2)</f>
        <v>0</v>
      </c>
      <c r="CS184" s="2">
        <f t="shared" ref="CS184:CS215" si="193">ROUND(AE184*BS184,2)</f>
        <v>0</v>
      </c>
      <c r="CT184" s="2">
        <f t="shared" ref="CT184:CT215" si="194">ROUND(AF184*BA184,2)</f>
        <v>0</v>
      </c>
      <c r="CU184" s="2">
        <f t="shared" ref="CU184:CU215" si="195">AG184</f>
        <v>0</v>
      </c>
      <c r="CV184" s="2">
        <f t="shared" ref="CV184:CV215" si="196">AH184</f>
        <v>0</v>
      </c>
      <c r="CW184" s="2">
        <f t="shared" ref="CW184:CW215" si="197">AI184</f>
        <v>0</v>
      </c>
      <c r="CX184" s="2">
        <f t="shared" ref="CX184:CX215" si="198">AJ184</f>
        <v>0</v>
      </c>
      <c r="CY184" s="2">
        <f t="shared" ref="CY184:CY215" si="199">(((S184+R184)*AT184)/100)</f>
        <v>0</v>
      </c>
      <c r="CZ184" s="2">
        <f t="shared" ref="CZ184:CZ215" si="200">(((S184+R184)*AU184)/100)</f>
        <v>0</v>
      </c>
      <c r="DA184" s="2"/>
      <c r="DB184" s="2"/>
      <c r="DC184" s="2" t="s">
        <v>3</v>
      </c>
      <c r="DD184" s="2" t="s">
        <v>3</v>
      </c>
      <c r="DE184" s="2" t="s">
        <v>36</v>
      </c>
      <c r="DF184" s="2" t="s">
        <v>36</v>
      </c>
      <c r="DG184" s="2" t="s">
        <v>43</v>
      </c>
      <c r="DH184" s="2" t="s">
        <v>3</v>
      </c>
      <c r="DI184" s="2" t="s">
        <v>43</v>
      </c>
      <c r="DJ184" s="2" t="s">
        <v>36</v>
      </c>
      <c r="DK184" s="2" t="s">
        <v>3</v>
      </c>
      <c r="DL184" s="2" t="s">
        <v>3</v>
      </c>
      <c r="DM184" s="2" t="s">
        <v>26</v>
      </c>
      <c r="DN184" s="2">
        <v>0</v>
      </c>
      <c r="DO184" s="2">
        <v>0</v>
      </c>
      <c r="DP184" s="2">
        <v>1</v>
      </c>
      <c r="DQ184" s="2">
        <v>1</v>
      </c>
      <c r="DR184" s="2"/>
      <c r="DS184" s="2"/>
      <c r="DT184" s="2"/>
      <c r="DU184" s="2">
        <v>1013</v>
      </c>
      <c r="DV184" s="2" t="s">
        <v>154</v>
      </c>
      <c r="DW184" s="2" t="s">
        <v>154</v>
      </c>
      <c r="DX184" s="2">
        <v>1</v>
      </c>
      <c r="DY184" s="2"/>
      <c r="DZ184" s="2" t="s">
        <v>3</v>
      </c>
      <c r="EA184" s="2" t="s">
        <v>3</v>
      </c>
      <c r="EB184" s="2" t="s">
        <v>3</v>
      </c>
      <c r="EC184" s="2" t="s">
        <v>3</v>
      </c>
      <c r="ED184" s="2"/>
      <c r="EE184" s="2">
        <v>51407885</v>
      </c>
      <c r="EF184" s="2">
        <v>8</v>
      </c>
      <c r="EG184" s="2" t="s">
        <v>58</v>
      </c>
      <c r="EH184" s="2">
        <v>0</v>
      </c>
      <c r="EI184" s="2" t="s">
        <v>3</v>
      </c>
      <c r="EJ184" s="2">
        <v>1</v>
      </c>
      <c r="EK184" s="2">
        <v>1100</v>
      </c>
      <c r="EL184" s="2" t="s">
        <v>59</v>
      </c>
      <c r="EM184" s="2" t="s">
        <v>60</v>
      </c>
      <c r="EN184" s="2"/>
      <c r="EO184" s="2" t="s">
        <v>44</v>
      </c>
      <c r="EP184" s="2"/>
      <c r="EQ184" s="2">
        <v>0</v>
      </c>
      <c r="ER184" s="2">
        <v>0</v>
      </c>
      <c r="ES184" s="2">
        <v>287.60000000000002</v>
      </c>
      <c r="ET184" s="2">
        <v>0</v>
      </c>
      <c r="EU184" s="2">
        <v>0</v>
      </c>
      <c r="EV184" s="2">
        <v>0</v>
      </c>
      <c r="EW184" s="2">
        <v>0</v>
      </c>
      <c r="EX184" s="2">
        <v>0</v>
      </c>
      <c r="EY184" s="2">
        <v>0</v>
      </c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>
        <v>0</v>
      </c>
      <c r="FR184" s="2">
        <f t="shared" ref="FR184:FR215" si="201">ROUND(IF(AND(BH184=3,BI184=3),P184,0),2)</f>
        <v>0</v>
      </c>
      <c r="FS184" s="2">
        <v>0</v>
      </c>
      <c r="FT184" s="2"/>
      <c r="FU184" s="2"/>
      <c r="FV184" s="2"/>
      <c r="FW184" s="2"/>
      <c r="FX184" s="2">
        <v>109</v>
      </c>
      <c r="FY184" s="2">
        <v>55.25</v>
      </c>
      <c r="FZ184" s="2"/>
      <c r="GA184" s="2" t="s">
        <v>63</v>
      </c>
      <c r="GB184" s="2"/>
      <c r="GC184" s="2"/>
      <c r="GD184" s="2">
        <v>1</v>
      </c>
      <c r="GE184" s="2"/>
      <c r="GF184" s="2">
        <v>-1738882623</v>
      </c>
      <c r="GG184" s="2">
        <v>2</v>
      </c>
      <c r="GH184" s="2">
        <v>0</v>
      </c>
      <c r="GI184" s="2">
        <v>-2</v>
      </c>
      <c r="GJ184" s="2">
        <v>0</v>
      </c>
      <c r="GK184" s="2">
        <v>0</v>
      </c>
      <c r="GL184" s="2">
        <f t="shared" ref="GL184:GL215" si="202">ROUND(IF(AND(BH184=3,BI184=3,FS184&lt;&gt;0),P184,0),2)</f>
        <v>0</v>
      </c>
      <c r="GM184" s="2">
        <f t="shared" ref="GM184:GM215" si="203">ROUND(O184+X184+Y184,2)+GX184</f>
        <v>0</v>
      </c>
      <c r="GN184" s="2">
        <f t="shared" ref="GN184:GN215" si="204">IF(OR(BI184=0,BI184=1),ROUND(O184+X184+Y184,2),0)</f>
        <v>0</v>
      </c>
      <c r="GO184" s="2">
        <f t="shared" ref="GO184:GO215" si="205">IF(BI184=2,ROUND(O184+X184+Y184,2),0)</f>
        <v>0</v>
      </c>
      <c r="GP184" s="2">
        <f t="shared" ref="GP184:GP215" si="206">IF(BI184=4,ROUND(O184+X184+Y184,2)+GX184,0)</f>
        <v>0</v>
      </c>
      <c r="GQ184" s="2"/>
      <c r="GR184" s="2">
        <v>0</v>
      </c>
      <c r="GS184" s="2">
        <v>4</v>
      </c>
      <c r="GT184" s="2">
        <v>0</v>
      </c>
      <c r="GU184" s="2" t="s">
        <v>3</v>
      </c>
      <c r="GV184" s="2">
        <f t="shared" ref="GV184:GV215" si="207">ROUND((GT184),6)</f>
        <v>0</v>
      </c>
      <c r="GW184" s="2">
        <v>1</v>
      </c>
      <c r="GX184" s="2">
        <f t="shared" ref="GX184:GX215" si="208">ROUND(HC184*I184,2)</f>
        <v>0</v>
      </c>
      <c r="GY184" s="2"/>
      <c r="GZ184" s="2"/>
      <c r="HA184" s="2">
        <v>0</v>
      </c>
      <c r="HB184" s="2">
        <v>0</v>
      </c>
      <c r="HC184" s="2">
        <f t="shared" ref="HC184:HC215" si="209">GV184*GW184</f>
        <v>0</v>
      </c>
      <c r="HD184" s="2"/>
      <c r="HE184" s="2" t="s">
        <v>3</v>
      </c>
      <c r="HF184" s="2" t="s">
        <v>3</v>
      </c>
      <c r="HG184" s="2"/>
      <c r="HH184" s="2"/>
      <c r="HI184" s="2"/>
      <c r="HJ184" s="2"/>
      <c r="HK184" s="2"/>
      <c r="HL184" s="2"/>
      <c r="HM184" s="2" t="s">
        <v>3</v>
      </c>
      <c r="HN184" s="2" t="s">
        <v>3</v>
      </c>
      <c r="HO184" s="2" t="s">
        <v>3</v>
      </c>
      <c r="HP184" s="2" t="s">
        <v>3</v>
      </c>
      <c r="HQ184" s="2" t="s">
        <v>3</v>
      </c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>
        <v>0</v>
      </c>
      <c r="IL184" s="2"/>
      <c r="IM184" s="2"/>
      <c r="IN184" s="2"/>
      <c r="IO184" s="2"/>
      <c r="IP184" s="2"/>
      <c r="IQ184" s="2"/>
      <c r="IR184" s="2"/>
      <c r="IS184" s="2"/>
      <c r="IT184" s="2"/>
      <c r="IU184" s="2"/>
    </row>
    <row r="185" spans="1:255" x14ac:dyDescent="0.2">
      <c r="A185">
        <v>17</v>
      </c>
      <c r="B185">
        <v>1</v>
      </c>
      <c r="E185" t="s">
        <v>274</v>
      </c>
      <c r="F185" t="s">
        <v>233</v>
      </c>
      <c r="G185" t="s">
        <v>234</v>
      </c>
      <c r="H185" t="s">
        <v>154</v>
      </c>
      <c r="I185">
        <v>0</v>
      </c>
      <c r="J185">
        <v>0</v>
      </c>
      <c r="K185">
        <v>0</v>
      </c>
      <c r="L185">
        <v>-472.88</v>
      </c>
      <c r="M185">
        <v>0</v>
      </c>
      <c r="N185">
        <f t="shared" si="170"/>
        <v>-472.88</v>
      </c>
      <c r="O185">
        <f t="shared" si="171"/>
        <v>0</v>
      </c>
      <c r="P185">
        <f t="shared" si="172"/>
        <v>0</v>
      </c>
      <c r="Q185">
        <f t="shared" si="173"/>
        <v>0</v>
      </c>
      <c r="R185">
        <f t="shared" si="174"/>
        <v>0</v>
      </c>
      <c r="S185">
        <f t="shared" si="175"/>
        <v>0</v>
      </c>
      <c r="T185">
        <f t="shared" si="176"/>
        <v>0</v>
      </c>
      <c r="U185">
        <f t="shared" si="177"/>
        <v>0</v>
      </c>
      <c r="V185">
        <f t="shared" si="178"/>
        <v>0</v>
      </c>
      <c r="W185">
        <f t="shared" si="179"/>
        <v>0</v>
      </c>
      <c r="X185">
        <f t="shared" si="180"/>
        <v>0</v>
      </c>
      <c r="Y185">
        <f t="shared" si="181"/>
        <v>0</v>
      </c>
      <c r="AA185">
        <v>51441990</v>
      </c>
      <c r="AB185">
        <f t="shared" si="182"/>
        <v>287.60000000000002</v>
      </c>
      <c r="AC185">
        <f>ROUND((ES185),6)</f>
        <v>287.60000000000002</v>
      </c>
      <c r="AD185">
        <f t="shared" si="183"/>
        <v>0</v>
      </c>
      <c r="AE185">
        <f t="shared" si="184"/>
        <v>0</v>
      </c>
      <c r="AF185">
        <f t="shared" si="185"/>
        <v>0</v>
      </c>
      <c r="AG185">
        <f t="shared" si="186"/>
        <v>0</v>
      </c>
      <c r="AH185">
        <f t="shared" si="187"/>
        <v>0</v>
      </c>
      <c r="AI185">
        <f t="shared" si="188"/>
        <v>0</v>
      </c>
      <c r="AJ185">
        <f t="shared" si="189"/>
        <v>0</v>
      </c>
      <c r="AK185">
        <v>287.60000000000002</v>
      </c>
      <c r="AL185">
        <v>287.60000000000002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109</v>
      </c>
      <c r="AU185">
        <v>55</v>
      </c>
      <c r="AV185">
        <v>1</v>
      </c>
      <c r="AW185">
        <v>1</v>
      </c>
      <c r="AZ185">
        <v>1</v>
      </c>
      <c r="BA185">
        <v>1</v>
      </c>
      <c r="BB185">
        <v>1</v>
      </c>
      <c r="BC185">
        <v>8.16</v>
      </c>
      <c r="BD185" t="s">
        <v>3</v>
      </c>
      <c r="BE185" t="s">
        <v>3</v>
      </c>
      <c r="BF185" t="s">
        <v>3</v>
      </c>
      <c r="BG185" t="s">
        <v>3</v>
      </c>
      <c r="BH185">
        <v>3</v>
      </c>
      <c r="BI185">
        <v>1</v>
      </c>
      <c r="BJ185" t="s">
        <v>235</v>
      </c>
      <c r="BM185">
        <v>1100</v>
      </c>
      <c r="BN185">
        <v>0</v>
      </c>
      <c r="BO185" t="s">
        <v>23</v>
      </c>
      <c r="BP185">
        <v>1</v>
      </c>
      <c r="BQ185">
        <v>8</v>
      </c>
      <c r="BR185">
        <v>0</v>
      </c>
      <c r="BS185">
        <v>1</v>
      </c>
      <c r="BT185">
        <v>1</v>
      </c>
      <c r="BU185">
        <v>1</v>
      </c>
      <c r="BV185">
        <v>1</v>
      </c>
      <c r="BW185">
        <v>1</v>
      </c>
      <c r="BX185">
        <v>1</v>
      </c>
      <c r="BY185" t="s">
        <v>3</v>
      </c>
      <c r="BZ185">
        <v>109</v>
      </c>
      <c r="CA185">
        <v>65</v>
      </c>
      <c r="CB185" t="s">
        <v>3</v>
      </c>
      <c r="CE185">
        <v>0</v>
      </c>
      <c r="CF185">
        <v>0</v>
      </c>
      <c r="CG185">
        <v>0</v>
      </c>
      <c r="CH185">
        <v>44</v>
      </c>
      <c r="CI185">
        <v>0</v>
      </c>
      <c r="CJ185">
        <v>0</v>
      </c>
      <c r="CK185">
        <v>0</v>
      </c>
      <c r="CL185">
        <v>0</v>
      </c>
      <c r="CM185">
        <v>0</v>
      </c>
      <c r="CN185" t="s">
        <v>885</v>
      </c>
      <c r="CO185">
        <v>0</v>
      </c>
      <c r="CP185">
        <f t="shared" si="190"/>
        <v>0</v>
      </c>
      <c r="CQ185">
        <f t="shared" si="191"/>
        <v>2346.8200000000002</v>
      </c>
      <c r="CR185">
        <f t="shared" si="192"/>
        <v>0</v>
      </c>
      <c r="CS185">
        <f t="shared" si="193"/>
        <v>0</v>
      </c>
      <c r="CT185">
        <f t="shared" si="194"/>
        <v>0</v>
      </c>
      <c r="CU185">
        <f t="shared" si="195"/>
        <v>0</v>
      </c>
      <c r="CV185">
        <f t="shared" si="196"/>
        <v>0</v>
      </c>
      <c r="CW185">
        <f t="shared" si="197"/>
        <v>0</v>
      </c>
      <c r="CX185">
        <f t="shared" si="198"/>
        <v>0</v>
      </c>
      <c r="CY185">
        <f t="shared" si="199"/>
        <v>0</v>
      </c>
      <c r="CZ185">
        <f t="shared" si="200"/>
        <v>0</v>
      </c>
      <c r="DC185" t="s">
        <v>3</v>
      </c>
      <c r="DD185" t="s">
        <v>3</v>
      </c>
      <c r="DE185" t="s">
        <v>36</v>
      </c>
      <c r="DF185" t="s">
        <v>36</v>
      </c>
      <c r="DG185" t="s">
        <v>43</v>
      </c>
      <c r="DH185" t="s">
        <v>3</v>
      </c>
      <c r="DI185" t="s">
        <v>43</v>
      </c>
      <c r="DJ185" t="s">
        <v>36</v>
      </c>
      <c r="DK185" t="s">
        <v>3</v>
      </c>
      <c r="DL185" t="s">
        <v>3</v>
      </c>
      <c r="DM185" t="s">
        <v>26</v>
      </c>
      <c r="DN185">
        <v>0</v>
      </c>
      <c r="DO185">
        <v>0</v>
      </c>
      <c r="DP185">
        <v>1</v>
      </c>
      <c r="DQ185">
        <v>1</v>
      </c>
      <c r="DU185">
        <v>1013</v>
      </c>
      <c r="DV185" t="s">
        <v>154</v>
      </c>
      <c r="DW185" t="s">
        <v>154</v>
      </c>
      <c r="DX185">
        <v>1</v>
      </c>
      <c r="DZ185" t="s">
        <v>3</v>
      </c>
      <c r="EA185" t="s">
        <v>3</v>
      </c>
      <c r="EB185" t="s">
        <v>3</v>
      </c>
      <c r="EC185" t="s">
        <v>3</v>
      </c>
      <c r="EE185">
        <v>51407885</v>
      </c>
      <c r="EF185">
        <v>8</v>
      </c>
      <c r="EG185" t="s">
        <v>58</v>
      </c>
      <c r="EH185">
        <v>0</v>
      </c>
      <c r="EI185" t="s">
        <v>3</v>
      </c>
      <c r="EJ185">
        <v>1</v>
      </c>
      <c r="EK185">
        <v>1100</v>
      </c>
      <c r="EL185" t="s">
        <v>59</v>
      </c>
      <c r="EM185" t="s">
        <v>60</v>
      </c>
      <c r="EO185" t="s">
        <v>44</v>
      </c>
      <c r="EQ185">
        <v>0</v>
      </c>
      <c r="ER185">
        <v>0</v>
      </c>
      <c r="ES185">
        <v>287.60000000000002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FQ185">
        <v>0</v>
      </c>
      <c r="FR185">
        <f t="shared" si="201"/>
        <v>0</v>
      </c>
      <c r="FS185">
        <v>0</v>
      </c>
      <c r="FX185">
        <v>109</v>
      </c>
      <c r="FY185">
        <v>55.25</v>
      </c>
      <c r="GA185" t="s">
        <v>63</v>
      </c>
      <c r="GD185">
        <v>1</v>
      </c>
      <c r="GF185">
        <v>-1738882623</v>
      </c>
      <c r="GG185">
        <v>2</v>
      </c>
      <c r="GH185">
        <v>0</v>
      </c>
      <c r="GI185">
        <v>-2</v>
      </c>
      <c r="GJ185">
        <v>0</v>
      </c>
      <c r="GK185">
        <v>0</v>
      </c>
      <c r="GL185">
        <f t="shared" si="202"/>
        <v>0</v>
      </c>
      <c r="GM185">
        <f t="shared" si="203"/>
        <v>0</v>
      </c>
      <c r="GN185">
        <f t="shared" si="204"/>
        <v>0</v>
      </c>
      <c r="GO185">
        <f t="shared" si="205"/>
        <v>0</v>
      </c>
      <c r="GP185">
        <f t="shared" si="206"/>
        <v>0</v>
      </c>
      <c r="GR185">
        <v>0</v>
      </c>
      <c r="GS185">
        <v>4</v>
      </c>
      <c r="GT185">
        <v>0</v>
      </c>
      <c r="GU185" t="s">
        <v>3</v>
      </c>
      <c r="GV185">
        <f t="shared" si="207"/>
        <v>0</v>
      </c>
      <c r="GW185">
        <v>1</v>
      </c>
      <c r="GX185">
        <f t="shared" si="208"/>
        <v>0</v>
      </c>
      <c r="HA185">
        <v>0</v>
      </c>
      <c r="HB185">
        <v>0</v>
      </c>
      <c r="HC185">
        <f t="shared" si="209"/>
        <v>0</v>
      </c>
      <c r="HE185" t="s">
        <v>3</v>
      </c>
      <c r="HF185" t="s">
        <v>3</v>
      </c>
      <c r="HM185" t="s">
        <v>3</v>
      </c>
      <c r="HN185" t="s">
        <v>3</v>
      </c>
      <c r="HO185" t="s">
        <v>3</v>
      </c>
      <c r="HP185" t="s">
        <v>3</v>
      </c>
      <c r="HQ185" t="s">
        <v>3</v>
      </c>
      <c r="IK185">
        <v>0</v>
      </c>
    </row>
    <row r="186" spans="1:255" x14ac:dyDescent="0.2">
      <c r="A186" s="2">
        <v>17</v>
      </c>
      <c r="B186" s="2">
        <v>1</v>
      </c>
      <c r="C186" s="2"/>
      <c r="D186" s="2"/>
      <c r="E186" s="2" t="s">
        <v>275</v>
      </c>
      <c r="F186" s="2" t="s">
        <v>237</v>
      </c>
      <c r="G186" s="2" t="s">
        <v>238</v>
      </c>
      <c r="H186" s="2" t="s">
        <v>154</v>
      </c>
      <c r="I186" s="2">
        <v>0</v>
      </c>
      <c r="J186" s="2">
        <v>0</v>
      </c>
      <c r="K186" s="2">
        <v>0</v>
      </c>
      <c r="L186" s="2">
        <v>474</v>
      </c>
      <c r="M186" s="2">
        <v>0</v>
      </c>
      <c r="N186" s="2">
        <f t="shared" si="170"/>
        <v>474</v>
      </c>
      <c r="O186" s="2">
        <f t="shared" si="171"/>
        <v>0</v>
      </c>
      <c r="P186" s="2">
        <f t="shared" si="172"/>
        <v>0</v>
      </c>
      <c r="Q186" s="2">
        <f t="shared" si="173"/>
        <v>0</v>
      </c>
      <c r="R186" s="2">
        <f t="shared" si="174"/>
        <v>0</v>
      </c>
      <c r="S186" s="2">
        <f t="shared" si="175"/>
        <v>0</v>
      </c>
      <c r="T186" s="2">
        <f t="shared" si="176"/>
        <v>0</v>
      </c>
      <c r="U186" s="2">
        <f t="shared" si="177"/>
        <v>0</v>
      </c>
      <c r="V186" s="2">
        <f t="shared" si="178"/>
        <v>0</v>
      </c>
      <c r="W186" s="2">
        <f t="shared" si="179"/>
        <v>0</v>
      </c>
      <c r="X186" s="2">
        <f t="shared" si="180"/>
        <v>0</v>
      </c>
      <c r="Y186" s="2">
        <f t="shared" si="181"/>
        <v>0</v>
      </c>
      <c r="Z186" s="2"/>
      <c r="AA186" s="2">
        <v>51442965</v>
      </c>
      <c r="AB186" s="2">
        <f t="shared" si="182"/>
        <v>248.03921600000001</v>
      </c>
      <c r="AC186" s="2">
        <f>ROUND((((ES186/1.2/8.16)*1.012)),6)</f>
        <v>248.03921600000001</v>
      </c>
      <c r="AD186" s="2">
        <f t="shared" si="183"/>
        <v>0</v>
      </c>
      <c r="AE186" s="2">
        <f t="shared" si="184"/>
        <v>0</v>
      </c>
      <c r="AF186" s="2">
        <f t="shared" si="185"/>
        <v>0</v>
      </c>
      <c r="AG186" s="2">
        <f t="shared" si="186"/>
        <v>0</v>
      </c>
      <c r="AH186" s="2">
        <f t="shared" si="187"/>
        <v>0</v>
      </c>
      <c r="AI186" s="2">
        <f t="shared" si="188"/>
        <v>0</v>
      </c>
      <c r="AJ186" s="2">
        <f t="shared" si="189"/>
        <v>0</v>
      </c>
      <c r="AK186" s="2">
        <v>2400</v>
      </c>
      <c r="AL186" s="2">
        <v>2400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1</v>
      </c>
      <c r="AW186" s="2">
        <v>1</v>
      </c>
      <c r="AX186" s="2"/>
      <c r="AY186" s="2"/>
      <c r="AZ186" s="2">
        <v>1</v>
      </c>
      <c r="BA186" s="2">
        <v>1</v>
      </c>
      <c r="BB186" s="2">
        <v>1</v>
      </c>
      <c r="BC186" s="2">
        <v>8.16</v>
      </c>
      <c r="BD186" s="2" t="s">
        <v>3</v>
      </c>
      <c r="BE186" s="2" t="s">
        <v>3</v>
      </c>
      <c r="BF186" s="2" t="s">
        <v>3</v>
      </c>
      <c r="BG186" s="2" t="s">
        <v>3</v>
      </c>
      <c r="BH186" s="2">
        <v>3</v>
      </c>
      <c r="BI186" s="2">
        <v>1</v>
      </c>
      <c r="BJ186" s="2" t="s">
        <v>237</v>
      </c>
      <c r="BK186" s="2"/>
      <c r="BL186" s="2"/>
      <c r="BM186" s="2">
        <v>1100</v>
      </c>
      <c r="BN186" s="2">
        <v>0</v>
      </c>
      <c r="BO186" s="2" t="s">
        <v>23</v>
      </c>
      <c r="BP186" s="2">
        <v>1</v>
      </c>
      <c r="BQ186" s="2">
        <v>8</v>
      </c>
      <c r="BR186" s="2">
        <v>0</v>
      </c>
      <c r="BS186" s="2">
        <v>1</v>
      </c>
      <c r="BT186" s="2">
        <v>1</v>
      </c>
      <c r="BU186" s="2">
        <v>1</v>
      </c>
      <c r="BV186" s="2">
        <v>1</v>
      </c>
      <c r="BW186" s="2">
        <v>1</v>
      </c>
      <c r="BX186" s="2">
        <v>1</v>
      </c>
      <c r="BY186" s="2" t="s">
        <v>3</v>
      </c>
      <c r="BZ186" s="2">
        <v>0</v>
      </c>
      <c r="CA186" s="2">
        <v>0</v>
      </c>
      <c r="CB186" s="2" t="s">
        <v>3</v>
      </c>
      <c r="CC186" s="2"/>
      <c r="CD186" s="2"/>
      <c r="CE186" s="2">
        <v>0</v>
      </c>
      <c r="CF186" s="2">
        <v>0</v>
      </c>
      <c r="CG186" s="2">
        <v>0</v>
      </c>
      <c r="CH186" s="2">
        <v>45</v>
      </c>
      <c r="CI186" s="2">
        <v>0</v>
      </c>
      <c r="CJ186" s="2">
        <v>0</v>
      </c>
      <c r="CK186" s="2">
        <v>0</v>
      </c>
      <c r="CL186" s="2">
        <v>0</v>
      </c>
      <c r="CM186" s="2">
        <v>0</v>
      </c>
      <c r="CN186" s="2" t="s">
        <v>888</v>
      </c>
      <c r="CO186" s="2">
        <v>0</v>
      </c>
      <c r="CP186" s="2">
        <f t="shared" si="190"/>
        <v>0</v>
      </c>
      <c r="CQ186" s="2">
        <f t="shared" si="191"/>
        <v>2024</v>
      </c>
      <c r="CR186" s="2">
        <f t="shared" si="192"/>
        <v>0</v>
      </c>
      <c r="CS186" s="2">
        <f t="shared" si="193"/>
        <v>0</v>
      </c>
      <c r="CT186" s="2">
        <f t="shared" si="194"/>
        <v>0</v>
      </c>
      <c r="CU186" s="2">
        <f t="shared" si="195"/>
        <v>0</v>
      </c>
      <c r="CV186" s="2">
        <f t="shared" si="196"/>
        <v>0</v>
      </c>
      <c r="CW186" s="2">
        <f t="shared" si="197"/>
        <v>0</v>
      </c>
      <c r="CX186" s="2">
        <f t="shared" si="198"/>
        <v>0</v>
      </c>
      <c r="CY186" s="2">
        <f t="shared" si="199"/>
        <v>0</v>
      </c>
      <c r="CZ186" s="2">
        <f t="shared" si="200"/>
        <v>0</v>
      </c>
      <c r="DA186" s="2"/>
      <c r="DB186" s="2"/>
      <c r="DC186" s="2" t="s">
        <v>3</v>
      </c>
      <c r="DD186" s="2" t="s">
        <v>267</v>
      </c>
      <c r="DE186" s="2" t="s">
        <v>36</v>
      </c>
      <c r="DF186" s="2" t="s">
        <v>36</v>
      </c>
      <c r="DG186" s="2" t="s">
        <v>43</v>
      </c>
      <c r="DH186" s="2" t="s">
        <v>3</v>
      </c>
      <c r="DI186" s="2" t="s">
        <v>43</v>
      </c>
      <c r="DJ186" s="2" t="s">
        <v>36</v>
      </c>
      <c r="DK186" s="2" t="s">
        <v>3</v>
      </c>
      <c r="DL186" s="2" t="s">
        <v>3</v>
      </c>
      <c r="DM186" s="2" t="s">
        <v>3</v>
      </c>
      <c r="DN186" s="2">
        <v>0</v>
      </c>
      <c r="DO186" s="2">
        <v>0</v>
      </c>
      <c r="DP186" s="2">
        <v>1</v>
      </c>
      <c r="DQ186" s="2">
        <v>1</v>
      </c>
      <c r="DR186" s="2"/>
      <c r="DS186" s="2"/>
      <c r="DT186" s="2"/>
      <c r="DU186" s="2">
        <v>1013</v>
      </c>
      <c r="DV186" s="2" t="s">
        <v>154</v>
      </c>
      <c r="DW186" s="2" t="s">
        <v>154</v>
      </c>
      <c r="DX186" s="2">
        <v>1</v>
      </c>
      <c r="DY186" s="2"/>
      <c r="DZ186" s="2" t="s">
        <v>3</v>
      </c>
      <c r="EA186" s="2" t="s">
        <v>3</v>
      </c>
      <c r="EB186" s="2" t="s">
        <v>3</v>
      </c>
      <c r="EC186" s="2" t="s">
        <v>3</v>
      </c>
      <c r="ED186" s="2"/>
      <c r="EE186" s="2">
        <v>51407885</v>
      </c>
      <c r="EF186" s="2">
        <v>8</v>
      </c>
      <c r="EG186" s="2" t="s">
        <v>58</v>
      </c>
      <c r="EH186" s="2">
        <v>0</v>
      </c>
      <c r="EI186" s="2" t="s">
        <v>3</v>
      </c>
      <c r="EJ186" s="2">
        <v>1</v>
      </c>
      <c r="EK186" s="2">
        <v>1100</v>
      </c>
      <c r="EL186" s="2" t="s">
        <v>59</v>
      </c>
      <c r="EM186" s="2" t="s">
        <v>60</v>
      </c>
      <c r="EN186" s="2"/>
      <c r="EO186" s="2" t="s">
        <v>87</v>
      </c>
      <c r="EP186" s="2"/>
      <c r="EQ186" s="2">
        <v>0</v>
      </c>
      <c r="ER186" s="2">
        <v>0</v>
      </c>
      <c r="ES186" s="2">
        <v>2400</v>
      </c>
      <c r="ET186" s="2">
        <v>0</v>
      </c>
      <c r="EU186" s="2">
        <v>0</v>
      </c>
      <c r="EV186" s="2">
        <v>0</v>
      </c>
      <c r="EW186" s="2">
        <v>0</v>
      </c>
      <c r="EX186" s="2">
        <v>0</v>
      </c>
      <c r="EY186" s="2">
        <v>0</v>
      </c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>
        <v>0</v>
      </c>
      <c r="FR186" s="2">
        <f t="shared" si="201"/>
        <v>0</v>
      </c>
      <c r="FS186" s="2">
        <v>0</v>
      </c>
      <c r="FT186" s="2"/>
      <c r="FU186" s="2"/>
      <c r="FV186" s="2"/>
      <c r="FW186" s="2"/>
      <c r="FX186" s="2">
        <v>0</v>
      </c>
      <c r="FY186" s="2">
        <v>0</v>
      </c>
      <c r="FZ186" s="2"/>
      <c r="GA186" s="2" t="s">
        <v>63</v>
      </c>
      <c r="GB186" s="2"/>
      <c r="GC186" s="2"/>
      <c r="GD186" s="2">
        <v>1</v>
      </c>
      <c r="GE186" s="2"/>
      <c r="GF186" s="2">
        <v>-1804645510</v>
      </c>
      <c r="GG186" s="2">
        <v>2</v>
      </c>
      <c r="GH186" s="2">
        <v>0</v>
      </c>
      <c r="GI186" s="2">
        <v>3</v>
      </c>
      <c r="GJ186" s="2">
        <v>0</v>
      </c>
      <c r="GK186" s="2">
        <v>0</v>
      </c>
      <c r="GL186" s="2">
        <f t="shared" si="202"/>
        <v>0</v>
      </c>
      <c r="GM186" s="2">
        <f t="shared" si="203"/>
        <v>0</v>
      </c>
      <c r="GN186" s="2">
        <f t="shared" si="204"/>
        <v>0</v>
      </c>
      <c r="GO186" s="2">
        <f t="shared" si="205"/>
        <v>0</v>
      </c>
      <c r="GP186" s="2">
        <f t="shared" si="206"/>
        <v>0</v>
      </c>
      <c r="GQ186" s="2"/>
      <c r="GR186" s="2">
        <v>1</v>
      </c>
      <c r="GS186" s="2">
        <v>4</v>
      </c>
      <c r="GT186" s="2">
        <v>0</v>
      </c>
      <c r="GU186" s="2" t="s">
        <v>3</v>
      </c>
      <c r="GV186" s="2">
        <f t="shared" si="207"/>
        <v>0</v>
      </c>
      <c r="GW186" s="2">
        <v>1</v>
      </c>
      <c r="GX186" s="2">
        <f t="shared" si="208"/>
        <v>0</v>
      </c>
      <c r="GY186" s="2"/>
      <c r="GZ186" s="2"/>
      <c r="HA186" s="2">
        <v>0</v>
      </c>
      <c r="HB186" s="2">
        <v>0</v>
      </c>
      <c r="HC186" s="2">
        <f t="shared" si="209"/>
        <v>0</v>
      </c>
      <c r="HD186" s="2"/>
      <c r="HE186" s="2" t="s">
        <v>3</v>
      </c>
      <c r="HF186" s="2" t="s">
        <v>3</v>
      </c>
      <c r="HG186" s="2"/>
      <c r="HH186" s="2"/>
      <c r="HI186" s="2"/>
      <c r="HJ186" s="2"/>
      <c r="HK186" s="2"/>
      <c r="HL186" s="2"/>
      <c r="HM186" s="2" t="s">
        <v>3</v>
      </c>
      <c r="HN186" s="2" t="s">
        <v>3</v>
      </c>
      <c r="HO186" s="2" t="s">
        <v>3</v>
      </c>
      <c r="HP186" s="2" t="s">
        <v>3</v>
      </c>
      <c r="HQ186" s="2" t="s">
        <v>3</v>
      </c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>
        <v>0</v>
      </c>
      <c r="IL186" s="2"/>
      <c r="IM186" s="2"/>
      <c r="IN186" s="2"/>
      <c r="IO186" s="2"/>
      <c r="IP186" s="2"/>
      <c r="IQ186" s="2"/>
      <c r="IR186" s="2"/>
      <c r="IS186" s="2"/>
      <c r="IT186" s="2"/>
      <c r="IU186" s="2"/>
    </row>
    <row r="187" spans="1:255" x14ac:dyDescent="0.2">
      <c r="A187">
        <v>17</v>
      </c>
      <c r="B187">
        <v>1</v>
      </c>
      <c r="E187" t="s">
        <v>275</v>
      </c>
      <c r="F187" t="s">
        <v>237</v>
      </c>
      <c r="G187" t="s">
        <v>238</v>
      </c>
      <c r="H187" t="s">
        <v>154</v>
      </c>
      <c r="I187">
        <v>0</v>
      </c>
      <c r="J187">
        <v>0</v>
      </c>
      <c r="K187">
        <v>0</v>
      </c>
      <c r="L187">
        <v>474</v>
      </c>
      <c r="M187">
        <v>0</v>
      </c>
      <c r="N187">
        <f t="shared" si="170"/>
        <v>474</v>
      </c>
      <c r="O187">
        <f t="shared" si="171"/>
        <v>0</v>
      </c>
      <c r="P187">
        <f t="shared" si="172"/>
        <v>0</v>
      </c>
      <c r="Q187">
        <f t="shared" si="173"/>
        <v>0</v>
      </c>
      <c r="R187">
        <f t="shared" si="174"/>
        <v>0</v>
      </c>
      <c r="S187">
        <f t="shared" si="175"/>
        <v>0</v>
      </c>
      <c r="T187">
        <f t="shared" si="176"/>
        <v>0</v>
      </c>
      <c r="U187">
        <f t="shared" si="177"/>
        <v>0</v>
      </c>
      <c r="V187">
        <f t="shared" si="178"/>
        <v>0</v>
      </c>
      <c r="W187">
        <f t="shared" si="179"/>
        <v>0</v>
      </c>
      <c r="X187">
        <f t="shared" si="180"/>
        <v>0</v>
      </c>
      <c r="Y187">
        <f t="shared" si="181"/>
        <v>0</v>
      </c>
      <c r="AA187">
        <v>51441990</v>
      </c>
      <c r="AB187">
        <f t="shared" si="182"/>
        <v>248.03921600000001</v>
      </c>
      <c r="AC187">
        <f>ROUND((((ES187/1.2/8.16)*1.012)),6)</f>
        <v>248.03921600000001</v>
      </c>
      <c r="AD187">
        <f t="shared" si="183"/>
        <v>0</v>
      </c>
      <c r="AE187">
        <f t="shared" si="184"/>
        <v>0</v>
      </c>
      <c r="AF187">
        <f t="shared" si="185"/>
        <v>0</v>
      </c>
      <c r="AG187">
        <f t="shared" si="186"/>
        <v>0</v>
      </c>
      <c r="AH187">
        <f t="shared" si="187"/>
        <v>0</v>
      </c>
      <c r="AI187">
        <f t="shared" si="188"/>
        <v>0</v>
      </c>
      <c r="AJ187">
        <f t="shared" si="189"/>
        <v>0</v>
      </c>
      <c r="AK187">
        <v>2400</v>
      </c>
      <c r="AL187">
        <v>2400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1</v>
      </c>
      <c r="AW187">
        <v>1</v>
      </c>
      <c r="AZ187">
        <v>1</v>
      </c>
      <c r="BA187">
        <v>1</v>
      </c>
      <c r="BB187">
        <v>1</v>
      </c>
      <c r="BC187">
        <v>8.16</v>
      </c>
      <c r="BD187" t="s">
        <v>3</v>
      </c>
      <c r="BE187" t="s">
        <v>3</v>
      </c>
      <c r="BF187" t="s">
        <v>3</v>
      </c>
      <c r="BG187" t="s">
        <v>3</v>
      </c>
      <c r="BH187">
        <v>3</v>
      </c>
      <c r="BI187">
        <v>1</v>
      </c>
      <c r="BJ187" t="s">
        <v>237</v>
      </c>
      <c r="BM187">
        <v>1100</v>
      </c>
      <c r="BN187">
        <v>0</v>
      </c>
      <c r="BO187" t="s">
        <v>23</v>
      </c>
      <c r="BP187">
        <v>1</v>
      </c>
      <c r="BQ187">
        <v>8</v>
      </c>
      <c r="BR187">
        <v>0</v>
      </c>
      <c r="BS187">
        <v>1</v>
      </c>
      <c r="BT187">
        <v>1</v>
      </c>
      <c r="BU187">
        <v>1</v>
      </c>
      <c r="BV187">
        <v>1</v>
      </c>
      <c r="BW187">
        <v>1</v>
      </c>
      <c r="BX187">
        <v>1</v>
      </c>
      <c r="BY187" t="s">
        <v>3</v>
      </c>
      <c r="BZ187">
        <v>0</v>
      </c>
      <c r="CA187">
        <v>0</v>
      </c>
      <c r="CB187" t="s">
        <v>3</v>
      </c>
      <c r="CE187">
        <v>0</v>
      </c>
      <c r="CF187">
        <v>0</v>
      </c>
      <c r="CG187">
        <v>0</v>
      </c>
      <c r="CH187">
        <v>45</v>
      </c>
      <c r="CI187">
        <v>0</v>
      </c>
      <c r="CJ187">
        <v>0</v>
      </c>
      <c r="CK187">
        <v>0</v>
      </c>
      <c r="CL187">
        <v>0</v>
      </c>
      <c r="CM187">
        <v>0</v>
      </c>
      <c r="CN187" t="s">
        <v>888</v>
      </c>
      <c r="CO187">
        <v>0</v>
      </c>
      <c r="CP187">
        <f t="shared" si="190"/>
        <v>0</v>
      </c>
      <c r="CQ187">
        <f t="shared" si="191"/>
        <v>2024</v>
      </c>
      <c r="CR187">
        <f t="shared" si="192"/>
        <v>0</v>
      </c>
      <c r="CS187">
        <f t="shared" si="193"/>
        <v>0</v>
      </c>
      <c r="CT187">
        <f t="shared" si="194"/>
        <v>0</v>
      </c>
      <c r="CU187">
        <f t="shared" si="195"/>
        <v>0</v>
      </c>
      <c r="CV187">
        <f t="shared" si="196"/>
        <v>0</v>
      </c>
      <c r="CW187">
        <f t="shared" si="197"/>
        <v>0</v>
      </c>
      <c r="CX187">
        <f t="shared" si="198"/>
        <v>0</v>
      </c>
      <c r="CY187">
        <f t="shared" si="199"/>
        <v>0</v>
      </c>
      <c r="CZ187">
        <f t="shared" si="200"/>
        <v>0</v>
      </c>
      <c r="DC187" t="s">
        <v>3</v>
      </c>
      <c r="DD187" t="s">
        <v>267</v>
      </c>
      <c r="DE187" t="s">
        <v>36</v>
      </c>
      <c r="DF187" t="s">
        <v>36</v>
      </c>
      <c r="DG187" t="s">
        <v>43</v>
      </c>
      <c r="DH187" t="s">
        <v>3</v>
      </c>
      <c r="DI187" t="s">
        <v>43</v>
      </c>
      <c r="DJ187" t="s">
        <v>36</v>
      </c>
      <c r="DK187" t="s">
        <v>3</v>
      </c>
      <c r="DL187" t="s">
        <v>3</v>
      </c>
      <c r="DM187" t="s">
        <v>3</v>
      </c>
      <c r="DN187">
        <v>0</v>
      </c>
      <c r="DO187">
        <v>0</v>
      </c>
      <c r="DP187">
        <v>1</v>
      </c>
      <c r="DQ187">
        <v>1</v>
      </c>
      <c r="DU187">
        <v>1013</v>
      </c>
      <c r="DV187" t="s">
        <v>154</v>
      </c>
      <c r="DW187" t="s">
        <v>154</v>
      </c>
      <c r="DX187">
        <v>1</v>
      </c>
      <c r="DZ187" t="s">
        <v>3</v>
      </c>
      <c r="EA187" t="s">
        <v>3</v>
      </c>
      <c r="EB187" t="s">
        <v>3</v>
      </c>
      <c r="EC187" t="s">
        <v>3</v>
      </c>
      <c r="EE187">
        <v>51407885</v>
      </c>
      <c r="EF187">
        <v>8</v>
      </c>
      <c r="EG187" t="s">
        <v>58</v>
      </c>
      <c r="EH187">
        <v>0</v>
      </c>
      <c r="EI187" t="s">
        <v>3</v>
      </c>
      <c r="EJ187">
        <v>1</v>
      </c>
      <c r="EK187">
        <v>1100</v>
      </c>
      <c r="EL187" t="s">
        <v>59</v>
      </c>
      <c r="EM187" t="s">
        <v>60</v>
      </c>
      <c r="EO187" t="s">
        <v>87</v>
      </c>
      <c r="EQ187">
        <v>0</v>
      </c>
      <c r="ER187">
        <v>0</v>
      </c>
      <c r="ES187">
        <v>2400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FQ187">
        <v>0</v>
      </c>
      <c r="FR187">
        <f t="shared" si="201"/>
        <v>0</v>
      </c>
      <c r="FS187">
        <v>0</v>
      </c>
      <c r="FX187">
        <v>0</v>
      </c>
      <c r="FY187">
        <v>0</v>
      </c>
      <c r="GA187" t="s">
        <v>63</v>
      </c>
      <c r="GD187">
        <v>1</v>
      </c>
      <c r="GF187">
        <v>-1804645510</v>
      </c>
      <c r="GG187">
        <v>2</v>
      </c>
      <c r="GH187">
        <v>0</v>
      </c>
      <c r="GI187">
        <v>3</v>
      </c>
      <c r="GJ187">
        <v>0</v>
      </c>
      <c r="GK187">
        <v>0</v>
      </c>
      <c r="GL187">
        <f t="shared" si="202"/>
        <v>0</v>
      </c>
      <c r="GM187">
        <f t="shared" si="203"/>
        <v>0</v>
      </c>
      <c r="GN187">
        <f t="shared" si="204"/>
        <v>0</v>
      </c>
      <c r="GO187">
        <f t="shared" si="205"/>
        <v>0</v>
      </c>
      <c r="GP187">
        <f t="shared" si="206"/>
        <v>0</v>
      </c>
      <c r="GR187">
        <v>1</v>
      </c>
      <c r="GS187">
        <v>4</v>
      </c>
      <c r="GT187">
        <v>0</v>
      </c>
      <c r="GU187" t="s">
        <v>3</v>
      </c>
      <c r="GV187">
        <f t="shared" si="207"/>
        <v>0</v>
      </c>
      <c r="GW187">
        <v>1</v>
      </c>
      <c r="GX187">
        <f t="shared" si="208"/>
        <v>0</v>
      </c>
      <c r="HA187">
        <v>0</v>
      </c>
      <c r="HB187">
        <v>0</v>
      </c>
      <c r="HC187">
        <f t="shared" si="209"/>
        <v>0</v>
      </c>
      <c r="HE187" t="s">
        <v>3</v>
      </c>
      <c r="HF187" t="s">
        <v>3</v>
      </c>
      <c r="HM187" t="s">
        <v>3</v>
      </c>
      <c r="HN187" t="s">
        <v>3</v>
      </c>
      <c r="HO187" t="s">
        <v>3</v>
      </c>
      <c r="HP187" t="s">
        <v>3</v>
      </c>
      <c r="HQ187" t="s">
        <v>3</v>
      </c>
      <c r="IK187">
        <v>0</v>
      </c>
    </row>
    <row r="188" spans="1:255" x14ac:dyDescent="0.2">
      <c r="A188" s="2">
        <v>17</v>
      </c>
      <c r="B188" s="2">
        <v>1</v>
      </c>
      <c r="C188" s="2"/>
      <c r="D188" s="2"/>
      <c r="E188" s="2" t="s">
        <v>276</v>
      </c>
      <c r="F188" s="2" t="s">
        <v>249</v>
      </c>
      <c r="G188" s="2" t="s">
        <v>250</v>
      </c>
      <c r="H188" s="2" t="s">
        <v>154</v>
      </c>
      <c r="I188" s="2">
        <v>0</v>
      </c>
      <c r="J188" s="2">
        <v>0</v>
      </c>
      <c r="K188" s="2">
        <v>0</v>
      </c>
      <c r="L188" s="2">
        <v>-946</v>
      </c>
      <c r="M188" s="2">
        <v>0</v>
      </c>
      <c r="N188" s="2">
        <f t="shared" si="170"/>
        <v>-946</v>
      </c>
      <c r="O188" s="2">
        <f t="shared" si="171"/>
        <v>0</v>
      </c>
      <c r="P188" s="2">
        <f t="shared" si="172"/>
        <v>0</v>
      </c>
      <c r="Q188" s="2">
        <f t="shared" si="173"/>
        <v>0</v>
      </c>
      <c r="R188" s="2">
        <f t="shared" si="174"/>
        <v>0</v>
      </c>
      <c r="S188" s="2">
        <f t="shared" si="175"/>
        <v>0</v>
      </c>
      <c r="T188" s="2">
        <f t="shared" si="176"/>
        <v>0</v>
      </c>
      <c r="U188" s="2">
        <f t="shared" si="177"/>
        <v>0</v>
      </c>
      <c r="V188" s="2">
        <f t="shared" si="178"/>
        <v>0</v>
      </c>
      <c r="W188" s="2">
        <f t="shared" si="179"/>
        <v>0</v>
      </c>
      <c r="X188" s="2">
        <f t="shared" si="180"/>
        <v>0</v>
      </c>
      <c r="Y188" s="2">
        <f t="shared" si="181"/>
        <v>0</v>
      </c>
      <c r="Z188" s="2"/>
      <c r="AA188" s="2">
        <v>51442965</v>
      </c>
      <c r="AB188" s="2">
        <f t="shared" si="182"/>
        <v>66.400000000000006</v>
      </c>
      <c r="AC188" s="2">
        <f t="shared" ref="AC188:AC195" si="210">ROUND((ES188),6)</f>
        <v>66.400000000000006</v>
      </c>
      <c r="AD188" s="2">
        <f t="shared" si="183"/>
        <v>0</v>
      </c>
      <c r="AE188" s="2">
        <f t="shared" si="184"/>
        <v>0</v>
      </c>
      <c r="AF188" s="2">
        <f t="shared" si="185"/>
        <v>0</v>
      </c>
      <c r="AG188" s="2">
        <f t="shared" si="186"/>
        <v>0</v>
      </c>
      <c r="AH188" s="2">
        <f t="shared" si="187"/>
        <v>0</v>
      </c>
      <c r="AI188" s="2">
        <f t="shared" si="188"/>
        <v>0</v>
      </c>
      <c r="AJ188" s="2">
        <f t="shared" si="189"/>
        <v>0</v>
      </c>
      <c r="AK188" s="2">
        <v>66.400000000000006</v>
      </c>
      <c r="AL188" s="2">
        <v>66.400000000000006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109</v>
      </c>
      <c r="AU188" s="2">
        <v>55.25</v>
      </c>
      <c r="AV188" s="2">
        <v>1</v>
      </c>
      <c r="AW188" s="2">
        <v>1</v>
      </c>
      <c r="AX188" s="2"/>
      <c r="AY188" s="2"/>
      <c r="AZ188" s="2">
        <v>1</v>
      </c>
      <c r="BA188" s="2">
        <v>1</v>
      </c>
      <c r="BB188" s="2">
        <v>1</v>
      </c>
      <c r="BC188" s="2">
        <v>8.16</v>
      </c>
      <c r="BD188" s="2" t="s">
        <v>3</v>
      </c>
      <c r="BE188" s="2" t="s">
        <v>3</v>
      </c>
      <c r="BF188" s="2" t="s">
        <v>3</v>
      </c>
      <c r="BG188" s="2" t="s">
        <v>3</v>
      </c>
      <c r="BH188" s="2">
        <v>3</v>
      </c>
      <c r="BI188" s="2">
        <v>1</v>
      </c>
      <c r="BJ188" s="2" t="s">
        <v>251</v>
      </c>
      <c r="BK188" s="2"/>
      <c r="BL188" s="2"/>
      <c r="BM188" s="2">
        <v>1100</v>
      </c>
      <c r="BN188" s="2">
        <v>0</v>
      </c>
      <c r="BO188" s="2" t="s">
        <v>23</v>
      </c>
      <c r="BP188" s="2">
        <v>1</v>
      </c>
      <c r="BQ188" s="2">
        <v>8</v>
      </c>
      <c r="BR188" s="2">
        <v>0</v>
      </c>
      <c r="BS188" s="2">
        <v>1</v>
      </c>
      <c r="BT188" s="2">
        <v>1</v>
      </c>
      <c r="BU188" s="2">
        <v>1</v>
      </c>
      <c r="BV188" s="2">
        <v>1</v>
      </c>
      <c r="BW188" s="2">
        <v>1</v>
      </c>
      <c r="BX188" s="2">
        <v>1</v>
      </c>
      <c r="BY188" s="2" t="s">
        <v>3</v>
      </c>
      <c r="BZ188" s="2">
        <v>109</v>
      </c>
      <c r="CA188" s="2">
        <v>65</v>
      </c>
      <c r="CB188" s="2" t="s">
        <v>3</v>
      </c>
      <c r="CC188" s="2"/>
      <c r="CD188" s="2"/>
      <c r="CE188" s="2">
        <v>0</v>
      </c>
      <c r="CF188" s="2">
        <v>0</v>
      </c>
      <c r="CG188" s="2">
        <v>0</v>
      </c>
      <c r="CH188" s="2">
        <v>46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 t="s">
        <v>885</v>
      </c>
      <c r="CO188" s="2">
        <v>0</v>
      </c>
      <c r="CP188" s="2">
        <f t="shared" si="190"/>
        <v>0</v>
      </c>
      <c r="CQ188" s="2">
        <f t="shared" si="191"/>
        <v>541.82000000000005</v>
      </c>
      <c r="CR188" s="2">
        <f t="shared" si="192"/>
        <v>0</v>
      </c>
      <c r="CS188" s="2">
        <f t="shared" si="193"/>
        <v>0</v>
      </c>
      <c r="CT188" s="2">
        <f t="shared" si="194"/>
        <v>0</v>
      </c>
      <c r="CU188" s="2">
        <f t="shared" si="195"/>
        <v>0</v>
      </c>
      <c r="CV188" s="2">
        <f t="shared" si="196"/>
        <v>0</v>
      </c>
      <c r="CW188" s="2">
        <f t="shared" si="197"/>
        <v>0</v>
      </c>
      <c r="CX188" s="2">
        <f t="shared" si="198"/>
        <v>0</v>
      </c>
      <c r="CY188" s="2">
        <f t="shared" si="199"/>
        <v>0</v>
      </c>
      <c r="CZ188" s="2">
        <f t="shared" si="200"/>
        <v>0</v>
      </c>
      <c r="DA188" s="2"/>
      <c r="DB188" s="2"/>
      <c r="DC188" s="2" t="s">
        <v>3</v>
      </c>
      <c r="DD188" s="2" t="s">
        <v>3</v>
      </c>
      <c r="DE188" s="2" t="s">
        <v>36</v>
      </c>
      <c r="DF188" s="2" t="s">
        <v>36</v>
      </c>
      <c r="DG188" s="2" t="s">
        <v>43</v>
      </c>
      <c r="DH188" s="2" t="s">
        <v>3</v>
      </c>
      <c r="DI188" s="2" t="s">
        <v>43</v>
      </c>
      <c r="DJ188" s="2" t="s">
        <v>36</v>
      </c>
      <c r="DK188" s="2" t="s">
        <v>3</v>
      </c>
      <c r="DL188" s="2" t="s">
        <v>3</v>
      </c>
      <c r="DM188" s="2" t="s">
        <v>26</v>
      </c>
      <c r="DN188" s="2">
        <v>0</v>
      </c>
      <c r="DO188" s="2">
        <v>0</v>
      </c>
      <c r="DP188" s="2">
        <v>1</v>
      </c>
      <c r="DQ188" s="2">
        <v>1</v>
      </c>
      <c r="DR188" s="2"/>
      <c r="DS188" s="2"/>
      <c r="DT188" s="2"/>
      <c r="DU188" s="2">
        <v>1013</v>
      </c>
      <c r="DV188" s="2" t="s">
        <v>154</v>
      </c>
      <c r="DW188" s="2" t="s">
        <v>154</v>
      </c>
      <c r="DX188" s="2">
        <v>1</v>
      </c>
      <c r="DY188" s="2"/>
      <c r="DZ188" s="2" t="s">
        <v>3</v>
      </c>
      <c r="EA188" s="2" t="s">
        <v>3</v>
      </c>
      <c r="EB188" s="2" t="s">
        <v>3</v>
      </c>
      <c r="EC188" s="2" t="s">
        <v>3</v>
      </c>
      <c r="ED188" s="2"/>
      <c r="EE188" s="2">
        <v>51407885</v>
      </c>
      <c r="EF188" s="2">
        <v>8</v>
      </c>
      <c r="EG188" s="2" t="s">
        <v>58</v>
      </c>
      <c r="EH188" s="2">
        <v>0</v>
      </c>
      <c r="EI188" s="2" t="s">
        <v>3</v>
      </c>
      <c r="EJ188" s="2">
        <v>1</v>
      </c>
      <c r="EK188" s="2">
        <v>1100</v>
      </c>
      <c r="EL188" s="2" t="s">
        <v>59</v>
      </c>
      <c r="EM188" s="2" t="s">
        <v>60</v>
      </c>
      <c r="EN188" s="2"/>
      <c r="EO188" s="2" t="s">
        <v>44</v>
      </c>
      <c r="EP188" s="2"/>
      <c r="EQ188" s="2">
        <v>0</v>
      </c>
      <c r="ER188" s="2">
        <v>0</v>
      </c>
      <c r="ES188" s="2">
        <v>66.400000000000006</v>
      </c>
      <c r="ET188" s="2">
        <v>0</v>
      </c>
      <c r="EU188" s="2">
        <v>0</v>
      </c>
      <c r="EV188" s="2">
        <v>0</v>
      </c>
      <c r="EW188" s="2">
        <v>0</v>
      </c>
      <c r="EX188" s="2">
        <v>0</v>
      </c>
      <c r="EY188" s="2">
        <v>0</v>
      </c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>
        <v>0</v>
      </c>
      <c r="FR188" s="2">
        <f t="shared" si="201"/>
        <v>0</v>
      </c>
      <c r="FS188" s="2">
        <v>0</v>
      </c>
      <c r="FT188" s="2"/>
      <c r="FU188" s="2"/>
      <c r="FV188" s="2"/>
      <c r="FW188" s="2"/>
      <c r="FX188" s="2">
        <v>109</v>
      </c>
      <c r="FY188" s="2">
        <v>55.25</v>
      </c>
      <c r="FZ188" s="2"/>
      <c r="GA188" s="2" t="s">
        <v>63</v>
      </c>
      <c r="GB188" s="2"/>
      <c r="GC188" s="2"/>
      <c r="GD188" s="2">
        <v>1</v>
      </c>
      <c r="GE188" s="2"/>
      <c r="GF188" s="2">
        <v>-260860935</v>
      </c>
      <c r="GG188" s="2">
        <v>2</v>
      </c>
      <c r="GH188" s="2">
        <v>0</v>
      </c>
      <c r="GI188" s="2">
        <v>-2</v>
      </c>
      <c r="GJ188" s="2">
        <v>0</v>
      </c>
      <c r="GK188" s="2">
        <v>0</v>
      </c>
      <c r="GL188" s="2">
        <f t="shared" si="202"/>
        <v>0</v>
      </c>
      <c r="GM188" s="2">
        <f t="shared" si="203"/>
        <v>0</v>
      </c>
      <c r="GN188" s="2">
        <f t="shared" si="204"/>
        <v>0</v>
      </c>
      <c r="GO188" s="2">
        <f t="shared" si="205"/>
        <v>0</v>
      </c>
      <c r="GP188" s="2">
        <f t="shared" si="206"/>
        <v>0</v>
      </c>
      <c r="GQ188" s="2"/>
      <c r="GR188" s="2">
        <v>0</v>
      </c>
      <c r="GS188" s="2">
        <v>4</v>
      </c>
      <c r="GT188" s="2">
        <v>0</v>
      </c>
      <c r="GU188" s="2" t="s">
        <v>3</v>
      </c>
      <c r="GV188" s="2">
        <f t="shared" si="207"/>
        <v>0</v>
      </c>
      <c r="GW188" s="2">
        <v>1</v>
      </c>
      <c r="GX188" s="2">
        <f t="shared" si="208"/>
        <v>0</v>
      </c>
      <c r="GY188" s="2"/>
      <c r="GZ188" s="2"/>
      <c r="HA188" s="2">
        <v>0</v>
      </c>
      <c r="HB188" s="2">
        <v>0</v>
      </c>
      <c r="HC188" s="2">
        <f t="shared" si="209"/>
        <v>0</v>
      </c>
      <c r="HD188" s="2"/>
      <c r="HE188" s="2" t="s">
        <v>3</v>
      </c>
      <c r="HF188" s="2" t="s">
        <v>3</v>
      </c>
      <c r="HG188" s="2"/>
      <c r="HH188" s="2"/>
      <c r="HI188" s="2"/>
      <c r="HJ188" s="2"/>
      <c r="HK188" s="2"/>
      <c r="HL188" s="2"/>
      <c r="HM188" s="2" t="s">
        <v>3</v>
      </c>
      <c r="HN188" s="2" t="s">
        <v>3</v>
      </c>
      <c r="HO188" s="2" t="s">
        <v>3</v>
      </c>
      <c r="HP188" s="2" t="s">
        <v>3</v>
      </c>
      <c r="HQ188" s="2" t="s">
        <v>3</v>
      </c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>
        <v>0</v>
      </c>
      <c r="IL188" s="2"/>
      <c r="IM188" s="2"/>
      <c r="IN188" s="2"/>
      <c r="IO188" s="2"/>
      <c r="IP188" s="2"/>
      <c r="IQ188" s="2"/>
      <c r="IR188" s="2"/>
      <c r="IS188" s="2"/>
      <c r="IT188" s="2"/>
      <c r="IU188" s="2"/>
    </row>
    <row r="189" spans="1:255" x14ac:dyDescent="0.2">
      <c r="A189">
        <v>17</v>
      </c>
      <c r="B189">
        <v>1</v>
      </c>
      <c r="E189" t="s">
        <v>276</v>
      </c>
      <c r="F189" t="s">
        <v>249</v>
      </c>
      <c r="G189" t="s">
        <v>250</v>
      </c>
      <c r="H189" t="s">
        <v>154</v>
      </c>
      <c r="I189">
        <v>0</v>
      </c>
      <c r="J189">
        <v>0</v>
      </c>
      <c r="K189">
        <v>0</v>
      </c>
      <c r="L189">
        <v>-946</v>
      </c>
      <c r="M189">
        <v>0</v>
      </c>
      <c r="N189">
        <f t="shared" si="170"/>
        <v>-946</v>
      </c>
      <c r="O189">
        <f t="shared" si="171"/>
        <v>0</v>
      </c>
      <c r="P189">
        <f t="shared" si="172"/>
        <v>0</v>
      </c>
      <c r="Q189">
        <f t="shared" si="173"/>
        <v>0</v>
      </c>
      <c r="R189">
        <f t="shared" si="174"/>
        <v>0</v>
      </c>
      <c r="S189">
        <f t="shared" si="175"/>
        <v>0</v>
      </c>
      <c r="T189">
        <f t="shared" si="176"/>
        <v>0</v>
      </c>
      <c r="U189">
        <f t="shared" si="177"/>
        <v>0</v>
      </c>
      <c r="V189">
        <f t="shared" si="178"/>
        <v>0</v>
      </c>
      <c r="W189">
        <f t="shared" si="179"/>
        <v>0</v>
      </c>
      <c r="X189">
        <f t="shared" si="180"/>
        <v>0</v>
      </c>
      <c r="Y189">
        <f t="shared" si="181"/>
        <v>0</v>
      </c>
      <c r="AA189">
        <v>51441990</v>
      </c>
      <c r="AB189">
        <f t="shared" si="182"/>
        <v>66.400000000000006</v>
      </c>
      <c r="AC189">
        <f t="shared" si="210"/>
        <v>66.400000000000006</v>
      </c>
      <c r="AD189">
        <f t="shared" si="183"/>
        <v>0</v>
      </c>
      <c r="AE189">
        <f t="shared" si="184"/>
        <v>0</v>
      </c>
      <c r="AF189">
        <f t="shared" si="185"/>
        <v>0</v>
      </c>
      <c r="AG189">
        <f t="shared" si="186"/>
        <v>0</v>
      </c>
      <c r="AH189">
        <f t="shared" si="187"/>
        <v>0</v>
      </c>
      <c r="AI189">
        <f t="shared" si="188"/>
        <v>0</v>
      </c>
      <c r="AJ189">
        <f t="shared" si="189"/>
        <v>0</v>
      </c>
      <c r="AK189">
        <v>66.400000000000006</v>
      </c>
      <c r="AL189">
        <v>66.400000000000006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109</v>
      </c>
      <c r="AU189">
        <v>55</v>
      </c>
      <c r="AV189">
        <v>1</v>
      </c>
      <c r="AW189">
        <v>1</v>
      </c>
      <c r="AZ189">
        <v>1</v>
      </c>
      <c r="BA189">
        <v>1</v>
      </c>
      <c r="BB189">
        <v>1</v>
      </c>
      <c r="BC189">
        <v>8.16</v>
      </c>
      <c r="BD189" t="s">
        <v>3</v>
      </c>
      <c r="BE189" t="s">
        <v>3</v>
      </c>
      <c r="BF189" t="s">
        <v>3</v>
      </c>
      <c r="BG189" t="s">
        <v>3</v>
      </c>
      <c r="BH189">
        <v>3</v>
      </c>
      <c r="BI189">
        <v>1</v>
      </c>
      <c r="BJ189" t="s">
        <v>251</v>
      </c>
      <c r="BM189">
        <v>1100</v>
      </c>
      <c r="BN189">
        <v>0</v>
      </c>
      <c r="BO189" t="s">
        <v>23</v>
      </c>
      <c r="BP189">
        <v>1</v>
      </c>
      <c r="BQ189">
        <v>8</v>
      </c>
      <c r="BR189">
        <v>0</v>
      </c>
      <c r="BS189">
        <v>1</v>
      </c>
      <c r="BT189">
        <v>1</v>
      </c>
      <c r="BU189">
        <v>1</v>
      </c>
      <c r="BV189">
        <v>1</v>
      </c>
      <c r="BW189">
        <v>1</v>
      </c>
      <c r="BX189">
        <v>1</v>
      </c>
      <c r="BY189" t="s">
        <v>3</v>
      </c>
      <c r="BZ189">
        <v>109</v>
      </c>
      <c r="CA189">
        <v>65</v>
      </c>
      <c r="CB189" t="s">
        <v>3</v>
      </c>
      <c r="CE189">
        <v>0</v>
      </c>
      <c r="CF189">
        <v>0</v>
      </c>
      <c r="CG189">
        <v>0</v>
      </c>
      <c r="CH189">
        <v>46</v>
      </c>
      <c r="CI189">
        <v>0</v>
      </c>
      <c r="CJ189">
        <v>0</v>
      </c>
      <c r="CK189">
        <v>0</v>
      </c>
      <c r="CL189">
        <v>0</v>
      </c>
      <c r="CM189">
        <v>0</v>
      </c>
      <c r="CN189" t="s">
        <v>885</v>
      </c>
      <c r="CO189">
        <v>0</v>
      </c>
      <c r="CP189">
        <f t="shared" si="190"/>
        <v>0</v>
      </c>
      <c r="CQ189">
        <f t="shared" si="191"/>
        <v>541.82000000000005</v>
      </c>
      <c r="CR189">
        <f t="shared" si="192"/>
        <v>0</v>
      </c>
      <c r="CS189">
        <f t="shared" si="193"/>
        <v>0</v>
      </c>
      <c r="CT189">
        <f t="shared" si="194"/>
        <v>0</v>
      </c>
      <c r="CU189">
        <f t="shared" si="195"/>
        <v>0</v>
      </c>
      <c r="CV189">
        <f t="shared" si="196"/>
        <v>0</v>
      </c>
      <c r="CW189">
        <f t="shared" si="197"/>
        <v>0</v>
      </c>
      <c r="CX189">
        <f t="shared" si="198"/>
        <v>0</v>
      </c>
      <c r="CY189">
        <f t="shared" si="199"/>
        <v>0</v>
      </c>
      <c r="CZ189">
        <f t="shared" si="200"/>
        <v>0</v>
      </c>
      <c r="DC189" t="s">
        <v>3</v>
      </c>
      <c r="DD189" t="s">
        <v>3</v>
      </c>
      <c r="DE189" t="s">
        <v>36</v>
      </c>
      <c r="DF189" t="s">
        <v>36</v>
      </c>
      <c r="DG189" t="s">
        <v>43</v>
      </c>
      <c r="DH189" t="s">
        <v>3</v>
      </c>
      <c r="DI189" t="s">
        <v>43</v>
      </c>
      <c r="DJ189" t="s">
        <v>36</v>
      </c>
      <c r="DK189" t="s">
        <v>3</v>
      </c>
      <c r="DL189" t="s">
        <v>3</v>
      </c>
      <c r="DM189" t="s">
        <v>26</v>
      </c>
      <c r="DN189">
        <v>0</v>
      </c>
      <c r="DO189">
        <v>0</v>
      </c>
      <c r="DP189">
        <v>1</v>
      </c>
      <c r="DQ189">
        <v>1</v>
      </c>
      <c r="DU189">
        <v>1013</v>
      </c>
      <c r="DV189" t="s">
        <v>154</v>
      </c>
      <c r="DW189" t="s">
        <v>154</v>
      </c>
      <c r="DX189">
        <v>1</v>
      </c>
      <c r="DZ189" t="s">
        <v>3</v>
      </c>
      <c r="EA189" t="s">
        <v>3</v>
      </c>
      <c r="EB189" t="s">
        <v>3</v>
      </c>
      <c r="EC189" t="s">
        <v>3</v>
      </c>
      <c r="EE189">
        <v>51407885</v>
      </c>
      <c r="EF189">
        <v>8</v>
      </c>
      <c r="EG189" t="s">
        <v>58</v>
      </c>
      <c r="EH189">
        <v>0</v>
      </c>
      <c r="EI189" t="s">
        <v>3</v>
      </c>
      <c r="EJ189">
        <v>1</v>
      </c>
      <c r="EK189">
        <v>1100</v>
      </c>
      <c r="EL189" t="s">
        <v>59</v>
      </c>
      <c r="EM189" t="s">
        <v>60</v>
      </c>
      <c r="EO189" t="s">
        <v>44</v>
      </c>
      <c r="EQ189">
        <v>0</v>
      </c>
      <c r="ER189">
        <v>0</v>
      </c>
      <c r="ES189">
        <v>66.400000000000006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FQ189">
        <v>0</v>
      </c>
      <c r="FR189">
        <f t="shared" si="201"/>
        <v>0</v>
      </c>
      <c r="FS189">
        <v>0</v>
      </c>
      <c r="FX189">
        <v>109</v>
      </c>
      <c r="FY189">
        <v>55.25</v>
      </c>
      <c r="GA189" t="s">
        <v>63</v>
      </c>
      <c r="GD189">
        <v>1</v>
      </c>
      <c r="GF189">
        <v>-260860935</v>
      </c>
      <c r="GG189">
        <v>2</v>
      </c>
      <c r="GH189">
        <v>0</v>
      </c>
      <c r="GI189">
        <v>-2</v>
      </c>
      <c r="GJ189">
        <v>0</v>
      </c>
      <c r="GK189">
        <v>0</v>
      </c>
      <c r="GL189">
        <f t="shared" si="202"/>
        <v>0</v>
      </c>
      <c r="GM189">
        <f t="shared" si="203"/>
        <v>0</v>
      </c>
      <c r="GN189">
        <f t="shared" si="204"/>
        <v>0</v>
      </c>
      <c r="GO189">
        <f t="shared" si="205"/>
        <v>0</v>
      </c>
      <c r="GP189">
        <f t="shared" si="206"/>
        <v>0</v>
      </c>
      <c r="GR189">
        <v>0</v>
      </c>
      <c r="GS189">
        <v>4</v>
      </c>
      <c r="GT189">
        <v>0</v>
      </c>
      <c r="GU189" t="s">
        <v>3</v>
      </c>
      <c r="GV189">
        <f t="shared" si="207"/>
        <v>0</v>
      </c>
      <c r="GW189">
        <v>1</v>
      </c>
      <c r="GX189">
        <f t="shared" si="208"/>
        <v>0</v>
      </c>
      <c r="HA189">
        <v>0</v>
      </c>
      <c r="HB189">
        <v>0</v>
      </c>
      <c r="HC189">
        <f t="shared" si="209"/>
        <v>0</v>
      </c>
      <c r="HE189" t="s">
        <v>3</v>
      </c>
      <c r="HF189" t="s">
        <v>3</v>
      </c>
      <c r="HM189" t="s">
        <v>3</v>
      </c>
      <c r="HN189" t="s">
        <v>3</v>
      </c>
      <c r="HO189" t="s">
        <v>3</v>
      </c>
      <c r="HP189" t="s">
        <v>3</v>
      </c>
      <c r="HQ189" t="s">
        <v>3</v>
      </c>
      <c r="IK189">
        <v>0</v>
      </c>
    </row>
    <row r="190" spans="1:255" x14ac:dyDescent="0.2">
      <c r="A190" s="2">
        <v>17</v>
      </c>
      <c r="B190" s="2">
        <v>1</v>
      </c>
      <c r="C190" s="2"/>
      <c r="D190" s="2"/>
      <c r="E190" s="2" t="s">
        <v>277</v>
      </c>
      <c r="F190" s="2" t="s">
        <v>253</v>
      </c>
      <c r="G190" s="2" t="s">
        <v>254</v>
      </c>
      <c r="H190" s="2" t="s">
        <v>230</v>
      </c>
      <c r="I190" s="2">
        <v>0</v>
      </c>
      <c r="J190" s="2">
        <v>0</v>
      </c>
      <c r="K190" s="2">
        <v>0</v>
      </c>
      <c r="L190" s="2">
        <v>-0.88407999999999998</v>
      </c>
      <c r="M190" s="2">
        <v>0</v>
      </c>
      <c r="N190" s="2">
        <f t="shared" si="170"/>
        <v>-0.8841</v>
      </c>
      <c r="O190" s="2">
        <f t="shared" si="171"/>
        <v>0</v>
      </c>
      <c r="P190" s="2">
        <f t="shared" si="172"/>
        <v>0</v>
      </c>
      <c r="Q190" s="2">
        <f t="shared" si="173"/>
        <v>0</v>
      </c>
      <c r="R190" s="2">
        <f t="shared" si="174"/>
        <v>0</v>
      </c>
      <c r="S190" s="2">
        <f t="shared" si="175"/>
        <v>0</v>
      </c>
      <c r="T190" s="2">
        <f t="shared" si="176"/>
        <v>0</v>
      </c>
      <c r="U190" s="2">
        <f t="shared" si="177"/>
        <v>0</v>
      </c>
      <c r="V190" s="2">
        <f t="shared" si="178"/>
        <v>0</v>
      </c>
      <c r="W190" s="2">
        <f t="shared" si="179"/>
        <v>0</v>
      </c>
      <c r="X190" s="2">
        <f t="shared" si="180"/>
        <v>0</v>
      </c>
      <c r="Y190" s="2">
        <f t="shared" si="181"/>
        <v>0</v>
      </c>
      <c r="Z190" s="2"/>
      <c r="AA190" s="2">
        <v>51442965</v>
      </c>
      <c r="AB190" s="2">
        <f t="shared" si="182"/>
        <v>11859</v>
      </c>
      <c r="AC190" s="2">
        <f t="shared" si="210"/>
        <v>11859</v>
      </c>
      <c r="AD190" s="2">
        <f t="shared" si="183"/>
        <v>0</v>
      </c>
      <c r="AE190" s="2">
        <f t="shared" si="184"/>
        <v>0</v>
      </c>
      <c r="AF190" s="2">
        <f t="shared" si="185"/>
        <v>0</v>
      </c>
      <c r="AG190" s="2">
        <f t="shared" si="186"/>
        <v>0</v>
      </c>
      <c r="AH190" s="2">
        <f t="shared" si="187"/>
        <v>0</v>
      </c>
      <c r="AI190" s="2">
        <f t="shared" si="188"/>
        <v>0</v>
      </c>
      <c r="AJ190" s="2">
        <f t="shared" si="189"/>
        <v>0</v>
      </c>
      <c r="AK190" s="2">
        <v>11859</v>
      </c>
      <c r="AL190" s="2">
        <v>11859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109</v>
      </c>
      <c r="AU190" s="2">
        <v>55.25</v>
      </c>
      <c r="AV190" s="2">
        <v>1</v>
      </c>
      <c r="AW190" s="2">
        <v>1</v>
      </c>
      <c r="AX190" s="2"/>
      <c r="AY190" s="2"/>
      <c r="AZ190" s="2">
        <v>1</v>
      </c>
      <c r="BA190" s="2">
        <v>1</v>
      </c>
      <c r="BB190" s="2">
        <v>1</v>
      </c>
      <c r="BC190" s="2">
        <v>8.16</v>
      </c>
      <c r="BD190" s="2" t="s">
        <v>3</v>
      </c>
      <c r="BE190" s="2" t="s">
        <v>3</v>
      </c>
      <c r="BF190" s="2" t="s">
        <v>3</v>
      </c>
      <c r="BG190" s="2" t="s">
        <v>3</v>
      </c>
      <c r="BH190" s="2">
        <v>3</v>
      </c>
      <c r="BI190" s="2">
        <v>1</v>
      </c>
      <c r="BJ190" s="2" t="s">
        <v>255</v>
      </c>
      <c r="BK190" s="2"/>
      <c r="BL190" s="2"/>
      <c r="BM190" s="2">
        <v>1100</v>
      </c>
      <c r="BN190" s="2">
        <v>0</v>
      </c>
      <c r="BO190" s="2" t="s">
        <v>23</v>
      </c>
      <c r="BP190" s="2">
        <v>1</v>
      </c>
      <c r="BQ190" s="2">
        <v>8</v>
      </c>
      <c r="BR190" s="2">
        <v>0</v>
      </c>
      <c r="BS190" s="2">
        <v>1</v>
      </c>
      <c r="BT190" s="2">
        <v>1</v>
      </c>
      <c r="BU190" s="2">
        <v>1</v>
      </c>
      <c r="BV190" s="2">
        <v>1</v>
      </c>
      <c r="BW190" s="2">
        <v>1</v>
      </c>
      <c r="BX190" s="2">
        <v>1</v>
      </c>
      <c r="BY190" s="2" t="s">
        <v>3</v>
      </c>
      <c r="BZ190" s="2">
        <v>109</v>
      </c>
      <c r="CA190" s="2">
        <v>65</v>
      </c>
      <c r="CB190" s="2" t="s">
        <v>3</v>
      </c>
      <c r="CC190" s="2"/>
      <c r="CD190" s="2"/>
      <c r="CE190" s="2">
        <v>0</v>
      </c>
      <c r="CF190" s="2">
        <v>0</v>
      </c>
      <c r="CG190" s="2">
        <v>0</v>
      </c>
      <c r="CH190" s="2">
        <v>47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 t="s">
        <v>885</v>
      </c>
      <c r="CO190" s="2">
        <v>0</v>
      </c>
      <c r="CP190" s="2">
        <f t="shared" si="190"/>
        <v>0</v>
      </c>
      <c r="CQ190" s="2">
        <f t="shared" si="191"/>
        <v>96769.44</v>
      </c>
      <c r="CR190" s="2">
        <f t="shared" si="192"/>
        <v>0</v>
      </c>
      <c r="CS190" s="2">
        <f t="shared" si="193"/>
        <v>0</v>
      </c>
      <c r="CT190" s="2">
        <f t="shared" si="194"/>
        <v>0</v>
      </c>
      <c r="CU190" s="2">
        <f t="shared" si="195"/>
        <v>0</v>
      </c>
      <c r="CV190" s="2">
        <f t="shared" si="196"/>
        <v>0</v>
      </c>
      <c r="CW190" s="2">
        <f t="shared" si="197"/>
        <v>0</v>
      </c>
      <c r="CX190" s="2">
        <f t="shared" si="198"/>
        <v>0</v>
      </c>
      <c r="CY190" s="2">
        <f t="shared" si="199"/>
        <v>0</v>
      </c>
      <c r="CZ190" s="2">
        <f t="shared" si="200"/>
        <v>0</v>
      </c>
      <c r="DA190" s="2"/>
      <c r="DB190" s="2"/>
      <c r="DC190" s="2" t="s">
        <v>3</v>
      </c>
      <c r="DD190" s="2" t="s">
        <v>3</v>
      </c>
      <c r="DE190" s="2" t="s">
        <v>36</v>
      </c>
      <c r="DF190" s="2" t="s">
        <v>36</v>
      </c>
      <c r="DG190" s="2" t="s">
        <v>43</v>
      </c>
      <c r="DH190" s="2" t="s">
        <v>3</v>
      </c>
      <c r="DI190" s="2" t="s">
        <v>43</v>
      </c>
      <c r="DJ190" s="2" t="s">
        <v>36</v>
      </c>
      <c r="DK190" s="2" t="s">
        <v>3</v>
      </c>
      <c r="DL190" s="2" t="s">
        <v>3</v>
      </c>
      <c r="DM190" s="2" t="s">
        <v>26</v>
      </c>
      <c r="DN190" s="2">
        <v>0</v>
      </c>
      <c r="DO190" s="2">
        <v>0</v>
      </c>
      <c r="DP190" s="2">
        <v>1</v>
      </c>
      <c r="DQ190" s="2">
        <v>1</v>
      </c>
      <c r="DR190" s="2"/>
      <c r="DS190" s="2"/>
      <c r="DT190" s="2"/>
      <c r="DU190" s="2">
        <v>1009</v>
      </c>
      <c r="DV190" s="2" t="s">
        <v>230</v>
      </c>
      <c r="DW190" s="2" t="s">
        <v>230</v>
      </c>
      <c r="DX190" s="2">
        <v>1000</v>
      </c>
      <c r="DY190" s="2"/>
      <c r="DZ190" s="2" t="s">
        <v>3</v>
      </c>
      <c r="EA190" s="2" t="s">
        <v>3</v>
      </c>
      <c r="EB190" s="2" t="s">
        <v>3</v>
      </c>
      <c r="EC190" s="2" t="s">
        <v>3</v>
      </c>
      <c r="ED190" s="2"/>
      <c r="EE190" s="2">
        <v>51407885</v>
      </c>
      <c r="EF190" s="2">
        <v>8</v>
      </c>
      <c r="EG190" s="2" t="s">
        <v>58</v>
      </c>
      <c r="EH190" s="2">
        <v>0</v>
      </c>
      <c r="EI190" s="2" t="s">
        <v>3</v>
      </c>
      <c r="EJ190" s="2">
        <v>1</v>
      </c>
      <c r="EK190" s="2">
        <v>1100</v>
      </c>
      <c r="EL190" s="2" t="s">
        <v>59</v>
      </c>
      <c r="EM190" s="2" t="s">
        <v>60</v>
      </c>
      <c r="EN190" s="2"/>
      <c r="EO190" s="2" t="s">
        <v>44</v>
      </c>
      <c r="EP190" s="2"/>
      <c r="EQ190" s="2">
        <v>0</v>
      </c>
      <c r="ER190" s="2">
        <v>0</v>
      </c>
      <c r="ES190" s="2">
        <v>11859</v>
      </c>
      <c r="ET190" s="2">
        <v>0</v>
      </c>
      <c r="EU190" s="2">
        <v>0</v>
      </c>
      <c r="EV190" s="2">
        <v>0</v>
      </c>
      <c r="EW190" s="2">
        <v>0</v>
      </c>
      <c r="EX190" s="2">
        <v>0</v>
      </c>
      <c r="EY190" s="2">
        <v>0</v>
      </c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>
        <v>0</v>
      </c>
      <c r="FR190" s="2">
        <f t="shared" si="201"/>
        <v>0</v>
      </c>
      <c r="FS190" s="2">
        <v>0</v>
      </c>
      <c r="FT190" s="2"/>
      <c r="FU190" s="2"/>
      <c r="FV190" s="2"/>
      <c r="FW190" s="2"/>
      <c r="FX190" s="2">
        <v>109</v>
      </c>
      <c r="FY190" s="2">
        <v>55.25</v>
      </c>
      <c r="FZ190" s="2"/>
      <c r="GA190" s="2" t="s">
        <v>63</v>
      </c>
      <c r="GB190" s="2"/>
      <c r="GC190" s="2"/>
      <c r="GD190" s="2">
        <v>1</v>
      </c>
      <c r="GE190" s="2"/>
      <c r="GF190" s="2">
        <v>1164799089</v>
      </c>
      <c r="GG190" s="2">
        <v>2</v>
      </c>
      <c r="GH190" s="2">
        <v>0</v>
      </c>
      <c r="GI190" s="2">
        <v>-2</v>
      </c>
      <c r="GJ190" s="2">
        <v>0</v>
      </c>
      <c r="GK190" s="2">
        <v>0</v>
      </c>
      <c r="GL190" s="2">
        <f t="shared" si="202"/>
        <v>0</v>
      </c>
      <c r="GM190" s="2">
        <f t="shared" si="203"/>
        <v>0</v>
      </c>
      <c r="GN190" s="2">
        <f t="shared" si="204"/>
        <v>0</v>
      </c>
      <c r="GO190" s="2">
        <f t="shared" si="205"/>
        <v>0</v>
      </c>
      <c r="GP190" s="2">
        <f t="shared" si="206"/>
        <v>0</v>
      </c>
      <c r="GQ190" s="2"/>
      <c r="GR190" s="2">
        <v>0</v>
      </c>
      <c r="GS190" s="2">
        <v>4</v>
      </c>
      <c r="GT190" s="2">
        <v>0</v>
      </c>
      <c r="GU190" s="2" t="s">
        <v>3</v>
      </c>
      <c r="GV190" s="2">
        <f t="shared" si="207"/>
        <v>0</v>
      </c>
      <c r="GW190" s="2">
        <v>1</v>
      </c>
      <c r="GX190" s="2">
        <f t="shared" si="208"/>
        <v>0</v>
      </c>
      <c r="GY190" s="2"/>
      <c r="GZ190" s="2"/>
      <c r="HA190" s="2">
        <v>0</v>
      </c>
      <c r="HB190" s="2">
        <v>0</v>
      </c>
      <c r="HC190" s="2">
        <f t="shared" si="209"/>
        <v>0</v>
      </c>
      <c r="HD190" s="2"/>
      <c r="HE190" s="2" t="s">
        <v>3</v>
      </c>
      <c r="HF190" s="2" t="s">
        <v>3</v>
      </c>
      <c r="HG190" s="2"/>
      <c r="HH190" s="2"/>
      <c r="HI190" s="2"/>
      <c r="HJ190" s="2"/>
      <c r="HK190" s="2"/>
      <c r="HL190" s="2"/>
      <c r="HM190" s="2" t="s">
        <v>3</v>
      </c>
      <c r="HN190" s="2" t="s">
        <v>3</v>
      </c>
      <c r="HO190" s="2" t="s">
        <v>3</v>
      </c>
      <c r="HP190" s="2" t="s">
        <v>3</v>
      </c>
      <c r="HQ190" s="2" t="s">
        <v>3</v>
      </c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>
        <v>0</v>
      </c>
      <c r="IL190" s="2"/>
      <c r="IM190" s="2"/>
      <c r="IN190" s="2"/>
      <c r="IO190" s="2"/>
      <c r="IP190" s="2"/>
      <c r="IQ190" s="2"/>
      <c r="IR190" s="2"/>
      <c r="IS190" s="2"/>
      <c r="IT190" s="2"/>
      <c r="IU190" s="2"/>
    </row>
    <row r="191" spans="1:255" x14ac:dyDescent="0.2">
      <c r="A191">
        <v>17</v>
      </c>
      <c r="B191">
        <v>1</v>
      </c>
      <c r="E191" t="s">
        <v>277</v>
      </c>
      <c r="F191" t="s">
        <v>253</v>
      </c>
      <c r="G191" t="s">
        <v>254</v>
      </c>
      <c r="H191" t="s">
        <v>230</v>
      </c>
      <c r="I191">
        <v>0</v>
      </c>
      <c r="J191">
        <v>0</v>
      </c>
      <c r="K191">
        <v>0</v>
      </c>
      <c r="L191">
        <v>-0.88407999999999998</v>
      </c>
      <c r="M191">
        <v>0</v>
      </c>
      <c r="N191">
        <f t="shared" si="170"/>
        <v>-0.8841</v>
      </c>
      <c r="O191">
        <f t="shared" si="171"/>
        <v>0</v>
      </c>
      <c r="P191">
        <f t="shared" si="172"/>
        <v>0</v>
      </c>
      <c r="Q191">
        <f t="shared" si="173"/>
        <v>0</v>
      </c>
      <c r="R191">
        <f t="shared" si="174"/>
        <v>0</v>
      </c>
      <c r="S191">
        <f t="shared" si="175"/>
        <v>0</v>
      </c>
      <c r="T191">
        <f t="shared" si="176"/>
        <v>0</v>
      </c>
      <c r="U191">
        <f t="shared" si="177"/>
        <v>0</v>
      </c>
      <c r="V191">
        <f t="shared" si="178"/>
        <v>0</v>
      </c>
      <c r="W191">
        <f t="shared" si="179"/>
        <v>0</v>
      </c>
      <c r="X191">
        <f t="shared" si="180"/>
        <v>0</v>
      </c>
      <c r="Y191">
        <f t="shared" si="181"/>
        <v>0</v>
      </c>
      <c r="AA191">
        <v>51441990</v>
      </c>
      <c r="AB191">
        <f t="shared" si="182"/>
        <v>11859</v>
      </c>
      <c r="AC191">
        <f t="shared" si="210"/>
        <v>11859</v>
      </c>
      <c r="AD191">
        <f t="shared" si="183"/>
        <v>0</v>
      </c>
      <c r="AE191">
        <f t="shared" si="184"/>
        <v>0</v>
      </c>
      <c r="AF191">
        <f t="shared" si="185"/>
        <v>0</v>
      </c>
      <c r="AG191">
        <f t="shared" si="186"/>
        <v>0</v>
      </c>
      <c r="AH191">
        <f t="shared" si="187"/>
        <v>0</v>
      </c>
      <c r="AI191">
        <f t="shared" si="188"/>
        <v>0</v>
      </c>
      <c r="AJ191">
        <f t="shared" si="189"/>
        <v>0</v>
      </c>
      <c r="AK191">
        <v>11859</v>
      </c>
      <c r="AL191">
        <v>11859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109</v>
      </c>
      <c r="AU191">
        <v>55</v>
      </c>
      <c r="AV191">
        <v>1</v>
      </c>
      <c r="AW191">
        <v>1</v>
      </c>
      <c r="AZ191">
        <v>1</v>
      </c>
      <c r="BA191">
        <v>1</v>
      </c>
      <c r="BB191">
        <v>1</v>
      </c>
      <c r="BC191">
        <v>8.16</v>
      </c>
      <c r="BD191" t="s">
        <v>3</v>
      </c>
      <c r="BE191" t="s">
        <v>3</v>
      </c>
      <c r="BF191" t="s">
        <v>3</v>
      </c>
      <c r="BG191" t="s">
        <v>3</v>
      </c>
      <c r="BH191">
        <v>3</v>
      </c>
      <c r="BI191">
        <v>1</v>
      </c>
      <c r="BJ191" t="s">
        <v>255</v>
      </c>
      <c r="BM191">
        <v>1100</v>
      </c>
      <c r="BN191">
        <v>0</v>
      </c>
      <c r="BO191" t="s">
        <v>23</v>
      </c>
      <c r="BP191">
        <v>1</v>
      </c>
      <c r="BQ191">
        <v>8</v>
      </c>
      <c r="BR191">
        <v>0</v>
      </c>
      <c r="BS191">
        <v>1</v>
      </c>
      <c r="BT191">
        <v>1</v>
      </c>
      <c r="BU191">
        <v>1</v>
      </c>
      <c r="BV191">
        <v>1</v>
      </c>
      <c r="BW191">
        <v>1</v>
      </c>
      <c r="BX191">
        <v>1</v>
      </c>
      <c r="BY191" t="s">
        <v>3</v>
      </c>
      <c r="BZ191">
        <v>109</v>
      </c>
      <c r="CA191">
        <v>65</v>
      </c>
      <c r="CB191" t="s">
        <v>3</v>
      </c>
      <c r="CE191">
        <v>0</v>
      </c>
      <c r="CF191">
        <v>0</v>
      </c>
      <c r="CG191">
        <v>0</v>
      </c>
      <c r="CH191">
        <v>47</v>
      </c>
      <c r="CI191">
        <v>0</v>
      </c>
      <c r="CJ191">
        <v>0</v>
      </c>
      <c r="CK191">
        <v>0</v>
      </c>
      <c r="CL191">
        <v>0</v>
      </c>
      <c r="CM191">
        <v>0</v>
      </c>
      <c r="CN191" t="s">
        <v>885</v>
      </c>
      <c r="CO191">
        <v>0</v>
      </c>
      <c r="CP191">
        <f t="shared" si="190"/>
        <v>0</v>
      </c>
      <c r="CQ191">
        <f t="shared" si="191"/>
        <v>96769.44</v>
      </c>
      <c r="CR191">
        <f t="shared" si="192"/>
        <v>0</v>
      </c>
      <c r="CS191">
        <f t="shared" si="193"/>
        <v>0</v>
      </c>
      <c r="CT191">
        <f t="shared" si="194"/>
        <v>0</v>
      </c>
      <c r="CU191">
        <f t="shared" si="195"/>
        <v>0</v>
      </c>
      <c r="CV191">
        <f t="shared" si="196"/>
        <v>0</v>
      </c>
      <c r="CW191">
        <f t="shared" si="197"/>
        <v>0</v>
      </c>
      <c r="CX191">
        <f t="shared" si="198"/>
        <v>0</v>
      </c>
      <c r="CY191">
        <f t="shared" si="199"/>
        <v>0</v>
      </c>
      <c r="CZ191">
        <f t="shared" si="200"/>
        <v>0</v>
      </c>
      <c r="DC191" t="s">
        <v>3</v>
      </c>
      <c r="DD191" t="s">
        <v>3</v>
      </c>
      <c r="DE191" t="s">
        <v>36</v>
      </c>
      <c r="DF191" t="s">
        <v>36</v>
      </c>
      <c r="DG191" t="s">
        <v>43</v>
      </c>
      <c r="DH191" t="s">
        <v>3</v>
      </c>
      <c r="DI191" t="s">
        <v>43</v>
      </c>
      <c r="DJ191" t="s">
        <v>36</v>
      </c>
      <c r="DK191" t="s">
        <v>3</v>
      </c>
      <c r="DL191" t="s">
        <v>3</v>
      </c>
      <c r="DM191" t="s">
        <v>26</v>
      </c>
      <c r="DN191">
        <v>0</v>
      </c>
      <c r="DO191">
        <v>0</v>
      </c>
      <c r="DP191">
        <v>1</v>
      </c>
      <c r="DQ191">
        <v>1</v>
      </c>
      <c r="DU191">
        <v>1009</v>
      </c>
      <c r="DV191" t="s">
        <v>230</v>
      </c>
      <c r="DW191" t="s">
        <v>230</v>
      </c>
      <c r="DX191">
        <v>1000</v>
      </c>
      <c r="DZ191" t="s">
        <v>3</v>
      </c>
      <c r="EA191" t="s">
        <v>3</v>
      </c>
      <c r="EB191" t="s">
        <v>3</v>
      </c>
      <c r="EC191" t="s">
        <v>3</v>
      </c>
      <c r="EE191">
        <v>51407885</v>
      </c>
      <c r="EF191">
        <v>8</v>
      </c>
      <c r="EG191" t="s">
        <v>58</v>
      </c>
      <c r="EH191">
        <v>0</v>
      </c>
      <c r="EI191" t="s">
        <v>3</v>
      </c>
      <c r="EJ191">
        <v>1</v>
      </c>
      <c r="EK191">
        <v>1100</v>
      </c>
      <c r="EL191" t="s">
        <v>59</v>
      </c>
      <c r="EM191" t="s">
        <v>60</v>
      </c>
      <c r="EO191" t="s">
        <v>44</v>
      </c>
      <c r="EQ191">
        <v>0</v>
      </c>
      <c r="ER191">
        <v>0</v>
      </c>
      <c r="ES191">
        <v>11859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FQ191">
        <v>0</v>
      </c>
      <c r="FR191">
        <f t="shared" si="201"/>
        <v>0</v>
      </c>
      <c r="FS191">
        <v>0</v>
      </c>
      <c r="FX191">
        <v>109</v>
      </c>
      <c r="FY191">
        <v>55.25</v>
      </c>
      <c r="GA191" t="s">
        <v>63</v>
      </c>
      <c r="GD191">
        <v>1</v>
      </c>
      <c r="GF191">
        <v>1164799089</v>
      </c>
      <c r="GG191">
        <v>2</v>
      </c>
      <c r="GH191">
        <v>0</v>
      </c>
      <c r="GI191">
        <v>-2</v>
      </c>
      <c r="GJ191">
        <v>0</v>
      </c>
      <c r="GK191">
        <v>0</v>
      </c>
      <c r="GL191">
        <f t="shared" si="202"/>
        <v>0</v>
      </c>
      <c r="GM191">
        <f t="shared" si="203"/>
        <v>0</v>
      </c>
      <c r="GN191">
        <f t="shared" si="204"/>
        <v>0</v>
      </c>
      <c r="GO191">
        <f t="shared" si="205"/>
        <v>0</v>
      </c>
      <c r="GP191">
        <f t="shared" si="206"/>
        <v>0</v>
      </c>
      <c r="GR191">
        <v>0</v>
      </c>
      <c r="GS191">
        <v>4</v>
      </c>
      <c r="GT191">
        <v>0</v>
      </c>
      <c r="GU191" t="s">
        <v>3</v>
      </c>
      <c r="GV191">
        <f t="shared" si="207"/>
        <v>0</v>
      </c>
      <c r="GW191">
        <v>1</v>
      </c>
      <c r="GX191">
        <f t="shared" si="208"/>
        <v>0</v>
      </c>
      <c r="HA191">
        <v>0</v>
      </c>
      <c r="HB191">
        <v>0</v>
      </c>
      <c r="HC191">
        <f t="shared" si="209"/>
        <v>0</v>
      </c>
      <c r="HE191" t="s">
        <v>3</v>
      </c>
      <c r="HF191" t="s">
        <v>3</v>
      </c>
      <c r="HM191" t="s">
        <v>3</v>
      </c>
      <c r="HN191" t="s">
        <v>3</v>
      </c>
      <c r="HO191" t="s">
        <v>3</v>
      </c>
      <c r="HP191" t="s">
        <v>3</v>
      </c>
      <c r="HQ191" t="s">
        <v>3</v>
      </c>
      <c r="IK191">
        <v>0</v>
      </c>
    </row>
    <row r="192" spans="1:255" x14ac:dyDescent="0.2">
      <c r="A192" s="2">
        <v>17</v>
      </c>
      <c r="B192" s="2">
        <v>1</v>
      </c>
      <c r="C192" s="2"/>
      <c r="D192" s="2"/>
      <c r="E192" s="2" t="s">
        <v>278</v>
      </c>
      <c r="F192" s="2" t="s">
        <v>257</v>
      </c>
      <c r="G192" s="2" t="s">
        <v>258</v>
      </c>
      <c r="H192" s="2" t="s">
        <v>230</v>
      </c>
      <c r="I192" s="2">
        <v>0</v>
      </c>
      <c r="J192" s="2">
        <v>0</v>
      </c>
      <c r="K192" s="2">
        <v>0</v>
      </c>
      <c r="L192" s="2">
        <v>-2.1305299999999998</v>
      </c>
      <c r="M192" s="2">
        <v>0</v>
      </c>
      <c r="N192" s="2">
        <f t="shared" si="170"/>
        <v>-2.1305000000000001</v>
      </c>
      <c r="O192" s="2">
        <f t="shared" si="171"/>
        <v>0</v>
      </c>
      <c r="P192" s="2">
        <f t="shared" si="172"/>
        <v>0</v>
      </c>
      <c r="Q192" s="2">
        <f t="shared" si="173"/>
        <v>0</v>
      </c>
      <c r="R192" s="2">
        <f t="shared" si="174"/>
        <v>0</v>
      </c>
      <c r="S192" s="2">
        <f t="shared" si="175"/>
        <v>0</v>
      </c>
      <c r="T192" s="2">
        <f t="shared" si="176"/>
        <v>0</v>
      </c>
      <c r="U192" s="2">
        <f t="shared" si="177"/>
        <v>0</v>
      </c>
      <c r="V192" s="2">
        <f t="shared" si="178"/>
        <v>0</v>
      </c>
      <c r="W192" s="2">
        <f t="shared" si="179"/>
        <v>0</v>
      </c>
      <c r="X192" s="2">
        <f t="shared" si="180"/>
        <v>0</v>
      </c>
      <c r="Y192" s="2">
        <f t="shared" si="181"/>
        <v>0</v>
      </c>
      <c r="Z192" s="2"/>
      <c r="AA192" s="2">
        <v>51442965</v>
      </c>
      <c r="AB192" s="2">
        <f t="shared" si="182"/>
        <v>11856</v>
      </c>
      <c r="AC192" s="2">
        <f t="shared" si="210"/>
        <v>11856</v>
      </c>
      <c r="AD192" s="2">
        <f t="shared" si="183"/>
        <v>0</v>
      </c>
      <c r="AE192" s="2">
        <f t="shared" si="184"/>
        <v>0</v>
      </c>
      <c r="AF192" s="2">
        <f t="shared" si="185"/>
        <v>0</v>
      </c>
      <c r="AG192" s="2">
        <f t="shared" si="186"/>
        <v>0</v>
      </c>
      <c r="AH192" s="2">
        <f t="shared" si="187"/>
        <v>0</v>
      </c>
      <c r="AI192" s="2">
        <f t="shared" si="188"/>
        <v>0</v>
      </c>
      <c r="AJ192" s="2">
        <f t="shared" si="189"/>
        <v>0</v>
      </c>
      <c r="AK192" s="2">
        <v>11856</v>
      </c>
      <c r="AL192" s="2">
        <v>11856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109</v>
      </c>
      <c r="AU192" s="2">
        <v>55.25</v>
      </c>
      <c r="AV192" s="2">
        <v>1</v>
      </c>
      <c r="AW192" s="2">
        <v>1</v>
      </c>
      <c r="AX192" s="2"/>
      <c r="AY192" s="2"/>
      <c r="AZ192" s="2">
        <v>1</v>
      </c>
      <c r="BA192" s="2">
        <v>1</v>
      </c>
      <c r="BB192" s="2">
        <v>1</v>
      </c>
      <c r="BC192" s="2">
        <v>8.16</v>
      </c>
      <c r="BD192" s="2" t="s">
        <v>3</v>
      </c>
      <c r="BE192" s="2" t="s">
        <v>3</v>
      </c>
      <c r="BF192" s="2" t="s">
        <v>3</v>
      </c>
      <c r="BG192" s="2" t="s">
        <v>3</v>
      </c>
      <c r="BH192" s="2">
        <v>3</v>
      </c>
      <c r="BI192" s="2">
        <v>1</v>
      </c>
      <c r="BJ192" s="2" t="s">
        <v>259</v>
      </c>
      <c r="BK192" s="2"/>
      <c r="BL192" s="2"/>
      <c r="BM192" s="2">
        <v>1100</v>
      </c>
      <c r="BN192" s="2">
        <v>0</v>
      </c>
      <c r="BO192" s="2" t="s">
        <v>23</v>
      </c>
      <c r="BP192" s="2">
        <v>1</v>
      </c>
      <c r="BQ192" s="2">
        <v>8</v>
      </c>
      <c r="BR192" s="2">
        <v>0</v>
      </c>
      <c r="BS192" s="2">
        <v>1</v>
      </c>
      <c r="BT192" s="2">
        <v>1</v>
      </c>
      <c r="BU192" s="2">
        <v>1</v>
      </c>
      <c r="BV192" s="2">
        <v>1</v>
      </c>
      <c r="BW192" s="2">
        <v>1</v>
      </c>
      <c r="BX192" s="2">
        <v>1</v>
      </c>
      <c r="BY192" s="2" t="s">
        <v>3</v>
      </c>
      <c r="BZ192" s="2">
        <v>109</v>
      </c>
      <c r="CA192" s="2">
        <v>65</v>
      </c>
      <c r="CB192" s="2" t="s">
        <v>3</v>
      </c>
      <c r="CC192" s="2"/>
      <c r="CD192" s="2"/>
      <c r="CE192" s="2">
        <v>0</v>
      </c>
      <c r="CF192" s="2">
        <v>0</v>
      </c>
      <c r="CG192" s="2">
        <v>0</v>
      </c>
      <c r="CH192" s="2">
        <v>48</v>
      </c>
      <c r="CI192" s="2">
        <v>0</v>
      </c>
      <c r="CJ192" s="2">
        <v>0</v>
      </c>
      <c r="CK192" s="2">
        <v>0</v>
      </c>
      <c r="CL192" s="2">
        <v>0</v>
      </c>
      <c r="CM192" s="2">
        <v>0</v>
      </c>
      <c r="CN192" s="2" t="s">
        <v>885</v>
      </c>
      <c r="CO192" s="2">
        <v>0</v>
      </c>
      <c r="CP192" s="2">
        <f t="shared" si="190"/>
        <v>0</v>
      </c>
      <c r="CQ192" s="2">
        <f t="shared" si="191"/>
        <v>96744.960000000006</v>
      </c>
      <c r="CR192" s="2">
        <f t="shared" si="192"/>
        <v>0</v>
      </c>
      <c r="CS192" s="2">
        <f t="shared" si="193"/>
        <v>0</v>
      </c>
      <c r="CT192" s="2">
        <f t="shared" si="194"/>
        <v>0</v>
      </c>
      <c r="CU192" s="2">
        <f t="shared" si="195"/>
        <v>0</v>
      </c>
      <c r="CV192" s="2">
        <f t="shared" si="196"/>
        <v>0</v>
      </c>
      <c r="CW192" s="2">
        <f t="shared" si="197"/>
        <v>0</v>
      </c>
      <c r="CX192" s="2">
        <f t="shared" si="198"/>
        <v>0</v>
      </c>
      <c r="CY192" s="2">
        <f t="shared" si="199"/>
        <v>0</v>
      </c>
      <c r="CZ192" s="2">
        <f t="shared" si="200"/>
        <v>0</v>
      </c>
      <c r="DA192" s="2"/>
      <c r="DB192" s="2"/>
      <c r="DC192" s="2" t="s">
        <v>3</v>
      </c>
      <c r="DD192" s="2" t="s">
        <v>3</v>
      </c>
      <c r="DE192" s="2" t="s">
        <v>36</v>
      </c>
      <c r="DF192" s="2" t="s">
        <v>36</v>
      </c>
      <c r="DG192" s="2" t="s">
        <v>43</v>
      </c>
      <c r="DH192" s="2" t="s">
        <v>3</v>
      </c>
      <c r="DI192" s="2" t="s">
        <v>43</v>
      </c>
      <c r="DJ192" s="2" t="s">
        <v>36</v>
      </c>
      <c r="DK192" s="2" t="s">
        <v>3</v>
      </c>
      <c r="DL192" s="2" t="s">
        <v>3</v>
      </c>
      <c r="DM192" s="2" t="s">
        <v>26</v>
      </c>
      <c r="DN192" s="2">
        <v>0</v>
      </c>
      <c r="DO192" s="2">
        <v>0</v>
      </c>
      <c r="DP192" s="2">
        <v>1</v>
      </c>
      <c r="DQ192" s="2">
        <v>1</v>
      </c>
      <c r="DR192" s="2"/>
      <c r="DS192" s="2"/>
      <c r="DT192" s="2"/>
      <c r="DU192" s="2">
        <v>1009</v>
      </c>
      <c r="DV192" s="2" t="s">
        <v>230</v>
      </c>
      <c r="DW192" s="2" t="s">
        <v>230</v>
      </c>
      <c r="DX192" s="2">
        <v>1000</v>
      </c>
      <c r="DY192" s="2"/>
      <c r="DZ192" s="2" t="s">
        <v>3</v>
      </c>
      <c r="EA192" s="2" t="s">
        <v>3</v>
      </c>
      <c r="EB192" s="2" t="s">
        <v>3</v>
      </c>
      <c r="EC192" s="2" t="s">
        <v>3</v>
      </c>
      <c r="ED192" s="2"/>
      <c r="EE192" s="2">
        <v>51407885</v>
      </c>
      <c r="EF192" s="2">
        <v>8</v>
      </c>
      <c r="EG192" s="2" t="s">
        <v>58</v>
      </c>
      <c r="EH192" s="2">
        <v>0</v>
      </c>
      <c r="EI192" s="2" t="s">
        <v>3</v>
      </c>
      <c r="EJ192" s="2">
        <v>1</v>
      </c>
      <c r="EK192" s="2">
        <v>1100</v>
      </c>
      <c r="EL192" s="2" t="s">
        <v>59</v>
      </c>
      <c r="EM192" s="2" t="s">
        <v>60</v>
      </c>
      <c r="EN192" s="2"/>
      <c r="EO192" s="2" t="s">
        <v>44</v>
      </c>
      <c r="EP192" s="2"/>
      <c r="EQ192" s="2">
        <v>0</v>
      </c>
      <c r="ER192" s="2">
        <v>0</v>
      </c>
      <c r="ES192" s="2">
        <v>11856</v>
      </c>
      <c r="ET192" s="2">
        <v>0</v>
      </c>
      <c r="EU192" s="2">
        <v>0</v>
      </c>
      <c r="EV192" s="2">
        <v>0</v>
      </c>
      <c r="EW192" s="2">
        <v>0</v>
      </c>
      <c r="EX192" s="2">
        <v>0</v>
      </c>
      <c r="EY192" s="2">
        <v>0</v>
      </c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>
        <v>0</v>
      </c>
      <c r="FR192" s="2">
        <f t="shared" si="201"/>
        <v>0</v>
      </c>
      <c r="FS192" s="2">
        <v>0</v>
      </c>
      <c r="FT192" s="2"/>
      <c r="FU192" s="2"/>
      <c r="FV192" s="2"/>
      <c r="FW192" s="2"/>
      <c r="FX192" s="2">
        <v>109</v>
      </c>
      <c r="FY192" s="2">
        <v>55.25</v>
      </c>
      <c r="FZ192" s="2"/>
      <c r="GA192" s="2" t="s">
        <v>63</v>
      </c>
      <c r="GB192" s="2"/>
      <c r="GC192" s="2"/>
      <c r="GD192" s="2">
        <v>1</v>
      </c>
      <c r="GE192" s="2"/>
      <c r="GF192" s="2">
        <v>-1762619259</v>
      </c>
      <c r="GG192" s="2">
        <v>2</v>
      </c>
      <c r="GH192" s="2">
        <v>0</v>
      </c>
      <c r="GI192" s="2">
        <v>-2</v>
      </c>
      <c r="GJ192" s="2">
        <v>0</v>
      </c>
      <c r="GK192" s="2">
        <v>0</v>
      </c>
      <c r="GL192" s="2">
        <f t="shared" si="202"/>
        <v>0</v>
      </c>
      <c r="GM192" s="2">
        <f t="shared" si="203"/>
        <v>0</v>
      </c>
      <c r="GN192" s="2">
        <f t="shared" si="204"/>
        <v>0</v>
      </c>
      <c r="GO192" s="2">
        <f t="shared" si="205"/>
        <v>0</v>
      </c>
      <c r="GP192" s="2">
        <f t="shared" si="206"/>
        <v>0</v>
      </c>
      <c r="GQ192" s="2"/>
      <c r="GR192" s="2">
        <v>0</v>
      </c>
      <c r="GS192" s="2">
        <v>4</v>
      </c>
      <c r="GT192" s="2">
        <v>0</v>
      </c>
      <c r="GU192" s="2" t="s">
        <v>3</v>
      </c>
      <c r="GV192" s="2">
        <f t="shared" si="207"/>
        <v>0</v>
      </c>
      <c r="GW192" s="2">
        <v>1</v>
      </c>
      <c r="GX192" s="2">
        <f t="shared" si="208"/>
        <v>0</v>
      </c>
      <c r="GY192" s="2"/>
      <c r="GZ192" s="2"/>
      <c r="HA192" s="2">
        <v>0</v>
      </c>
      <c r="HB192" s="2">
        <v>0</v>
      </c>
      <c r="HC192" s="2">
        <f t="shared" si="209"/>
        <v>0</v>
      </c>
      <c r="HD192" s="2"/>
      <c r="HE192" s="2" t="s">
        <v>3</v>
      </c>
      <c r="HF192" s="2" t="s">
        <v>3</v>
      </c>
      <c r="HG192" s="2"/>
      <c r="HH192" s="2"/>
      <c r="HI192" s="2"/>
      <c r="HJ192" s="2"/>
      <c r="HK192" s="2"/>
      <c r="HL192" s="2"/>
      <c r="HM192" s="2" t="s">
        <v>3</v>
      </c>
      <c r="HN192" s="2" t="s">
        <v>3</v>
      </c>
      <c r="HO192" s="2" t="s">
        <v>3</v>
      </c>
      <c r="HP192" s="2" t="s">
        <v>3</v>
      </c>
      <c r="HQ192" s="2" t="s">
        <v>3</v>
      </c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>
        <v>0</v>
      </c>
      <c r="IL192" s="2"/>
      <c r="IM192" s="2"/>
      <c r="IN192" s="2"/>
      <c r="IO192" s="2"/>
      <c r="IP192" s="2"/>
      <c r="IQ192" s="2"/>
      <c r="IR192" s="2"/>
      <c r="IS192" s="2"/>
      <c r="IT192" s="2"/>
      <c r="IU192" s="2"/>
    </row>
    <row r="193" spans="1:255" x14ac:dyDescent="0.2">
      <c r="A193">
        <v>17</v>
      </c>
      <c r="B193">
        <v>1</v>
      </c>
      <c r="E193" t="s">
        <v>278</v>
      </c>
      <c r="F193" t="s">
        <v>257</v>
      </c>
      <c r="G193" t="s">
        <v>258</v>
      </c>
      <c r="H193" t="s">
        <v>230</v>
      </c>
      <c r="I193">
        <v>0</v>
      </c>
      <c r="J193">
        <v>0</v>
      </c>
      <c r="K193">
        <v>0</v>
      </c>
      <c r="L193">
        <v>-2.1305299999999998</v>
      </c>
      <c r="M193">
        <v>0</v>
      </c>
      <c r="N193">
        <f t="shared" si="170"/>
        <v>-2.1305000000000001</v>
      </c>
      <c r="O193">
        <f t="shared" si="171"/>
        <v>0</v>
      </c>
      <c r="P193">
        <f t="shared" si="172"/>
        <v>0</v>
      </c>
      <c r="Q193">
        <f t="shared" si="173"/>
        <v>0</v>
      </c>
      <c r="R193">
        <f t="shared" si="174"/>
        <v>0</v>
      </c>
      <c r="S193">
        <f t="shared" si="175"/>
        <v>0</v>
      </c>
      <c r="T193">
        <f t="shared" si="176"/>
        <v>0</v>
      </c>
      <c r="U193">
        <f t="shared" si="177"/>
        <v>0</v>
      </c>
      <c r="V193">
        <f t="shared" si="178"/>
        <v>0</v>
      </c>
      <c r="W193">
        <f t="shared" si="179"/>
        <v>0</v>
      </c>
      <c r="X193">
        <f t="shared" si="180"/>
        <v>0</v>
      </c>
      <c r="Y193">
        <f t="shared" si="181"/>
        <v>0</v>
      </c>
      <c r="AA193">
        <v>51441990</v>
      </c>
      <c r="AB193">
        <f t="shared" si="182"/>
        <v>11856</v>
      </c>
      <c r="AC193">
        <f t="shared" si="210"/>
        <v>11856</v>
      </c>
      <c r="AD193">
        <f t="shared" si="183"/>
        <v>0</v>
      </c>
      <c r="AE193">
        <f t="shared" si="184"/>
        <v>0</v>
      </c>
      <c r="AF193">
        <f t="shared" si="185"/>
        <v>0</v>
      </c>
      <c r="AG193">
        <f t="shared" si="186"/>
        <v>0</v>
      </c>
      <c r="AH193">
        <f t="shared" si="187"/>
        <v>0</v>
      </c>
      <c r="AI193">
        <f t="shared" si="188"/>
        <v>0</v>
      </c>
      <c r="AJ193">
        <f t="shared" si="189"/>
        <v>0</v>
      </c>
      <c r="AK193">
        <v>11856</v>
      </c>
      <c r="AL193">
        <v>11856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109</v>
      </c>
      <c r="AU193">
        <v>55</v>
      </c>
      <c r="AV193">
        <v>1</v>
      </c>
      <c r="AW193">
        <v>1</v>
      </c>
      <c r="AZ193">
        <v>1</v>
      </c>
      <c r="BA193">
        <v>1</v>
      </c>
      <c r="BB193">
        <v>1</v>
      </c>
      <c r="BC193">
        <v>8.16</v>
      </c>
      <c r="BD193" t="s">
        <v>3</v>
      </c>
      <c r="BE193" t="s">
        <v>3</v>
      </c>
      <c r="BF193" t="s">
        <v>3</v>
      </c>
      <c r="BG193" t="s">
        <v>3</v>
      </c>
      <c r="BH193">
        <v>3</v>
      </c>
      <c r="BI193">
        <v>1</v>
      </c>
      <c r="BJ193" t="s">
        <v>259</v>
      </c>
      <c r="BM193">
        <v>1100</v>
      </c>
      <c r="BN193">
        <v>0</v>
      </c>
      <c r="BO193" t="s">
        <v>23</v>
      </c>
      <c r="BP193">
        <v>1</v>
      </c>
      <c r="BQ193">
        <v>8</v>
      </c>
      <c r="BR193">
        <v>0</v>
      </c>
      <c r="BS193">
        <v>1</v>
      </c>
      <c r="BT193">
        <v>1</v>
      </c>
      <c r="BU193">
        <v>1</v>
      </c>
      <c r="BV193">
        <v>1</v>
      </c>
      <c r="BW193">
        <v>1</v>
      </c>
      <c r="BX193">
        <v>1</v>
      </c>
      <c r="BY193" t="s">
        <v>3</v>
      </c>
      <c r="BZ193">
        <v>109</v>
      </c>
      <c r="CA193">
        <v>65</v>
      </c>
      <c r="CB193" t="s">
        <v>3</v>
      </c>
      <c r="CE193">
        <v>0</v>
      </c>
      <c r="CF193">
        <v>0</v>
      </c>
      <c r="CG193">
        <v>0</v>
      </c>
      <c r="CH193">
        <v>48</v>
      </c>
      <c r="CI193">
        <v>0</v>
      </c>
      <c r="CJ193">
        <v>0</v>
      </c>
      <c r="CK193">
        <v>0</v>
      </c>
      <c r="CL193">
        <v>0</v>
      </c>
      <c r="CM193">
        <v>0</v>
      </c>
      <c r="CN193" t="s">
        <v>885</v>
      </c>
      <c r="CO193">
        <v>0</v>
      </c>
      <c r="CP193">
        <f t="shared" si="190"/>
        <v>0</v>
      </c>
      <c r="CQ193">
        <f t="shared" si="191"/>
        <v>96744.960000000006</v>
      </c>
      <c r="CR193">
        <f t="shared" si="192"/>
        <v>0</v>
      </c>
      <c r="CS193">
        <f t="shared" si="193"/>
        <v>0</v>
      </c>
      <c r="CT193">
        <f t="shared" si="194"/>
        <v>0</v>
      </c>
      <c r="CU193">
        <f t="shared" si="195"/>
        <v>0</v>
      </c>
      <c r="CV193">
        <f t="shared" si="196"/>
        <v>0</v>
      </c>
      <c r="CW193">
        <f t="shared" si="197"/>
        <v>0</v>
      </c>
      <c r="CX193">
        <f t="shared" si="198"/>
        <v>0</v>
      </c>
      <c r="CY193">
        <f t="shared" si="199"/>
        <v>0</v>
      </c>
      <c r="CZ193">
        <f t="shared" si="200"/>
        <v>0</v>
      </c>
      <c r="DC193" t="s">
        <v>3</v>
      </c>
      <c r="DD193" t="s">
        <v>3</v>
      </c>
      <c r="DE193" t="s">
        <v>36</v>
      </c>
      <c r="DF193" t="s">
        <v>36</v>
      </c>
      <c r="DG193" t="s">
        <v>43</v>
      </c>
      <c r="DH193" t="s">
        <v>3</v>
      </c>
      <c r="DI193" t="s">
        <v>43</v>
      </c>
      <c r="DJ193" t="s">
        <v>36</v>
      </c>
      <c r="DK193" t="s">
        <v>3</v>
      </c>
      <c r="DL193" t="s">
        <v>3</v>
      </c>
      <c r="DM193" t="s">
        <v>26</v>
      </c>
      <c r="DN193">
        <v>0</v>
      </c>
      <c r="DO193">
        <v>0</v>
      </c>
      <c r="DP193">
        <v>1</v>
      </c>
      <c r="DQ193">
        <v>1</v>
      </c>
      <c r="DU193">
        <v>1009</v>
      </c>
      <c r="DV193" t="s">
        <v>230</v>
      </c>
      <c r="DW193" t="s">
        <v>230</v>
      </c>
      <c r="DX193">
        <v>1000</v>
      </c>
      <c r="DZ193" t="s">
        <v>3</v>
      </c>
      <c r="EA193" t="s">
        <v>3</v>
      </c>
      <c r="EB193" t="s">
        <v>3</v>
      </c>
      <c r="EC193" t="s">
        <v>3</v>
      </c>
      <c r="EE193">
        <v>51407885</v>
      </c>
      <c r="EF193">
        <v>8</v>
      </c>
      <c r="EG193" t="s">
        <v>58</v>
      </c>
      <c r="EH193">
        <v>0</v>
      </c>
      <c r="EI193" t="s">
        <v>3</v>
      </c>
      <c r="EJ193">
        <v>1</v>
      </c>
      <c r="EK193">
        <v>1100</v>
      </c>
      <c r="EL193" t="s">
        <v>59</v>
      </c>
      <c r="EM193" t="s">
        <v>60</v>
      </c>
      <c r="EO193" t="s">
        <v>44</v>
      </c>
      <c r="EQ193">
        <v>0</v>
      </c>
      <c r="ER193">
        <v>0</v>
      </c>
      <c r="ES193">
        <v>11856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FQ193">
        <v>0</v>
      </c>
      <c r="FR193">
        <f t="shared" si="201"/>
        <v>0</v>
      </c>
      <c r="FS193">
        <v>0</v>
      </c>
      <c r="FX193">
        <v>109</v>
      </c>
      <c r="FY193">
        <v>55.25</v>
      </c>
      <c r="GA193" t="s">
        <v>63</v>
      </c>
      <c r="GD193">
        <v>1</v>
      </c>
      <c r="GF193">
        <v>-1762619259</v>
      </c>
      <c r="GG193">
        <v>2</v>
      </c>
      <c r="GH193">
        <v>0</v>
      </c>
      <c r="GI193">
        <v>-2</v>
      </c>
      <c r="GJ193">
        <v>0</v>
      </c>
      <c r="GK193">
        <v>0</v>
      </c>
      <c r="GL193">
        <f t="shared" si="202"/>
        <v>0</v>
      </c>
      <c r="GM193">
        <f t="shared" si="203"/>
        <v>0</v>
      </c>
      <c r="GN193">
        <f t="shared" si="204"/>
        <v>0</v>
      </c>
      <c r="GO193">
        <f t="shared" si="205"/>
        <v>0</v>
      </c>
      <c r="GP193">
        <f t="shared" si="206"/>
        <v>0</v>
      </c>
      <c r="GR193">
        <v>0</v>
      </c>
      <c r="GS193">
        <v>4</v>
      </c>
      <c r="GT193">
        <v>0</v>
      </c>
      <c r="GU193" t="s">
        <v>3</v>
      </c>
      <c r="GV193">
        <f t="shared" si="207"/>
        <v>0</v>
      </c>
      <c r="GW193">
        <v>1</v>
      </c>
      <c r="GX193">
        <f t="shared" si="208"/>
        <v>0</v>
      </c>
      <c r="HA193">
        <v>0</v>
      </c>
      <c r="HB193">
        <v>0</v>
      </c>
      <c r="HC193">
        <f t="shared" si="209"/>
        <v>0</v>
      </c>
      <c r="HE193" t="s">
        <v>3</v>
      </c>
      <c r="HF193" t="s">
        <v>3</v>
      </c>
      <c r="HM193" t="s">
        <v>3</v>
      </c>
      <c r="HN193" t="s">
        <v>3</v>
      </c>
      <c r="HO193" t="s">
        <v>3</v>
      </c>
      <c r="HP193" t="s">
        <v>3</v>
      </c>
      <c r="HQ193" t="s">
        <v>3</v>
      </c>
      <c r="IK193">
        <v>0</v>
      </c>
    </row>
    <row r="194" spans="1:255" x14ac:dyDescent="0.2">
      <c r="A194" s="2">
        <v>17</v>
      </c>
      <c r="B194" s="2">
        <v>1</v>
      </c>
      <c r="C194" s="2"/>
      <c r="D194" s="2"/>
      <c r="E194" s="2" t="s">
        <v>279</v>
      </c>
      <c r="F194" s="2" t="s">
        <v>261</v>
      </c>
      <c r="G194" s="2" t="s">
        <v>262</v>
      </c>
      <c r="H194" s="2" t="s">
        <v>154</v>
      </c>
      <c r="I194" s="2">
        <v>0</v>
      </c>
      <c r="J194" s="2">
        <v>0</v>
      </c>
      <c r="K194" s="2">
        <v>0</v>
      </c>
      <c r="L194" s="2">
        <v>-945.76</v>
      </c>
      <c r="M194" s="2">
        <v>0</v>
      </c>
      <c r="N194" s="2">
        <f t="shared" si="170"/>
        <v>-945.76</v>
      </c>
      <c r="O194" s="2">
        <f t="shared" si="171"/>
        <v>0</v>
      </c>
      <c r="P194" s="2">
        <f t="shared" si="172"/>
        <v>0</v>
      </c>
      <c r="Q194" s="2">
        <f t="shared" si="173"/>
        <v>0</v>
      </c>
      <c r="R194" s="2">
        <f t="shared" si="174"/>
        <v>0</v>
      </c>
      <c r="S194" s="2">
        <f t="shared" si="175"/>
        <v>0</v>
      </c>
      <c r="T194" s="2">
        <f t="shared" si="176"/>
        <v>0</v>
      </c>
      <c r="U194" s="2">
        <f t="shared" si="177"/>
        <v>0</v>
      </c>
      <c r="V194" s="2">
        <f t="shared" si="178"/>
        <v>0</v>
      </c>
      <c r="W194" s="2">
        <f t="shared" si="179"/>
        <v>0</v>
      </c>
      <c r="X194" s="2">
        <f t="shared" si="180"/>
        <v>0</v>
      </c>
      <c r="Y194" s="2">
        <f t="shared" si="181"/>
        <v>0</v>
      </c>
      <c r="Z194" s="2"/>
      <c r="AA194" s="2">
        <v>51442965</v>
      </c>
      <c r="AB194" s="2">
        <f t="shared" si="182"/>
        <v>5.5</v>
      </c>
      <c r="AC194" s="2">
        <f t="shared" si="210"/>
        <v>5.5</v>
      </c>
      <c r="AD194" s="2">
        <f t="shared" si="183"/>
        <v>0</v>
      </c>
      <c r="AE194" s="2">
        <f t="shared" si="184"/>
        <v>0</v>
      </c>
      <c r="AF194" s="2">
        <f t="shared" si="185"/>
        <v>0</v>
      </c>
      <c r="AG194" s="2">
        <f t="shared" si="186"/>
        <v>0</v>
      </c>
      <c r="AH194" s="2">
        <f t="shared" si="187"/>
        <v>0</v>
      </c>
      <c r="AI194" s="2">
        <f t="shared" si="188"/>
        <v>0</v>
      </c>
      <c r="AJ194" s="2">
        <f t="shared" si="189"/>
        <v>0</v>
      </c>
      <c r="AK194" s="2">
        <v>5.5</v>
      </c>
      <c r="AL194" s="2">
        <v>5.5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109</v>
      </c>
      <c r="AU194" s="2">
        <v>55.25</v>
      </c>
      <c r="AV194" s="2">
        <v>1</v>
      </c>
      <c r="AW194" s="2">
        <v>1</v>
      </c>
      <c r="AX194" s="2"/>
      <c r="AY194" s="2"/>
      <c r="AZ194" s="2">
        <v>1</v>
      </c>
      <c r="BA194" s="2">
        <v>1</v>
      </c>
      <c r="BB194" s="2">
        <v>1</v>
      </c>
      <c r="BC194" s="2">
        <v>8.16</v>
      </c>
      <c r="BD194" s="2" t="s">
        <v>3</v>
      </c>
      <c r="BE194" s="2" t="s">
        <v>3</v>
      </c>
      <c r="BF194" s="2" t="s">
        <v>3</v>
      </c>
      <c r="BG194" s="2" t="s">
        <v>3</v>
      </c>
      <c r="BH194" s="2">
        <v>3</v>
      </c>
      <c r="BI194" s="2">
        <v>1</v>
      </c>
      <c r="BJ194" s="2" t="s">
        <v>263</v>
      </c>
      <c r="BK194" s="2"/>
      <c r="BL194" s="2"/>
      <c r="BM194" s="2">
        <v>1100</v>
      </c>
      <c r="BN194" s="2">
        <v>0</v>
      </c>
      <c r="BO194" s="2" t="s">
        <v>23</v>
      </c>
      <c r="BP194" s="2">
        <v>1</v>
      </c>
      <c r="BQ194" s="2">
        <v>8</v>
      </c>
      <c r="BR194" s="2">
        <v>0</v>
      </c>
      <c r="BS194" s="2">
        <v>1</v>
      </c>
      <c r="BT194" s="2">
        <v>1</v>
      </c>
      <c r="BU194" s="2">
        <v>1</v>
      </c>
      <c r="BV194" s="2">
        <v>1</v>
      </c>
      <c r="BW194" s="2">
        <v>1</v>
      </c>
      <c r="BX194" s="2">
        <v>1</v>
      </c>
      <c r="BY194" s="2" t="s">
        <v>3</v>
      </c>
      <c r="BZ194" s="2">
        <v>109</v>
      </c>
      <c r="CA194" s="2">
        <v>65</v>
      </c>
      <c r="CB194" s="2" t="s">
        <v>3</v>
      </c>
      <c r="CC194" s="2"/>
      <c r="CD194" s="2"/>
      <c r="CE194" s="2">
        <v>0</v>
      </c>
      <c r="CF194" s="2">
        <v>0</v>
      </c>
      <c r="CG194" s="2">
        <v>0</v>
      </c>
      <c r="CH194" s="2">
        <v>49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 t="s">
        <v>885</v>
      </c>
      <c r="CO194" s="2">
        <v>0</v>
      </c>
      <c r="CP194" s="2">
        <f t="shared" si="190"/>
        <v>0</v>
      </c>
      <c r="CQ194" s="2">
        <f t="shared" si="191"/>
        <v>44.88</v>
      </c>
      <c r="CR194" s="2">
        <f t="shared" si="192"/>
        <v>0</v>
      </c>
      <c r="CS194" s="2">
        <f t="shared" si="193"/>
        <v>0</v>
      </c>
      <c r="CT194" s="2">
        <f t="shared" si="194"/>
        <v>0</v>
      </c>
      <c r="CU194" s="2">
        <f t="shared" si="195"/>
        <v>0</v>
      </c>
      <c r="CV194" s="2">
        <f t="shared" si="196"/>
        <v>0</v>
      </c>
      <c r="CW194" s="2">
        <f t="shared" si="197"/>
        <v>0</v>
      </c>
      <c r="CX194" s="2">
        <f t="shared" si="198"/>
        <v>0</v>
      </c>
      <c r="CY194" s="2">
        <f t="shared" si="199"/>
        <v>0</v>
      </c>
      <c r="CZ194" s="2">
        <f t="shared" si="200"/>
        <v>0</v>
      </c>
      <c r="DA194" s="2"/>
      <c r="DB194" s="2"/>
      <c r="DC194" s="2" t="s">
        <v>3</v>
      </c>
      <c r="DD194" s="2" t="s">
        <v>3</v>
      </c>
      <c r="DE194" s="2" t="s">
        <v>36</v>
      </c>
      <c r="DF194" s="2" t="s">
        <v>36</v>
      </c>
      <c r="DG194" s="2" t="s">
        <v>43</v>
      </c>
      <c r="DH194" s="2" t="s">
        <v>3</v>
      </c>
      <c r="DI194" s="2" t="s">
        <v>43</v>
      </c>
      <c r="DJ194" s="2" t="s">
        <v>36</v>
      </c>
      <c r="DK194" s="2" t="s">
        <v>3</v>
      </c>
      <c r="DL194" s="2" t="s">
        <v>3</v>
      </c>
      <c r="DM194" s="2" t="s">
        <v>26</v>
      </c>
      <c r="DN194" s="2">
        <v>0</v>
      </c>
      <c r="DO194" s="2">
        <v>0</v>
      </c>
      <c r="DP194" s="2">
        <v>1</v>
      </c>
      <c r="DQ194" s="2">
        <v>1</v>
      </c>
      <c r="DR194" s="2"/>
      <c r="DS194" s="2"/>
      <c r="DT194" s="2"/>
      <c r="DU194" s="2">
        <v>1013</v>
      </c>
      <c r="DV194" s="2" t="s">
        <v>154</v>
      </c>
      <c r="DW194" s="2" t="s">
        <v>154</v>
      </c>
      <c r="DX194" s="2">
        <v>1</v>
      </c>
      <c r="DY194" s="2"/>
      <c r="DZ194" s="2" t="s">
        <v>3</v>
      </c>
      <c r="EA194" s="2" t="s">
        <v>3</v>
      </c>
      <c r="EB194" s="2" t="s">
        <v>3</v>
      </c>
      <c r="EC194" s="2" t="s">
        <v>3</v>
      </c>
      <c r="ED194" s="2"/>
      <c r="EE194" s="2">
        <v>51407885</v>
      </c>
      <c r="EF194" s="2">
        <v>8</v>
      </c>
      <c r="EG194" s="2" t="s">
        <v>58</v>
      </c>
      <c r="EH194" s="2">
        <v>0</v>
      </c>
      <c r="EI194" s="2" t="s">
        <v>3</v>
      </c>
      <c r="EJ194" s="2">
        <v>1</v>
      </c>
      <c r="EK194" s="2">
        <v>1100</v>
      </c>
      <c r="EL194" s="2" t="s">
        <v>59</v>
      </c>
      <c r="EM194" s="2" t="s">
        <v>60</v>
      </c>
      <c r="EN194" s="2"/>
      <c r="EO194" s="2" t="s">
        <v>44</v>
      </c>
      <c r="EP194" s="2"/>
      <c r="EQ194" s="2">
        <v>0</v>
      </c>
      <c r="ER194" s="2">
        <v>0</v>
      </c>
      <c r="ES194" s="2">
        <v>5.5</v>
      </c>
      <c r="ET194" s="2">
        <v>0</v>
      </c>
      <c r="EU194" s="2">
        <v>0</v>
      </c>
      <c r="EV194" s="2">
        <v>0</v>
      </c>
      <c r="EW194" s="2">
        <v>0</v>
      </c>
      <c r="EX194" s="2">
        <v>0</v>
      </c>
      <c r="EY194" s="2">
        <v>0</v>
      </c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>
        <v>0</v>
      </c>
      <c r="FR194" s="2">
        <f t="shared" si="201"/>
        <v>0</v>
      </c>
      <c r="FS194" s="2">
        <v>0</v>
      </c>
      <c r="FT194" s="2"/>
      <c r="FU194" s="2"/>
      <c r="FV194" s="2"/>
      <c r="FW194" s="2"/>
      <c r="FX194" s="2">
        <v>109</v>
      </c>
      <c r="FY194" s="2">
        <v>55.25</v>
      </c>
      <c r="FZ194" s="2"/>
      <c r="GA194" s="2" t="s">
        <v>63</v>
      </c>
      <c r="GB194" s="2"/>
      <c r="GC194" s="2"/>
      <c r="GD194" s="2">
        <v>1</v>
      </c>
      <c r="GE194" s="2"/>
      <c r="GF194" s="2">
        <v>-1943730607</v>
      </c>
      <c r="GG194" s="2">
        <v>2</v>
      </c>
      <c r="GH194" s="2">
        <v>0</v>
      </c>
      <c r="GI194" s="2">
        <v>-2</v>
      </c>
      <c r="GJ194" s="2">
        <v>0</v>
      </c>
      <c r="GK194" s="2">
        <v>0</v>
      </c>
      <c r="GL194" s="2">
        <f t="shared" si="202"/>
        <v>0</v>
      </c>
      <c r="GM194" s="2">
        <f t="shared" si="203"/>
        <v>0</v>
      </c>
      <c r="GN194" s="2">
        <f t="shared" si="204"/>
        <v>0</v>
      </c>
      <c r="GO194" s="2">
        <f t="shared" si="205"/>
        <v>0</v>
      </c>
      <c r="GP194" s="2">
        <f t="shared" si="206"/>
        <v>0</v>
      </c>
      <c r="GQ194" s="2"/>
      <c r="GR194" s="2">
        <v>0</v>
      </c>
      <c r="GS194" s="2">
        <v>4</v>
      </c>
      <c r="GT194" s="2">
        <v>0</v>
      </c>
      <c r="GU194" s="2" t="s">
        <v>3</v>
      </c>
      <c r="GV194" s="2">
        <f t="shared" si="207"/>
        <v>0</v>
      </c>
      <c r="GW194" s="2">
        <v>1</v>
      </c>
      <c r="GX194" s="2">
        <f t="shared" si="208"/>
        <v>0</v>
      </c>
      <c r="GY194" s="2"/>
      <c r="GZ194" s="2"/>
      <c r="HA194" s="2">
        <v>0</v>
      </c>
      <c r="HB194" s="2">
        <v>0</v>
      </c>
      <c r="HC194" s="2">
        <f t="shared" si="209"/>
        <v>0</v>
      </c>
      <c r="HD194" s="2"/>
      <c r="HE194" s="2" t="s">
        <v>3</v>
      </c>
      <c r="HF194" s="2" t="s">
        <v>3</v>
      </c>
      <c r="HG194" s="2"/>
      <c r="HH194" s="2"/>
      <c r="HI194" s="2"/>
      <c r="HJ194" s="2"/>
      <c r="HK194" s="2"/>
      <c r="HL194" s="2"/>
      <c r="HM194" s="2" t="s">
        <v>3</v>
      </c>
      <c r="HN194" s="2" t="s">
        <v>3</v>
      </c>
      <c r="HO194" s="2" t="s">
        <v>3</v>
      </c>
      <c r="HP194" s="2" t="s">
        <v>3</v>
      </c>
      <c r="HQ194" s="2" t="s">
        <v>3</v>
      </c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>
        <v>0</v>
      </c>
      <c r="IL194" s="2"/>
      <c r="IM194" s="2"/>
      <c r="IN194" s="2"/>
      <c r="IO194" s="2"/>
      <c r="IP194" s="2"/>
      <c r="IQ194" s="2"/>
      <c r="IR194" s="2"/>
      <c r="IS194" s="2"/>
      <c r="IT194" s="2"/>
      <c r="IU194" s="2"/>
    </row>
    <row r="195" spans="1:255" x14ac:dyDescent="0.2">
      <c r="A195">
        <v>17</v>
      </c>
      <c r="B195">
        <v>1</v>
      </c>
      <c r="E195" t="s">
        <v>279</v>
      </c>
      <c r="F195" t="s">
        <v>261</v>
      </c>
      <c r="G195" t="s">
        <v>262</v>
      </c>
      <c r="H195" t="s">
        <v>154</v>
      </c>
      <c r="I195">
        <v>0</v>
      </c>
      <c r="J195">
        <v>0</v>
      </c>
      <c r="K195">
        <v>0</v>
      </c>
      <c r="L195">
        <v>-945.76</v>
      </c>
      <c r="M195">
        <v>0</v>
      </c>
      <c r="N195">
        <f t="shared" si="170"/>
        <v>-945.76</v>
      </c>
      <c r="O195">
        <f t="shared" si="171"/>
        <v>0</v>
      </c>
      <c r="P195">
        <f t="shared" si="172"/>
        <v>0</v>
      </c>
      <c r="Q195">
        <f t="shared" si="173"/>
        <v>0</v>
      </c>
      <c r="R195">
        <f t="shared" si="174"/>
        <v>0</v>
      </c>
      <c r="S195">
        <f t="shared" si="175"/>
        <v>0</v>
      </c>
      <c r="T195">
        <f t="shared" si="176"/>
        <v>0</v>
      </c>
      <c r="U195">
        <f t="shared" si="177"/>
        <v>0</v>
      </c>
      <c r="V195">
        <f t="shared" si="178"/>
        <v>0</v>
      </c>
      <c r="W195">
        <f t="shared" si="179"/>
        <v>0</v>
      </c>
      <c r="X195">
        <f t="shared" si="180"/>
        <v>0</v>
      </c>
      <c r="Y195">
        <f t="shared" si="181"/>
        <v>0</v>
      </c>
      <c r="AA195">
        <v>51441990</v>
      </c>
      <c r="AB195">
        <f t="shared" si="182"/>
        <v>5.5</v>
      </c>
      <c r="AC195">
        <f t="shared" si="210"/>
        <v>5.5</v>
      </c>
      <c r="AD195">
        <f t="shared" si="183"/>
        <v>0</v>
      </c>
      <c r="AE195">
        <f t="shared" si="184"/>
        <v>0</v>
      </c>
      <c r="AF195">
        <f t="shared" si="185"/>
        <v>0</v>
      </c>
      <c r="AG195">
        <f t="shared" si="186"/>
        <v>0</v>
      </c>
      <c r="AH195">
        <f t="shared" si="187"/>
        <v>0</v>
      </c>
      <c r="AI195">
        <f t="shared" si="188"/>
        <v>0</v>
      </c>
      <c r="AJ195">
        <f t="shared" si="189"/>
        <v>0</v>
      </c>
      <c r="AK195">
        <v>5.5</v>
      </c>
      <c r="AL195">
        <v>5.5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109</v>
      </c>
      <c r="AU195">
        <v>55</v>
      </c>
      <c r="AV195">
        <v>1</v>
      </c>
      <c r="AW195">
        <v>1</v>
      </c>
      <c r="AZ195">
        <v>1</v>
      </c>
      <c r="BA195">
        <v>1</v>
      </c>
      <c r="BB195">
        <v>1</v>
      </c>
      <c r="BC195">
        <v>8.16</v>
      </c>
      <c r="BD195" t="s">
        <v>3</v>
      </c>
      <c r="BE195" t="s">
        <v>3</v>
      </c>
      <c r="BF195" t="s">
        <v>3</v>
      </c>
      <c r="BG195" t="s">
        <v>3</v>
      </c>
      <c r="BH195">
        <v>3</v>
      </c>
      <c r="BI195">
        <v>1</v>
      </c>
      <c r="BJ195" t="s">
        <v>263</v>
      </c>
      <c r="BM195">
        <v>1100</v>
      </c>
      <c r="BN195">
        <v>0</v>
      </c>
      <c r="BO195" t="s">
        <v>23</v>
      </c>
      <c r="BP195">
        <v>1</v>
      </c>
      <c r="BQ195">
        <v>8</v>
      </c>
      <c r="BR195">
        <v>0</v>
      </c>
      <c r="BS195">
        <v>1</v>
      </c>
      <c r="BT195">
        <v>1</v>
      </c>
      <c r="BU195">
        <v>1</v>
      </c>
      <c r="BV195">
        <v>1</v>
      </c>
      <c r="BW195">
        <v>1</v>
      </c>
      <c r="BX195">
        <v>1</v>
      </c>
      <c r="BY195" t="s">
        <v>3</v>
      </c>
      <c r="BZ195">
        <v>109</v>
      </c>
      <c r="CA195">
        <v>65</v>
      </c>
      <c r="CB195" t="s">
        <v>3</v>
      </c>
      <c r="CE195">
        <v>0</v>
      </c>
      <c r="CF195">
        <v>0</v>
      </c>
      <c r="CG195">
        <v>0</v>
      </c>
      <c r="CH195">
        <v>49</v>
      </c>
      <c r="CI195">
        <v>0</v>
      </c>
      <c r="CJ195">
        <v>0</v>
      </c>
      <c r="CK195">
        <v>0</v>
      </c>
      <c r="CL195">
        <v>0</v>
      </c>
      <c r="CM195">
        <v>0</v>
      </c>
      <c r="CN195" t="s">
        <v>885</v>
      </c>
      <c r="CO195">
        <v>0</v>
      </c>
      <c r="CP195">
        <f t="shared" si="190"/>
        <v>0</v>
      </c>
      <c r="CQ195">
        <f t="shared" si="191"/>
        <v>44.88</v>
      </c>
      <c r="CR195">
        <f t="shared" si="192"/>
        <v>0</v>
      </c>
      <c r="CS195">
        <f t="shared" si="193"/>
        <v>0</v>
      </c>
      <c r="CT195">
        <f t="shared" si="194"/>
        <v>0</v>
      </c>
      <c r="CU195">
        <f t="shared" si="195"/>
        <v>0</v>
      </c>
      <c r="CV195">
        <f t="shared" si="196"/>
        <v>0</v>
      </c>
      <c r="CW195">
        <f t="shared" si="197"/>
        <v>0</v>
      </c>
      <c r="CX195">
        <f t="shared" si="198"/>
        <v>0</v>
      </c>
      <c r="CY195">
        <f t="shared" si="199"/>
        <v>0</v>
      </c>
      <c r="CZ195">
        <f t="shared" si="200"/>
        <v>0</v>
      </c>
      <c r="DC195" t="s">
        <v>3</v>
      </c>
      <c r="DD195" t="s">
        <v>3</v>
      </c>
      <c r="DE195" t="s">
        <v>36</v>
      </c>
      <c r="DF195" t="s">
        <v>36</v>
      </c>
      <c r="DG195" t="s">
        <v>43</v>
      </c>
      <c r="DH195" t="s">
        <v>3</v>
      </c>
      <c r="DI195" t="s">
        <v>43</v>
      </c>
      <c r="DJ195" t="s">
        <v>36</v>
      </c>
      <c r="DK195" t="s">
        <v>3</v>
      </c>
      <c r="DL195" t="s">
        <v>3</v>
      </c>
      <c r="DM195" t="s">
        <v>26</v>
      </c>
      <c r="DN195">
        <v>0</v>
      </c>
      <c r="DO195">
        <v>0</v>
      </c>
      <c r="DP195">
        <v>1</v>
      </c>
      <c r="DQ195">
        <v>1</v>
      </c>
      <c r="DU195">
        <v>1013</v>
      </c>
      <c r="DV195" t="s">
        <v>154</v>
      </c>
      <c r="DW195" t="s">
        <v>154</v>
      </c>
      <c r="DX195">
        <v>1</v>
      </c>
      <c r="DZ195" t="s">
        <v>3</v>
      </c>
      <c r="EA195" t="s">
        <v>3</v>
      </c>
      <c r="EB195" t="s">
        <v>3</v>
      </c>
      <c r="EC195" t="s">
        <v>3</v>
      </c>
      <c r="EE195">
        <v>51407885</v>
      </c>
      <c r="EF195">
        <v>8</v>
      </c>
      <c r="EG195" t="s">
        <v>58</v>
      </c>
      <c r="EH195">
        <v>0</v>
      </c>
      <c r="EI195" t="s">
        <v>3</v>
      </c>
      <c r="EJ195">
        <v>1</v>
      </c>
      <c r="EK195">
        <v>1100</v>
      </c>
      <c r="EL195" t="s">
        <v>59</v>
      </c>
      <c r="EM195" t="s">
        <v>60</v>
      </c>
      <c r="EO195" t="s">
        <v>44</v>
      </c>
      <c r="EQ195">
        <v>0</v>
      </c>
      <c r="ER195">
        <v>0</v>
      </c>
      <c r="ES195">
        <v>5.5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FQ195">
        <v>0</v>
      </c>
      <c r="FR195">
        <f t="shared" si="201"/>
        <v>0</v>
      </c>
      <c r="FS195">
        <v>0</v>
      </c>
      <c r="FX195">
        <v>109</v>
      </c>
      <c r="FY195">
        <v>55.25</v>
      </c>
      <c r="GA195" t="s">
        <v>63</v>
      </c>
      <c r="GD195">
        <v>1</v>
      </c>
      <c r="GF195">
        <v>-1943730607</v>
      </c>
      <c r="GG195">
        <v>2</v>
      </c>
      <c r="GH195">
        <v>0</v>
      </c>
      <c r="GI195">
        <v>-2</v>
      </c>
      <c r="GJ195">
        <v>0</v>
      </c>
      <c r="GK195">
        <v>0</v>
      </c>
      <c r="GL195">
        <f t="shared" si="202"/>
        <v>0</v>
      </c>
      <c r="GM195">
        <f t="shared" si="203"/>
        <v>0</v>
      </c>
      <c r="GN195">
        <f t="shared" si="204"/>
        <v>0</v>
      </c>
      <c r="GO195">
        <f t="shared" si="205"/>
        <v>0</v>
      </c>
      <c r="GP195">
        <f t="shared" si="206"/>
        <v>0</v>
      </c>
      <c r="GR195">
        <v>0</v>
      </c>
      <c r="GS195">
        <v>4</v>
      </c>
      <c r="GT195">
        <v>0</v>
      </c>
      <c r="GU195" t="s">
        <v>3</v>
      </c>
      <c r="GV195">
        <f t="shared" si="207"/>
        <v>0</v>
      </c>
      <c r="GW195">
        <v>1</v>
      </c>
      <c r="GX195">
        <f t="shared" si="208"/>
        <v>0</v>
      </c>
      <c r="HA195">
        <v>0</v>
      </c>
      <c r="HB195">
        <v>0</v>
      </c>
      <c r="HC195">
        <f t="shared" si="209"/>
        <v>0</v>
      </c>
      <c r="HE195" t="s">
        <v>3</v>
      </c>
      <c r="HF195" t="s">
        <v>3</v>
      </c>
      <c r="HM195" t="s">
        <v>3</v>
      </c>
      <c r="HN195" t="s">
        <v>3</v>
      </c>
      <c r="HO195" t="s">
        <v>3</v>
      </c>
      <c r="HP195" t="s">
        <v>3</v>
      </c>
      <c r="HQ195" t="s">
        <v>3</v>
      </c>
      <c r="IK195">
        <v>0</v>
      </c>
    </row>
    <row r="196" spans="1:255" x14ac:dyDescent="0.2">
      <c r="A196" s="2">
        <v>17</v>
      </c>
      <c r="B196" s="2">
        <v>1</v>
      </c>
      <c r="C196" s="2"/>
      <c r="D196" s="2"/>
      <c r="E196" s="2" t="s">
        <v>280</v>
      </c>
      <c r="F196" s="2" t="s">
        <v>265</v>
      </c>
      <c r="G196" s="2" t="s">
        <v>266</v>
      </c>
      <c r="H196" s="2" t="s">
        <v>163</v>
      </c>
      <c r="I196" s="2">
        <v>0</v>
      </c>
      <c r="J196" s="2">
        <v>0</v>
      </c>
      <c r="K196" s="2">
        <v>0</v>
      </c>
      <c r="L196" s="2">
        <v>949</v>
      </c>
      <c r="M196" s="2">
        <v>0</v>
      </c>
      <c r="N196" s="2">
        <f t="shared" si="170"/>
        <v>949</v>
      </c>
      <c r="O196" s="2">
        <f t="shared" si="171"/>
        <v>0</v>
      </c>
      <c r="P196" s="2">
        <f t="shared" si="172"/>
        <v>0</v>
      </c>
      <c r="Q196" s="2">
        <f t="shared" si="173"/>
        <v>0</v>
      </c>
      <c r="R196" s="2">
        <f t="shared" si="174"/>
        <v>0</v>
      </c>
      <c r="S196" s="2">
        <f t="shared" si="175"/>
        <v>0</v>
      </c>
      <c r="T196" s="2">
        <f t="shared" si="176"/>
        <v>0</v>
      </c>
      <c r="U196" s="2">
        <f t="shared" si="177"/>
        <v>0</v>
      </c>
      <c r="V196" s="2">
        <f t="shared" si="178"/>
        <v>0</v>
      </c>
      <c r="W196" s="2">
        <f t="shared" si="179"/>
        <v>0</v>
      </c>
      <c r="X196" s="2">
        <f t="shared" si="180"/>
        <v>0</v>
      </c>
      <c r="Y196" s="2">
        <f t="shared" si="181"/>
        <v>0</v>
      </c>
      <c r="Z196" s="2"/>
      <c r="AA196" s="2">
        <v>51442965</v>
      </c>
      <c r="AB196" s="2">
        <f t="shared" si="182"/>
        <v>373.09231999999997</v>
      </c>
      <c r="AC196" s="2">
        <f>ROUND((((ES196/1.2/8.16)*1.012)),6)</f>
        <v>373.09231999999997</v>
      </c>
      <c r="AD196" s="2">
        <f t="shared" si="183"/>
        <v>0</v>
      </c>
      <c r="AE196" s="2">
        <f t="shared" si="184"/>
        <v>0</v>
      </c>
      <c r="AF196" s="2">
        <f t="shared" si="185"/>
        <v>0</v>
      </c>
      <c r="AG196" s="2">
        <f t="shared" si="186"/>
        <v>0</v>
      </c>
      <c r="AH196" s="2">
        <f t="shared" si="187"/>
        <v>0</v>
      </c>
      <c r="AI196" s="2">
        <f t="shared" si="188"/>
        <v>0</v>
      </c>
      <c r="AJ196" s="2">
        <f t="shared" si="189"/>
        <v>0</v>
      </c>
      <c r="AK196" s="2">
        <v>3610</v>
      </c>
      <c r="AL196" s="2">
        <v>3610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1</v>
      </c>
      <c r="AW196" s="2">
        <v>1</v>
      </c>
      <c r="AX196" s="2"/>
      <c r="AY196" s="2"/>
      <c r="AZ196" s="2">
        <v>1</v>
      </c>
      <c r="BA196" s="2">
        <v>1</v>
      </c>
      <c r="BB196" s="2">
        <v>1</v>
      </c>
      <c r="BC196" s="2">
        <v>8.16</v>
      </c>
      <c r="BD196" s="2" t="s">
        <v>3</v>
      </c>
      <c r="BE196" s="2" t="s">
        <v>3</v>
      </c>
      <c r="BF196" s="2" t="s">
        <v>3</v>
      </c>
      <c r="BG196" s="2" t="s">
        <v>3</v>
      </c>
      <c r="BH196" s="2">
        <v>3</v>
      </c>
      <c r="BI196" s="2">
        <v>1</v>
      </c>
      <c r="BJ196" s="2" t="s">
        <v>265</v>
      </c>
      <c r="BK196" s="2"/>
      <c r="BL196" s="2"/>
      <c r="BM196" s="2">
        <v>1100</v>
      </c>
      <c r="BN196" s="2">
        <v>0</v>
      </c>
      <c r="BO196" s="2" t="s">
        <v>23</v>
      </c>
      <c r="BP196" s="2">
        <v>1</v>
      </c>
      <c r="BQ196" s="2">
        <v>8</v>
      </c>
      <c r="BR196" s="2">
        <v>0</v>
      </c>
      <c r="BS196" s="2">
        <v>1</v>
      </c>
      <c r="BT196" s="2">
        <v>1</v>
      </c>
      <c r="BU196" s="2">
        <v>1</v>
      </c>
      <c r="BV196" s="2">
        <v>1</v>
      </c>
      <c r="BW196" s="2">
        <v>1</v>
      </c>
      <c r="BX196" s="2">
        <v>1</v>
      </c>
      <c r="BY196" s="2" t="s">
        <v>3</v>
      </c>
      <c r="BZ196" s="2">
        <v>0</v>
      </c>
      <c r="CA196" s="2">
        <v>0</v>
      </c>
      <c r="CB196" s="2" t="s">
        <v>3</v>
      </c>
      <c r="CC196" s="2"/>
      <c r="CD196" s="2"/>
      <c r="CE196" s="2">
        <v>0</v>
      </c>
      <c r="CF196" s="2">
        <v>0</v>
      </c>
      <c r="CG196" s="2">
        <v>0</v>
      </c>
      <c r="CH196" s="2">
        <v>50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 t="s">
        <v>888</v>
      </c>
      <c r="CO196" s="2">
        <v>0</v>
      </c>
      <c r="CP196" s="2">
        <f t="shared" si="190"/>
        <v>0</v>
      </c>
      <c r="CQ196" s="2">
        <f t="shared" si="191"/>
        <v>3044.43</v>
      </c>
      <c r="CR196" s="2">
        <f t="shared" si="192"/>
        <v>0</v>
      </c>
      <c r="CS196" s="2">
        <f t="shared" si="193"/>
        <v>0</v>
      </c>
      <c r="CT196" s="2">
        <f t="shared" si="194"/>
        <v>0</v>
      </c>
      <c r="CU196" s="2">
        <f t="shared" si="195"/>
        <v>0</v>
      </c>
      <c r="CV196" s="2">
        <f t="shared" si="196"/>
        <v>0</v>
      </c>
      <c r="CW196" s="2">
        <f t="shared" si="197"/>
        <v>0</v>
      </c>
      <c r="CX196" s="2">
        <f t="shared" si="198"/>
        <v>0</v>
      </c>
      <c r="CY196" s="2">
        <f t="shared" si="199"/>
        <v>0</v>
      </c>
      <c r="CZ196" s="2">
        <f t="shared" si="200"/>
        <v>0</v>
      </c>
      <c r="DA196" s="2"/>
      <c r="DB196" s="2"/>
      <c r="DC196" s="2" t="s">
        <v>3</v>
      </c>
      <c r="DD196" s="2" t="s">
        <v>267</v>
      </c>
      <c r="DE196" s="2" t="s">
        <v>36</v>
      </c>
      <c r="DF196" s="2" t="s">
        <v>36</v>
      </c>
      <c r="DG196" s="2" t="s">
        <v>43</v>
      </c>
      <c r="DH196" s="2" t="s">
        <v>3</v>
      </c>
      <c r="DI196" s="2" t="s">
        <v>43</v>
      </c>
      <c r="DJ196" s="2" t="s">
        <v>36</v>
      </c>
      <c r="DK196" s="2" t="s">
        <v>3</v>
      </c>
      <c r="DL196" s="2" t="s">
        <v>3</v>
      </c>
      <c r="DM196" s="2" t="s">
        <v>3</v>
      </c>
      <c r="DN196" s="2">
        <v>0</v>
      </c>
      <c r="DO196" s="2">
        <v>0</v>
      </c>
      <c r="DP196" s="2">
        <v>1</v>
      </c>
      <c r="DQ196" s="2">
        <v>1</v>
      </c>
      <c r="DR196" s="2"/>
      <c r="DS196" s="2"/>
      <c r="DT196" s="2"/>
      <c r="DU196" s="2">
        <v>1013</v>
      </c>
      <c r="DV196" s="2" t="s">
        <v>163</v>
      </c>
      <c r="DW196" s="2" t="s">
        <v>163</v>
      </c>
      <c r="DX196" s="2">
        <v>1</v>
      </c>
      <c r="DY196" s="2"/>
      <c r="DZ196" s="2" t="s">
        <v>3</v>
      </c>
      <c r="EA196" s="2" t="s">
        <v>3</v>
      </c>
      <c r="EB196" s="2" t="s">
        <v>3</v>
      </c>
      <c r="EC196" s="2" t="s">
        <v>3</v>
      </c>
      <c r="ED196" s="2"/>
      <c r="EE196" s="2">
        <v>51407885</v>
      </c>
      <c r="EF196" s="2">
        <v>8</v>
      </c>
      <c r="EG196" s="2" t="s">
        <v>58</v>
      </c>
      <c r="EH196" s="2">
        <v>0</v>
      </c>
      <c r="EI196" s="2" t="s">
        <v>3</v>
      </c>
      <c r="EJ196" s="2">
        <v>1</v>
      </c>
      <c r="EK196" s="2">
        <v>1100</v>
      </c>
      <c r="EL196" s="2" t="s">
        <v>59</v>
      </c>
      <c r="EM196" s="2" t="s">
        <v>60</v>
      </c>
      <c r="EN196" s="2"/>
      <c r="EO196" s="2" t="s">
        <v>87</v>
      </c>
      <c r="EP196" s="2"/>
      <c r="EQ196" s="2">
        <v>0</v>
      </c>
      <c r="ER196" s="2">
        <v>0</v>
      </c>
      <c r="ES196" s="2">
        <v>3610</v>
      </c>
      <c r="ET196" s="2">
        <v>0</v>
      </c>
      <c r="EU196" s="2">
        <v>0</v>
      </c>
      <c r="EV196" s="2">
        <v>0</v>
      </c>
      <c r="EW196" s="2">
        <v>0</v>
      </c>
      <c r="EX196" s="2">
        <v>0</v>
      </c>
      <c r="EY196" s="2">
        <v>0</v>
      </c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>
        <v>0</v>
      </c>
      <c r="FR196" s="2">
        <f t="shared" si="201"/>
        <v>0</v>
      </c>
      <c r="FS196" s="2">
        <v>0</v>
      </c>
      <c r="FT196" s="2"/>
      <c r="FU196" s="2"/>
      <c r="FV196" s="2"/>
      <c r="FW196" s="2"/>
      <c r="FX196" s="2">
        <v>0</v>
      </c>
      <c r="FY196" s="2">
        <v>0</v>
      </c>
      <c r="FZ196" s="2"/>
      <c r="GA196" s="2" t="s">
        <v>63</v>
      </c>
      <c r="GB196" s="2"/>
      <c r="GC196" s="2"/>
      <c r="GD196" s="2">
        <v>1</v>
      </c>
      <c r="GE196" s="2"/>
      <c r="GF196" s="2">
        <v>319577439</v>
      </c>
      <c r="GG196" s="2">
        <v>2</v>
      </c>
      <c r="GH196" s="2">
        <v>0</v>
      </c>
      <c r="GI196" s="2">
        <v>3</v>
      </c>
      <c r="GJ196" s="2">
        <v>0</v>
      </c>
      <c r="GK196" s="2">
        <v>0</v>
      </c>
      <c r="GL196" s="2">
        <f t="shared" si="202"/>
        <v>0</v>
      </c>
      <c r="GM196" s="2">
        <f t="shared" si="203"/>
        <v>0</v>
      </c>
      <c r="GN196" s="2">
        <f t="shared" si="204"/>
        <v>0</v>
      </c>
      <c r="GO196" s="2">
        <f t="shared" si="205"/>
        <v>0</v>
      </c>
      <c r="GP196" s="2">
        <f t="shared" si="206"/>
        <v>0</v>
      </c>
      <c r="GQ196" s="2"/>
      <c r="GR196" s="2">
        <v>1</v>
      </c>
      <c r="GS196" s="2">
        <v>4</v>
      </c>
      <c r="GT196" s="2">
        <v>0</v>
      </c>
      <c r="GU196" s="2" t="s">
        <v>3</v>
      </c>
      <c r="GV196" s="2">
        <f t="shared" si="207"/>
        <v>0</v>
      </c>
      <c r="GW196" s="2">
        <v>1</v>
      </c>
      <c r="GX196" s="2">
        <f t="shared" si="208"/>
        <v>0</v>
      </c>
      <c r="GY196" s="2"/>
      <c r="GZ196" s="2"/>
      <c r="HA196" s="2">
        <v>0</v>
      </c>
      <c r="HB196" s="2">
        <v>0</v>
      </c>
      <c r="HC196" s="2">
        <f t="shared" si="209"/>
        <v>0</v>
      </c>
      <c r="HD196" s="2"/>
      <c r="HE196" s="2" t="s">
        <v>3</v>
      </c>
      <c r="HF196" s="2" t="s">
        <v>3</v>
      </c>
      <c r="HG196" s="2"/>
      <c r="HH196" s="2"/>
      <c r="HI196" s="2"/>
      <c r="HJ196" s="2"/>
      <c r="HK196" s="2"/>
      <c r="HL196" s="2"/>
      <c r="HM196" s="2" t="s">
        <v>3</v>
      </c>
      <c r="HN196" s="2" t="s">
        <v>3</v>
      </c>
      <c r="HO196" s="2" t="s">
        <v>3</v>
      </c>
      <c r="HP196" s="2" t="s">
        <v>3</v>
      </c>
      <c r="HQ196" s="2" t="s">
        <v>3</v>
      </c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>
        <v>0</v>
      </c>
      <c r="IL196" s="2"/>
      <c r="IM196" s="2"/>
      <c r="IN196" s="2"/>
      <c r="IO196" s="2"/>
      <c r="IP196" s="2"/>
      <c r="IQ196" s="2"/>
      <c r="IR196" s="2"/>
      <c r="IS196" s="2"/>
      <c r="IT196" s="2"/>
      <c r="IU196" s="2"/>
    </row>
    <row r="197" spans="1:255" x14ac:dyDescent="0.2">
      <c r="A197">
        <v>17</v>
      </c>
      <c r="B197">
        <v>1</v>
      </c>
      <c r="E197" t="s">
        <v>280</v>
      </c>
      <c r="F197" t="s">
        <v>265</v>
      </c>
      <c r="G197" t="s">
        <v>266</v>
      </c>
      <c r="H197" t="s">
        <v>163</v>
      </c>
      <c r="I197">
        <v>0</v>
      </c>
      <c r="J197">
        <v>0</v>
      </c>
      <c r="K197">
        <v>0</v>
      </c>
      <c r="L197">
        <v>949</v>
      </c>
      <c r="M197">
        <v>0</v>
      </c>
      <c r="N197">
        <f t="shared" si="170"/>
        <v>949</v>
      </c>
      <c r="O197">
        <f t="shared" si="171"/>
        <v>0</v>
      </c>
      <c r="P197">
        <f t="shared" si="172"/>
        <v>0</v>
      </c>
      <c r="Q197">
        <f t="shared" si="173"/>
        <v>0</v>
      </c>
      <c r="R197">
        <f t="shared" si="174"/>
        <v>0</v>
      </c>
      <c r="S197">
        <f t="shared" si="175"/>
        <v>0</v>
      </c>
      <c r="T197">
        <f t="shared" si="176"/>
        <v>0</v>
      </c>
      <c r="U197">
        <f t="shared" si="177"/>
        <v>0</v>
      </c>
      <c r="V197">
        <f t="shared" si="178"/>
        <v>0</v>
      </c>
      <c r="W197">
        <f t="shared" si="179"/>
        <v>0</v>
      </c>
      <c r="X197">
        <f t="shared" si="180"/>
        <v>0</v>
      </c>
      <c r="Y197">
        <f t="shared" si="181"/>
        <v>0</v>
      </c>
      <c r="AA197">
        <v>51441990</v>
      </c>
      <c r="AB197">
        <f t="shared" si="182"/>
        <v>373.09231999999997</v>
      </c>
      <c r="AC197">
        <f>ROUND((((ES197/1.2/8.16)*1.012)),6)</f>
        <v>373.09231999999997</v>
      </c>
      <c r="AD197">
        <f t="shared" si="183"/>
        <v>0</v>
      </c>
      <c r="AE197">
        <f t="shared" si="184"/>
        <v>0</v>
      </c>
      <c r="AF197">
        <f t="shared" si="185"/>
        <v>0</v>
      </c>
      <c r="AG197">
        <f t="shared" si="186"/>
        <v>0</v>
      </c>
      <c r="AH197">
        <f t="shared" si="187"/>
        <v>0</v>
      </c>
      <c r="AI197">
        <f t="shared" si="188"/>
        <v>0</v>
      </c>
      <c r="AJ197">
        <f t="shared" si="189"/>
        <v>0</v>
      </c>
      <c r="AK197">
        <v>3610</v>
      </c>
      <c r="AL197">
        <v>3610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1</v>
      </c>
      <c r="AW197">
        <v>1</v>
      </c>
      <c r="AZ197">
        <v>1</v>
      </c>
      <c r="BA197">
        <v>1</v>
      </c>
      <c r="BB197">
        <v>1</v>
      </c>
      <c r="BC197">
        <v>8.16</v>
      </c>
      <c r="BD197" t="s">
        <v>3</v>
      </c>
      <c r="BE197" t="s">
        <v>3</v>
      </c>
      <c r="BF197" t="s">
        <v>3</v>
      </c>
      <c r="BG197" t="s">
        <v>3</v>
      </c>
      <c r="BH197">
        <v>3</v>
      </c>
      <c r="BI197">
        <v>1</v>
      </c>
      <c r="BJ197" t="s">
        <v>265</v>
      </c>
      <c r="BM197">
        <v>1100</v>
      </c>
      <c r="BN197">
        <v>0</v>
      </c>
      <c r="BO197" t="s">
        <v>23</v>
      </c>
      <c r="BP197">
        <v>1</v>
      </c>
      <c r="BQ197">
        <v>8</v>
      </c>
      <c r="BR197">
        <v>0</v>
      </c>
      <c r="BS197">
        <v>1</v>
      </c>
      <c r="BT197">
        <v>1</v>
      </c>
      <c r="BU197">
        <v>1</v>
      </c>
      <c r="BV197">
        <v>1</v>
      </c>
      <c r="BW197">
        <v>1</v>
      </c>
      <c r="BX197">
        <v>1</v>
      </c>
      <c r="BY197" t="s">
        <v>3</v>
      </c>
      <c r="BZ197">
        <v>0</v>
      </c>
      <c r="CA197">
        <v>0</v>
      </c>
      <c r="CB197" t="s">
        <v>3</v>
      </c>
      <c r="CE197">
        <v>0</v>
      </c>
      <c r="CF197">
        <v>0</v>
      </c>
      <c r="CG197">
        <v>0</v>
      </c>
      <c r="CH197">
        <v>50</v>
      </c>
      <c r="CI197">
        <v>0</v>
      </c>
      <c r="CJ197">
        <v>0</v>
      </c>
      <c r="CK197">
        <v>0</v>
      </c>
      <c r="CL197">
        <v>0</v>
      </c>
      <c r="CM197">
        <v>0</v>
      </c>
      <c r="CN197" t="s">
        <v>888</v>
      </c>
      <c r="CO197">
        <v>0</v>
      </c>
      <c r="CP197">
        <f t="shared" si="190"/>
        <v>0</v>
      </c>
      <c r="CQ197">
        <f t="shared" si="191"/>
        <v>3044.43</v>
      </c>
      <c r="CR197">
        <f t="shared" si="192"/>
        <v>0</v>
      </c>
      <c r="CS197">
        <f t="shared" si="193"/>
        <v>0</v>
      </c>
      <c r="CT197">
        <f t="shared" si="194"/>
        <v>0</v>
      </c>
      <c r="CU197">
        <f t="shared" si="195"/>
        <v>0</v>
      </c>
      <c r="CV197">
        <f t="shared" si="196"/>
        <v>0</v>
      </c>
      <c r="CW197">
        <f t="shared" si="197"/>
        <v>0</v>
      </c>
      <c r="CX197">
        <f t="shared" si="198"/>
        <v>0</v>
      </c>
      <c r="CY197">
        <f t="shared" si="199"/>
        <v>0</v>
      </c>
      <c r="CZ197">
        <f t="shared" si="200"/>
        <v>0</v>
      </c>
      <c r="DC197" t="s">
        <v>3</v>
      </c>
      <c r="DD197" t="s">
        <v>267</v>
      </c>
      <c r="DE197" t="s">
        <v>36</v>
      </c>
      <c r="DF197" t="s">
        <v>36</v>
      </c>
      <c r="DG197" t="s">
        <v>43</v>
      </c>
      <c r="DH197" t="s">
        <v>3</v>
      </c>
      <c r="DI197" t="s">
        <v>43</v>
      </c>
      <c r="DJ197" t="s">
        <v>36</v>
      </c>
      <c r="DK197" t="s">
        <v>3</v>
      </c>
      <c r="DL197" t="s">
        <v>3</v>
      </c>
      <c r="DM197" t="s">
        <v>3</v>
      </c>
      <c r="DN197">
        <v>0</v>
      </c>
      <c r="DO197">
        <v>0</v>
      </c>
      <c r="DP197">
        <v>1</v>
      </c>
      <c r="DQ197">
        <v>1</v>
      </c>
      <c r="DU197">
        <v>1013</v>
      </c>
      <c r="DV197" t="s">
        <v>163</v>
      </c>
      <c r="DW197" t="s">
        <v>163</v>
      </c>
      <c r="DX197">
        <v>1</v>
      </c>
      <c r="DZ197" t="s">
        <v>3</v>
      </c>
      <c r="EA197" t="s">
        <v>3</v>
      </c>
      <c r="EB197" t="s">
        <v>3</v>
      </c>
      <c r="EC197" t="s">
        <v>3</v>
      </c>
      <c r="EE197">
        <v>51407885</v>
      </c>
      <c r="EF197">
        <v>8</v>
      </c>
      <c r="EG197" t="s">
        <v>58</v>
      </c>
      <c r="EH197">
        <v>0</v>
      </c>
      <c r="EI197" t="s">
        <v>3</v>
      </c>
      <c r="EJ197">
        <v>1</v>
      </c>
      <c r="EK197">
        <v>1100</v>
      </c>
      <c r="EL197" t="s">
        <v>59</v>
      </c>
      <c r="EM197" t="s">
        <v>60</v>
      </c>
      <c r="EO197" t="s">
        <v>87</v>
      </c>
      <c r="EQ197">
        <v>0</v>
      </c>
      <c r="ER197">
        <v>0</v>
      </c>
      <c r="ES197">
        <v>3610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FQ197">
        <v>0</v>
      </c>
      <c r="FR197">
        <f t="shared" si="201"/>
        <v>0</v>
      </c>
      <c r="FS197">
        <v>0</v>
      </c>
      <c r="FX197">
        <v>0</v>
      </c>
      <c r="FY197">
        <v>0</v>
      </c>
      <c r="GA197" t="s">
        <v>63</v>
      </c>
      <c r="GD197">
        <v>1</v>
      </c>
      <c r="GF197">
        <v>319577439</v>
      </c>
      <c r="GG197">
        <v>2</v>
      </c>
      <c r="GH197">
        <v>0</v>
      </c>
      <c r="GI197">
        <v>3</v>
      </c>
      <c r="GJ197">
        <v>0</v>
      </c>
      <c r="GK197">
        <v>0</v>
      </c>
      <c r="GL197">
        <f t="shared" si="202"/>
        <v>0</v>
      </c>
      <c r="GM197">
        <f t="shared" si="203"/>
        <v>0</v>
      </c>
      <c r="GN197">
        <f t="shared" si="204"/>
        <v>0</v>
      </c>
      <c r="GO197">
        <f t="shared" si="205"/>
        <v>0</v>
      </c>
      <c r="GP197">
        <f t="shared" si="206"/>
        <v>0</v>
      </c>
      <c r="GR197">
        <v>1</v>
      </c>
      <c r="GS197">
        <v>4</v>
      </c>
      <c r="GT197">
        <v>0</v>
      </c>
      <c r="GU197" t="s">
        <v>3</v>
      </c>
      <c r="GV197">
        <f t="shared" si="207"/>
        <v>0</v>
      </c>
      <c r="GW197">
        <v>1</v>
      </c>
      <c r="GX197">
        <f t="shared" si="208"/>
        <v>0</v>
      </c>
      <c r="HA197">
        <v>0</v>
      </c>
      <c r="HB197">
        <v>0</v>
      </c>
      <c r="HC197">
        <f t="shared" si="209"/>
        <v>0</v>
      </c>
      <c r="HE197" t="s">
        <v>3</v>
      </c>
      <c r="HF197" t="s">
        <v>3</v>
      </c>
      <c r="HM197" t="s">
        <v>3</v>
      </c>
      <c r="HN197" t="s">
        <v>3</v>
      </c>
      <c r="HO197" t="s">
        <v>3</v>
      </c>
      <c r="HP197" t="s">
        <v>3</v>
      </c>
      <c r="HQ197" t="s">
        <v>3</v>
      </c>
      <c r="IK197">
        <v>0</v>
      </c>
    </row>
    <row r="198" spans="1:255" x14ac:dyDescent="0.2">
      <c r="A198" s="2">
        <v>17</v>
      </c>
      <c r="B198" s="2">
        <v>1</v>
      </c>
      <c r="C198" s="2">
        <f>ROW(SmtRes!A234)</f>
        <v>234</v>
      </c>
      <c r="D198" s="2">
        <f>ROW(EtalonRes!A234)</f>
        <v>234</v>
      </c>
      <c r="E198" s="2" t="s">
        <v>281</v>
      </c>
      <c r="F198" s="2" t="s">
        <v>282</v>
      </c>
      <c r="G198" s="2" t="s">
        <v>283</v>
      </c>
      <c r="H198" s="2" t="s">
        <v>168</v>
      </c>
      <c r="I198" s="2">
        <v>0</v>
      </c>
      <c r="J198" s="2">
        <v>0</v>
      </c>
      <c r="K198" s="2">
        <v>0</v>
      </c>
      <c r="L198" s="2">
        <v>0.68799999999999994</v>
      </c>
      <c r="M198" s="2">
        <v>0</v>
      </c>
      <c r="N198" s="2">
        <f t="shared" si="170"/>
        <v>0.68799999999999994</v>
      </c>
      <c r="O198" s="2">
        <f t="shared" si="171"/>
        <v>0</v>
      </c>
      <c r="P198" s="2">
        <f t="shared" si="172"/>
        <v>0</v>
      </c>
      <c r="Q198" s="2">
        <f t="shared" si="173"/>
        <v>0</v>
      </c>
      <c r="R198" s="2">
        <f t="shared" si="174"/>
        <v>0</v>
      </c>
      <c r="S198" s="2">
        <f t="shared" si="175"/>
        <v>0</v>
      </c>
      <c r="T198" s="2">
        <f t="shared" si="176"/>
        <v>0</v>
      </c>
      <c r="U198" s="2">
        <f t="shared" si="177"/>
        <v>0</v>
      </c>
      <c r="V198" s="2">
        <f t="shared" si="178"/>
        <v>0</v>
      </c>
      <c r="W198" s="2">
        <f t="shared" si="179"/>
        <v>0</v>
      </c>
      <c r="X198" s="2">
        <f t="shared" si="180"/>
        <v>0</v>
      </c>
      <c r="Y198" s="2">
        <f t="shared" si="181"/>
        <v>0</v>
      </c>
      <c r="Z198" s="2"/>
      <c r="AA198" s="2">
        <v>51442965</v>
      </c>
      <c r="AB198" s="2">
        <f t="shared" si="182"/>
        <v>1547822.61625</v>
      </c>
      <c r="AC198" s="2">
        <f>ROUND((ES198),6)</f>
        <v>1477980.73</v>
      </c>
      <c r="AD198" s="2">
        <f t="shared" si="183"/>
        <v>57651.081250000003</v>
      </c>
      <c r="AE198" s="2">
        <f t="shared" si="184"/>
        <v>3780.524375</v>
      </c>
      <c r="AF198" s="2">
        <f t="shared" si="185"/>
        <v>12190.805</v>
      </c>
      <c r="AG198" s="2">
        <f t="shared" si="186"/>
        <v>0</v>
      </c>
      <c r="AH198" s="2">
        <f t="shared" si="187"/>
        <v>1454.75</v>
      </c>
      <c r="AI198" s="2">
        <f t="shared" si="188"/>
        <v>307.16500000000002</v>
      </c>
      <c r="AJ198" s="2">
        <f t="shared" si="189"/>
        <v>0</v>
      </c>
      <c r="AK198" s="2">
        <v>0</v>
      </c>
      <c r="AL198" s="2">
        <v>1477980.73</v>
      </c>
      <c r="AM198" s="2">
        <v>40105.1</v>
      </c>
      <c r="AN198" s="2">
        <v>2629.93</v>
      </c>
      <c r="AO198" s="2">
        <v>9218</v>
      </c>
      <c r="AP198" s="2">
        <v>0</v>
      </c>
      <c r="AQ198" s="2">
        <v>1100</v>
      </c>
      <c r="AR198" s="2">
        <v>213.68</v>
      </c>
      <c r="AS198" s="2">
        <v>0</v>
      </c>
      <c r="AT198" s="2">
        <v>109</v>
      </c>
      <c r="AU198" s="2">
        <v>55.25</v>
      </c>
      <c r="AV198" s="2">
        <v>1</v>
      </c>
      <c r="AW198" s="2">
        <v>1</v>
      </c>
      <c r="AX198" s="2"/>
      <c r="AY198" s="2"/>
      <c r="AZ198" s="2">
        <v>1</v>
      </c>
      <c r="BA198" s="2">
        <v>44.77</v>
      </c>
      <c r="BB198" s="2">
        <v>13.24</v>
      </c>
      <c r="BC198" s="2">
        <v>8.16</v>
      </c>
      <c r="BD198" s="2" t="s">
        <v>3</v>
      </c>
      <c r="BE198" s="2" t="s">
        <v>3</v>
      </c>
      <c r="BF198" s="2" t="s">
        <v>3</v>
      </c>
      <c r="BG198" s="2" t="s">
        <v>3</v>
      </c>
      <c r="BH198" s="2">
        <v>0</v>
      </c>
      <c r="BI198" s="2">
        <v>1</v>
      </c>
      <c r="BJ198" s="2" t="s">
        <v>284</v>
      </c>
      <c r="BK198" s="2"/>
      <c r="BL198" s="2"/>
      <c r="BM198" s="2">
        <v>28001</v>
      </c>
      <c r="BN198" s="2">
        <v>0</v>
      </c>
      <c r="BO198" s="2" t="s">
        <v>23</v>
      </c>
      <c r="BP198" s="2">
        <v>1</v>
      </c>
      <c r="BQ198" s="2">
        <v>2</v>
      </c>
      <c r="BR198" s="2">
        <v>0</v>
      </c>
      <c r="BS198" s="2">
        <v>44.77</v>
      </c>
      <c r="BT198" s="2">
        <v>1</v>
      </c>
      <c r="BU198" s="2">
        <v>1</v>
      </c>
      <c r="BV198" s="2">
        <v>1</v>
      </c>
      <c r="BW198" s="2">
        <v>1</v>
      </c>
      <c r="BX198" s="2">
        <v>1</v>
      </c>
      <c r="BY198" s="2" t="s">
        <v>3</v>
      </c>
      <c r="BZ198" s="2">
        <v>109</v>
      </c>
      <c r="CA198" s="2">
        <v>65</v>
      </c>
      <c r="CB198" s="2" t="s">
        <v>3</v>
      </c>
      <c r="CC198" s="2"/>
      <c r="CD198" s="2"/>
      <c r="CE198" s="2">
        <v>0</v>
      </c>
      <c r="CF198" s="2">
        <v>0</v>
      </c>
      <c r="CG198" s="2">
        <v>0</v>
      </c>
      <c r="CH198" s="2">
        <v>51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 t="s">
        <v>885</v>
      </c>
      <c r="CO198" s="2">
        <v>0</v>
      </c>
      <c r="CP198" s="2">
        <f t="shared" si="190"/>
        <v>0</v>
      </c>
      <c r="CQ198" s="2">
        <f t="shared" si="191"/>
        <v>12060322.76</v>
      </c>
      <c r="CR198" s="2">
        <f t="shared" si="192"/>
        <v>763300.32</v>
      </c>
      <c r="CS198" s="2">
        <f t="shared" si="193"/>
        <v>169254.08</v>
      </c>
      <c r="CT198" s="2">
        <f t="shared" si="194"/>
        <v>545782.34</v>
      </c>
      <c r="CU198" s="2">
        <f t="shared" si="195"/>
        <v>0</v>
      </c>
      <c r="CV198" s="2">
        <f t="shared" si="196"/>
        <v>1454.75</v>
      </c>
      <c r="CW198" s="2">
        <f t="shared" si="197"/>
        <v>307.16500000000002</v>
      </c>
      <c r="CX198" s="2">
        <f t="shared" si="198"/>
        <v>0</v>
      </c>
      <c r="CY198" s="2">
        <f t="shared" si="199"/>
        <v>0</v>
      </c>
      <c r="CZ198" s="2">
        <f t="shared" si="200"/>
        <v>0</v>
      </c>
      <c r="DA198" s="2"/>
      <c r="DB198" s="2"/>
      <c r="DC198" s="2" t="s">
        <v>3</v>
      </c>
      <c r="DD198" s="2" t="s">
        <v>3</v>
      </c>
      <c r="DE198" s="2" t="s">
        <v>36</v>
      </c>
      <c r="DF198" s="2" t="s">
        <v>36</v>
      </c>
      <c r="DG198" s="2" t="s">
        <v>43</v>
      </c>
      <c r="DH198" s="2" t="s">
        <v>3</v>
      </c>
      <c r="DI198" s="2" t="s">
        <v>43</v>
      </c>
      <c r="DJ198" s="2" t="s">
        <v>36</v>
      </c>
      <c r="DK198" s="2" t="s">
        <v>3</v>
      </c>
      <c r="DL198" s="2" t="s">
        <v>3</v>
      </c>
      <c r="DM198" s="2" t="s">
        <v>26</v>
      </c>
      <c r="DN198" s="2">
        <v>0</v>
      </c>
      <c r="DO198" s="2">
        <v>0</v>
      </c>
      <c r="DP198" s="2">
        <v>1</v>
      </c>
      <c r="DQ198" s="2">
        <v>1</v>
      </c>
      <c r="DR198" s="2"/>
      <c r="DS198" s="2"/>
      <c r="DT198" s="2"/>
      <c r="DU198" s="2">
        <v>1013</v>
      </c>
      <c r="DV198" s="2" t="s">
        <v>168</v>
      </c>
      <c r="DW198" s="2" t="s">
        <v>168</v>
      </c>
      <c r="DX198" s="2">
        <v>1</v>
      </c>
      <c r="DY198" s="2"/>
      <c r="DZ198" s="2" t="s">
        <v>3</v>
      </c>
      <c r="EA198" s="2" t="s">
        <v>3</v>
      </c>
      <c r="EB198" s="2" t="s">
        <v>3</v>
      </c>
      <c r="EC198" s="2" t="s">
        <v>3</v>
      </c>
      <c r="ED198" s="2"/>
      <c r="EE198" s="2">
        <v>51407717</v>
      </c>
      <c r="EF198" s="2">
        <v>2</v>
      </c>
      <c r="EG198" s="2" t="s">
        <v>27</v>
      </c>
      <c r="EH198" s="2">
        <v>0</v>
      </c>
      <c r="EI198" s="2" t="s">
        <v>3</v>
      </c>
      <c r="EJ198" s="2">
        <v>1</v>
      </c>
      <c r="EK198" s="2">
        <v>28001</v>
      </c>
      <c r="EL198" s="2" t="s">
        <v>157</v>
      </c>
      <c r="EM198" s="2" t="s">
        <v>158</v>
      </c>
      <c r="EN198" s="2"/>
      <c r="EO198" s="2" t="s">
        <v>44</v>
      </c>
      <c r="EP198" s="2"/>
      <c r="EQ198" s="2">
        <v>0</v>
      </c>
      <c r="ER198" s="2">
        <v>0</v>
      </c>
      <c r="ES198" s="2">
        <v>1477980.73</v>
      </c>
      <c r="ET198" s="2">
        <v>40105.1</v>
      </c>
      <c r="EU198" s="2">
        <v>2629.93</v>
      </c>
      <c r="EV198" s="2">
        <v>9218</v>
      </c>
      <c r="EW198" s="2">
        <v>1100</v>
      </c>
      <c r="EX198" s="2">
        <v>213.68</v>
      </c>
      <c r="EY198" s="2">
        <v>0</v>
      </c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>
        <v>0</v>
      </c>
      <c r="FR198" s="2">
        <f t="shared" si="201"/>
        <v>0</v>
      </c>
      <c r="FS198" s="2">
        <v>0</v>
      </c>
      <c r="FT198" s="2"/>
      <c r="FU198" s="2"/>
      <c r="FV198" s="2"/>
      <c r="FW198" s="2"/>
      <c r="FX198" s="2">
        <v>109</v>
      </c>
      <c r="FY198" s="2">
        <v>55.25</v>
      </c>
      <c r="FZ198" s="2"/>
      <c r="GA198" s="2" t="s">
        <v>3</v>
      </c>
      <c r="GB198" s="2"/>
      <c r="GC198" s="2"/>
      <c r="GD198" s="2">
        <v>1</v>
      </c>
      <c r="GE198" s="2"/>
      <c r="GF198" s="2">
        <v>839995343</v>
      </c>
      <c r="GG198" s="2">
        <v>2</v>
      </c>
      <c r="GH198" s="2">
        <v>0</v>
      </c>
      <c r="GI198" s="2">
        <v>-2</v>
      </c>
      <c r="GJ198" s="2">
        <v>0</v>
      </c>
      <c r="GK198" s="2">
        <v>0</v>
      </c>
      <c r="GL198" s="2">
        <f t="shared" si="202"/>
        <v>0</v>
      </c>
      <c r="GM198" s="2">
        <f t="shared" si="203"/>
        <v>0</v>
      </c>
      <c r="GN198" s="2">
        <f t="shared" si="204"/>
        <v>0</v>
      </c>
      <c r="GO198" s="2">
        <f t="shared" si="205"/>
        <v>0</v>
      </c>
      <c r="GP198" s="2">
        <f t="shared" si="206"/>
        <v>0</v>
      </c>
      <c r="GQ198" s="2"/>
      <c r="GR198" s="2">
        <v>0</v>
      </c>
      <c r="GS198" s="2">
        <v>3</v>
      </c>
      <c r="GT198" s="2">
        <v>0</v>
      </c>
      <c r="GU198" s="2" t="s">
        <v>3</v>
      </c>
      <c r="GV198" s="2">
        <f t="shared" si="207"/>
        <v>0</v>
      </c>
      <c r="GW198" s="2">
        <v>8.16</v>
      </c>
      <c r="GX198" s="2">
        <f t="shared" si="208"/>
        <v>0</v>
      </c>
      <c r="GY198" s="2"/>
      <c r="GZ198" s="2"/>
      <c r="HA198" s="2">
        <v>0</v>
      </c>
      <c r="HB198" s="2">
        <v>0</v>
      </c>
      <c r="HC198" s="2">
        <f t="shared" si="209"/>
        <v>0</v>
      </c>
      <c r="HD198" s="2"/>
      <c r="HE198" s="2" t="s">
        <v>3</v>
      </c>
      <c r="HF198" s="2" t="s">
        <v>3</v>
      </c>
      <c r="HG198" s="2"/>
      <c r="HH198" s="2"/>
      <c r="HI198" s="2"/>
      <c r="HJ198" s="2"/>
      <c r="HK198" s="2"/>
      <c r="HL198" s="2"/>
      <c r="HM198" s="2" t="s">
        <v>3</v>
      </c>
      <c r="HN198" s="2" t="s">
        <v>3</v>
      </c>
      <c r="HO198" s="2" t="s">
        <v>3</v>
      </c>
      <c r="HP198" s="2" t="s">
        <v>3</v>
      </c>
      <c r="HQ198" s="2" t="s">
        <v>3</v>
      </c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>
        <v>0</v>
      </c>
      <c r="IL198" s="2"/>
      <c r="IM198" s="2"/>
      <c r="IN198" s="2"/>
      <c r="IO198" s="2"/>
      <c r="IP198" s="2"/>
      <c r="IQ198" s="2"/>
      <c r="IR198" s="2"/>
      <c r="IS198" s="2"/>
      <c r="IT198" s="2"/>
      <c r="IU198" s="2"/>
    </row>
    <row r="199" spans="1:255" x14ac:dyDescent="0.2">
      <c r="A199">
        <v>17</v>
      </c>
      <c r="B199">
        <v>1</v>
      </c>
      <c r="C199">
        <f>ROW(SmtRes!A260)</f>
        <v>260</v>
      </c>
      <c r="D199">
        <f>ROW(EtalonRes!A260)</f>
        <v>260</v>
      </c>
      <c r="E199" t="s">
        <v>281</v>
      </c>
      <c r="F199" t="s">
        <v>282</v>
      </c>
      <c r="G199" t="s">
        <v>283</v>
      </c>
      <c r="H199" t="s">
        <v>168</v>
      </c>
      <c r="I199">
        <v>0</v>
      </c>
      <c r="J199">
        <v>0</v>
      </c>
      <c r="K199">
        <v>0</v>
      </c>
      <c r="L199">
        <v>0.68799999999999994</v>
      </c>
      <c r="M199">
        <v>0</v>
      </c>
      <c r="N199">
        <f t="shared" si="170"/>
        <v>0.68799999999999994</v>
      </c>
      <c r="O199">
        <f t="shared" si="171"/>
        <v>0</v>
      </c>
      <c r="P199">
        <f t="shared" si="172"/>
        <v>0</v>
      </c>
      <c r="Q199">
        <f t="shared" si="173"/>
        <v>0</v>
      </c>
      <c r="R199">
        <f t="shared" si="174"/>
        <v>0</v>
      </c>
      <c r="S199">
        <f t="shared" si="175"/>
        <v>0</v>
      </c>
      <c r="T199">
        <f t="shared" si="176"/>
        <v>0</v>
      </c>
      <c r="U199">
        <f t="shared" si="177"/>
        <v>0</v>
      </c>
      <c r="V199">
        <f t="shared" si="178"/>
        <v>0</v>
      </c>
      <c r="W199">
        <f t="shared" si="179"/>
        <v>0</v>
      </c>
      <c r="X199">
        <f t="shared" si="180"/>
        <v>0</v>
      </c>
      <c r="Y199">
        <f t="shared" si="181"/>
        <v>0</v>
      </c>
      <c r="AA199">
        <v>51441990</v>
      </c>
      <c r="AB199">
        <f t="shared" si="182"/>
        <v>1547822.61625</v>
      </c>
      <c r="AC199">
        <f>ROUND((ES199),6)</f>
        <v>1477980.73</v>
      </c>
      <c r="AD199">
        <f t="shared" si="183"/>
        <v>57651.081250000003</v>
      </c>
      <c r="AE199">
        <f t="shared" si="184"/>
        <v>3780.524375</v>
      </c>
      <c r="AF199">
        <f t="shared" si="185"/>
        <v>12190.805</v>
      </c>
      <c r="AG199">
        <f t="shared" si="186"/>
        <v>0</v>
      </c>
      <c r="AH199">
        <f t="shared" si="187"/>
        <v>1454.75</v>
      </c>
      <c r="AI199">
        <f t="shared" si="188"/>
        <v>307.16500000000002</v>
      </c>
      <c r="AJ199">
        <f t="shared" si="189"/>
        <v>0</v>
      </c>
      <c r="AK199">
        <v>0</v>
      </c>
      <c r="AL199">
        <v>1477980.73</v>
      </c>
      <c r="AM199">
        <v>40105.1</v>
      </c>
      <c r="AN199">
        <v>2629.93</v>
      </c>
      <c r="AO199">
        <v>9218</v>
      </c>
      <c r="AP199">
        <v>0</v>
      </c>
      <c r="AQ199">
        <v>1100</v>
      </c>
      <c r="AR199">
        <v>213.68</v>
      </c>
      <c r="AS199">
        <v>0</v>
      </c>
      <c r="AT199">
        <v>109</v>
      </c>
      <c r="AU199">
        <v>55</v>
      </c>
      <c r="AV199">
        <v>1</v>
      </c>
      <c r="AW199">
        <v>1</v>
      </c>
      <c r="AZ199">
        <v>1</v>
      </c>
      <c r="BA199">
        <v>44.77</v>
      </c>
      <c r="BB199">
        <v>13.24</v>
      </c>
      <c r="BC199">
        <v>8.16</v>
      </c>
      <c r="BD199" t="s">
        <v>3</v>
      </c>
      <c r="BE199" t="s">
        <v>3</v>
      </c>
      <c r="BF199" t="s">
        <v>3</v>
      </c>
      <c r="BG199" t="s">
        <v>3</v>
      </c>
      <c r="BH199">
        <v>0</v>
      </c>
      <c r="BI199">
        <v>1</v>
      </c>
      <c r="BJ199" t="s">
        <v>284</v>
      </c>
      <c r="BM199">
        <v>28001</v>
      </c>
      <c r="BN199">
        <v>0</v>
      </c>
      <c r="BO199" t="s">
        <v>23</v>
      </c>
      <c r="BP199">
        <v>1</v>
      </c>
      <c r="BQ199">
        <v>2</v>
      </c>
      <c r="BR199">
        <v>0</v>
      </c>
      <c r="BS199">
        <v>44.77</v>
      </c>
      <c r="BT199">
        <v>1</v>
      </c>
      <c r="BU199">
        <v>1</v>
      </c>
      <c r="BV199">
        <v>1</v>
      </c>
      <c r="BW199">
        <v>1</v>
      </c>
      <c r="BX199">
        <v>1</v>
      </c>
      <c r="BY199" t="s">
        <v>3</v>
      </c>
      <c r="BZ199">
        <v>109</v>
      </c>
      <c r="CA199">
        <v>65</v>
      </c>
      <c r="CB199" t="s">
        <v>3</v>
      </c>
      <c r="CE199">
        <v>0</v>
      </c>
      <c r="CF199">
        <v>0</v>
      </c>
      <c r="CG199">
        <v>0</v>
      </c>
      <c r="CH199">
        <v>51</v>
      </c>
      <c r="CI199">
        <v>0</v>
      </c>
      <c r="CJ199">
        <v>0</v>
      </c>
      <c r="CK199">
        <v>0</v>
      </c>
      <c r="CL199">
        <v>0</v>
      </c>
      <c r="CM199">
        <v>0</v>
      </c>
      <c r="CN199" t="s">
        <v>885</v>
      </c>
      <c r="CO199">
        <v>0</v>
      </c>
      <c r="CP199">
        <f t="shared" si="190"/>
        <v>0</v>
      </c>
      <c r="CQ199">
        <f t="shared" si="191"/>
        <v>12060322.76</v>
      </c>
      <c r="CR199">
        <f t="shared" si="192"/>
        <v>763300.32</v>
      </c>
      <c r="CS199">
        <f t="shared" si="193"/>
        <v>169254.08</v>
      </c>
      <c r="CT199">
        <f t="shared" si="194"/>
        <v>545782.34</v>
      </c>
      <c r="CU199">
        <f t="shared" si="195"/>
        <v>0</v>
      </c>
      <c r="CV199">
        <f t="shared" si="196"/>
        <v>1454.75</v>
      </c>
      <c r="CW199">
        <f t="shared" si="197"/>
        <v>307.16500000000002</v>
      </c>
      <c r="CX199">
        <f t="shared" si="198"/>
        <v>0</v>
      </c>
      <c r="CY199">
        <f t="shared" si="199"/>
        <v>0</v>
      </c>
      <c r="CZ199">
        <f t="shared" si="200"/>
        <v>0</v>
      </c>
      <c r="DC199" t="s">
        <v>3</v>
      </c>
      <c r="DD199" t="s">
        <v>3</v>
      </c>
      <c r="DE199" t="s">
        <v>36</v>
      </c>
      <c r="DF199" t="s">
        <v>36</v>
      </c>
      <c r="DG199" t="s">
        <v>43</v>
      </c>
      <c r="DH199" t="s">
        <v>3</v>
      </c>
      <c r="DI199" t="s">
        <v>43</v>
      </c>
      <c r="DJ199" t="s">
        <v>36</v>
      </c>
      <c r="DK199" t="s">
        <v>3</v>
      </c>
      <c r="DL199" t="s">
        <v>3</v>
      </c>
      <c r="DM199" t="s">
        <v>26</v>
      </c>
      <c r="DN199">
        <v>0</v>
      </c>
      <c r="DO199">
        <v>0</v>
      </c>
      <c r="DP199">
        <v>1</v>
      </c>
      <c r="DQ199">
        <v>1</v>
      </c>
      <c r="DU199">
        <v>1013</v>
      </c>
      <c r="DV199" t="s">
        <v>168</v>
      </c>
      <c r="DW199" t="s">
        <v>168</v>
      </c>
      <c r="DX199">
        <v>1</v>
      </c>
      <c r="DZ199" t="s">
        <v>3</v>
      </c>
      <c r="EA199" t="s">
        <v>3</v>
      </c>
      <c r="EB199" t="s">
        <v>3</v>
      </c>
      <c r="EC199" t="s">
        <v>3</v>
      </c>
      <c r="EE199">
        <v>51407717</v>
      </c>
      <c r="EF199">
        <v>2</v>
      </c>
      <c r="EG199" t="s">
        <v>27</v>
      </c>
      <c r="EH199">
        <v>0</v>
      </c>
      <c r="EI199" t="s">
        <v>3</v>
      </c>
      <c r="EJ199">
        <v>1</v>
      </c>
      <c r="EK199">
        <v>28001</v>
      </c>
      <c r="EL199" t="s">
        <v>157</v>
      </c>
      <c r="EM199" t="s">
        <v>158</v>
      </c>
      <c r="EO199" t="s">
        <v>44</v>
      </c>
      <c r="EQ199">
        <v>0</v>
      </c>
      <c r="ER199">
        <v>0</v>
      </c>
      <c r="ES199">
        <v>1477980.73</v>
      </c>
      <c r="ET199">
        <v>40105.1</v>
      </c>
      <c r="EU199">
        <v>2629.93</v>
      </c>
      <c r="EV199">
        <v>9218</v>
      </c>
      <c r="EW199">
        <v>1100</v>
      </c>
      <c r="EX199">
        <v>213.68</v>
      </c>
      <c r="EY199">
        <v>0</v>
      </c>
      <c r="FQ199">
        <v>0</v>
      </c>
      <c r="FR199">
        <f t="shared" si="201"/>
        <v>0</v>
      </c>
      <c r="FS199">
        <v>0</v>
      </c>
      <c r="FX199">
        <v>109</v>
      </c>
      <c r="FY199">
        <v>55.25</v>
      </c>
      <c r="GA199" t="s">
        <v>3</v>
      </c>
      <c r="GD199">
        <v>1</v>
      </c>
      <c r="GF199">
        <v>839995343</v>
      </c>
      <c r="GG199">
        <v>2</v>
      </c>
      <c r="GH199">
        <v>0</v>
      </c>
      <c r="GI199">
        <v>-2</v>
      </c>
      <c r="GJ199">
        <v>0</v>
      </c>
      <c r="GK199">
        <v>0</v>
      </c>
      <c r="GL199">
        <f t="shared" si="202"/>
        <v>0</v>
      </c>
      <c r="GM199">
        <f t="shared" si="203"/>
        <v>0</v>
      </c>
      <c r="GN199">
        <f t="shared" si="204"/>
        <v>0</v>
      </c>
      <c r="GO199">
        <f t="shared" si="205"/>
        <v>0</v>
      </c>
      <c r="GP199">
        <f t="shared" si="206"/>
        <v>0</v>
      </c>
      <c r="GR199">
        <v>0</v>
      </c>
      <c r="GS199">
        <v>3</v>
      </c>
      <c r="GT199">
        <v>0</v>
      </c>
      <c r="GU199" t="s">
        <v>3</v>
      </c>
      <c r="GV199">
        <f t="shared" si="207"/>
        <v>0</v>
      </c>
      <c r="GW199">
        <v>8.16</v>
      </c>
      <c r="GX199">
        <f t="shared" si="208"/>
        <v>0</v>
      </c>
      <c r="HA199">
        <v>0</v>
      </c>
      <c r="HB199">
        <v>0</v>
      </c>
      <c r="HC199">
        <f t="shared" si="209"/>
        <v>0</v>
      </c>
      <c r="HE199" t="s">
        <v>3</v>
      </c>
      <c r="HF199" t="s">
        <v>3</v>
      </c>
      <c r="HM199" t="s">
        <v>3</v>
      </c>
      <c r="HN199" t="s">
        <v>3</v>
      </c>
      <c r="HO199" t="s">
        <v>3</v>
      </c>
      <c r="HP199" t="s">
        <v>3</v>
      </c>
      <c r="HQ199" t="s">
        <v>3</v>
      </c>
      <c r="IK199">
        <v>0</v>
      </c>
    </row>
    <row r="200" spans="1:255" x14ac:dyDescent="0.2">
      <c r="A200" s="2">
        <v>17</v>
      </c>
      <c r="B200" s="2">
        <v>1</v>
      </c>
      <c r="C200" s="2"/>
      <c r="D200" s="2"/>
      <c r="E200" s="2" t="s">
        <v>285</v>
      </c>
      <c r="F200" s="2" t="s">
        <v>223</v>
      </c>
      <c r="G200" s="2" t="s">
        <v>224</v>
      </c>
      <c r="H200" s="2" t="s">
        <v>225</v>
      </c>
      <c r="I200" s="2">
        <v>0</v>
      </c>
      <c r="J200" s="2">
        <v>0</v>
      </c>
      <c r="K200" s="2">
        <v>0</v>
      </c>
      <c r="L200" s="2">
        <v>-1376</v>
      </c>
      <c r="M200" s="2">
        <v>0</v>
      </c>
      <c r="N200" s="2">
        <f t="shared" si="170"/>
        <v>-1376</v>
      </c>
      <c r="O200" s="2">
        <f t="shared" si="171"/>
        <v>0</v>
      </c>
      <c r="P200" s="2">
        <f t="shared" si="172"/>
        <v>0</v>
      </c>
      <c r="Q200" s="2">
        <f t="shared" si="173"/>
        <v>0</v>
      </c>
      <c r="R200" s="2">
        <f t="shared" si="174"/>
        <v>0</v>
      </c>
      <c r="S200" s="2">
        <f t="shared" si="175"/>
        <v>0</v>
      </c>
      <c r="T200" s="2">
        <f t="shared" si="176"/>
        <v>0</v>
      </c>
      <c r="U200" s="2">
        <f t="shared" si="177"/>
        <v>0</v>
      </c>
      <c r="V200" s="2">
        <f t="shared" si="178"/>
        <v>0</v>
      </c>
      <c r="W200" s="2">
        <f t="shared" si="179"/>
        <v>0</v>
      </c>
      <c r="X200" s="2">
        <f t="shared" si="180"/>
        <v>0</v>
      </c>
      <c r="Y200" s="2">
        <f t="shared" si="181"/>
        <v>0</v>
      </c>
      <c r="Z200" s="2"/>
      <c r="AA200" s="2">
        <v>51442965</v>
      </c>
      <c r="AB200" s="2">
        <f t="shared" si="182"/>
        <v>351.2</v>
      </c>
      <c r="AC200" s="2">
        <f>ROUND((ES200),6)</f>
        <v>351.2</v>
      </c>
      <c r="AD200" s="2">
        <f t="shared" si="183"/>
        <v>0</v>
      </c>
      <c r="AE200" s="2">
        <f t="shared" si="184"/>
        <v>0</v>
      </c>
      <c r="AF200" s="2">
        <f t="shared" si="185"/>
        <v>0</v>
      </c>
      <c r="AG200" s="2">
        <f t="shared" si="186"/>
        <v>0</v>
      </c>
      <c r="AH200" s="2">
        <f t="shared" si="187"/>
        <v>0</v>
      </c>
      <c r="AI200" s="2">
        <f t="shared" si="188"/>
        <v>0</v>
      </c>
      <c r="AJ200" s="2">
        <f t="shared" si="189"/>
        <v>0</v>
      </c>
      <c r="AK200" s="2">
        <v>351.2</v>
      </c>
      <c r="AL200" s="2">
        <v>351.2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109</v>
      </c>
      <c r="AU200" s="2">
        <v>55.25</v>
      </c>
      <c r="AV200" s="2">
        <v>1</v>
      </c>
      <c r="AW200" s="2">
        <v>1</v>
      </c>
      <c r="AX200" s="2"/>
      <c r="AY200" s="2"/>
      <c r="AZ200" s="2">
        <v>1</v>
      </c>
      <c r="BA200" s="2">
        <v>1</v>
      </c>
      <c r="BB200" s="2">
        <v>1</v>
      </c>
      <c r="BC200" s="2">
        <v>8.16</v>
      </c>
      <c r="BD200" s="2" t="s">
        <v>3</v>
      </c>
      <c r="BE200" s="2" t="s">
        <v>3</v>
      </c>
      <c r="BF200" s="2" t="s">
        <v>3</v>
      </c>
      <c r="BG200" s="2" t="s">
        <v>3</v>
      </c>
      <c r="BH200" s="2">
        <v>3</v>
      </c>
      <c r="BI200" s="2">
        <v>1</v>
      </c>
      <c r="BJ200" s="2" t="s">
        <v>226</v>
      </c>
      <c r="BK200" s="2"/>
      <c r="BL200" s="2"/>
      <c r="BM200" s="2">
        <v>1100</v>
      </c>
      <c r="BN200" s="2">
        <v>0</v>
      </c>
      <c r="BO200" s="2" t="s">
        <v>23</v>
      </c>
      <c r="BP200" s="2">
        <v>1</v>
      </c>
      <c r="BQ200" s="2">
        <v>8</v>
      </c>
      <c r="BR200" s="2">
        <v>0</v>
      </c>
      <c r="BS200" s="2">
        <v>1</v>
      </c>
      <c r="BT200" s="2">
        <v>1</v>
      </c>
      <c r="BU200" s="2">
        <v>1</v>
      </c>
      <c r="BV200" s="2">
        <v>1</v>
      </c>
      <c r="BW200" s="2">
        <v>1</v>
      </c>
      <c r="BX200" s="2">
        <v>1</v>
      </c>
      <c r="BY200" s="2" t="s">
        <v>3</v>
      </c>
      <c r="BZ200" s="2">
        <v>109</v>
      </c>
      <c r="CA200" s="2">
        <v>65</v>
      </c>
      <c r="CB200" s="2" t="s">
        <v>3</v>
      </c>
      <c r="CC200" s="2"/>
      <c r="CD200" s="2"/>
      <c r="CE200" s="2">
        <v>0</v>
      </c>
      <c r="CF200" s="2">
        <v>0</v>
      </c>
      <c r="CG200" s="2">
        <v>0</v>
      </c>
      <c r="CH200" s="2">
        <v>52</v>
      </c>
      <c r="CI200" s="2">
        <v>0</v>
      </c>
      <c r="CJ200" s="2">
        <v>0</v>
      </c>
      <c r="CK200" s="2">
        <v>0</v>
      </c>
      <c r="CL200" s="2">
        <v>0</v>
      </c>
      <c r="CM200" s="2">
        <v>0</v>
      </c>
      <c r="CN200" s="2" t="s">
        <v>885</v>
      </c>
      <c r="CO200" s="2">
        <v>0</v>
      </c>
      <c r="CP200" s="2">
        <f t="shared" si="190"/>
        <v>0</v>
      </c>
      <c r="CQ200" s="2">
        <f t="shared" si="191"/>
        <v>2865.79</v>
      </c>
      <c r="CR200" s="2">
        <f t="shared" si="192"/>
        <v>0</v>
      </c>
      <c r="CS200" s="2">
        <f t="shared" si="193"/>
        <v>0</v>
      </c>
      <c r="CT200" s="2">
        <f t="shared" si="194"/>
        <v>0</v>
      </c>
      <c r="CU200" s="2">
        <f t="shared" si="195"/>
        <v>0</v>
      </c>
      <c r="CV200" s="2">
        <f t="shared" si="196"/>
        <v>0</v>
      </c>
      <c r="CW200" s="2">
        <f t="shared" si="197"/>
        <v>0</v>
      </c>
      <c r="CX200" s="2">
        <f t="shared" si="198"/>
        <v>0</v>
      </c>
      <c r="CY200" s="2">
        <f t="shared" si="199"/>
        <v>0</v>
      </c>
      <c r="CZ200" s="2">
        <f t="shared" si="200"/>
        <v>0</v>
      </c>
      <c r="DA200" s="2"/>
      <c r="DB200" s="2"/>
      <c r="DC200" s="2" t="s">
        <v>3</v>
      </c>
      <c r="DD200" s="2" t="s">
        <v>3</v>
      </c>
      <c r="DE200" s="2" t="s">
        <v>36</v>
      </c>
      <c r="DF200" s="2" t="s">
        <v>36</v>
      </c>
      <c r="DG200" s="2" t="s">
        <v>43</v>
      </c>
      <c r="DH200" s="2" t="s">
        <v>3</v>
      </c>
      <c r="DI200" s="2" t="s">
        <v>43</v>
      </c>
      <c r="DJ200" s="2" t="s">
        <v>36</v>
      </c>
      <c r="DK200" s="2" t="s">
        <v>3</v>
      </c>
      <c r="DL200" s="2" t="s">
        <v>3</v>
      </c>
      <c r="DM200" s="2" t="s">
        <v>26</v>
      </c>
      <c r="DN200" s="2">
        <v>0</v>
      </c>
      <c r="DO200" s="2">
        <v>0</v>
      </c>
      <c r="DP200" s="2">
        <v>1</v>
      </c>
      <c r="DQ200" s="2">
        <v>1</v>
      </c>
      <c r="DR200" s="2"/>
      <c r="DS200" s="2"/>
      <c r="DT200" s="2"/>
      <c r="DU200" s="2">
        <v>1003</v>
      </c>
      <c r="DV200" s="2" t="s">
        <v>225</v>
      </c>
      <c r="DW200" s="2" t="s">
        <v>225</v>
      </c>
      <c r="DX200" s="2">
        <v>1</v>
      </c>
      <c r="DY200" s="2"/>
      <c r="DZ200" s="2" t="s">
        <v>3</v>
      </c>
      <c r="EA200" s="2" t="s">
        <v>3</v>
      </c>
      <c r="EB200" s="2" t="s">
        <v>3</v>
      </c>
      <c r="EC200" s="2" t="s">
        <v>3</v>
      </c>
      <c r="ED200" s="2"/>
      <c r="EE200" s="2">
        <v>51407885</v>
      </c>
      <c r="EF200" s="2">
        <v>8</v>
      </c>
      <c r="EG200" s="2" t="s">
        <v>58</v>
      </c>
      <c r="EH200" s="2">
        <v>0</v>
      </c>
      <c r="EI200" s="2" t="s">
        <v>3</v>
      </c>
      <c r="EJ200" s="2">
        <v>1</v>
      </c>
      <c r="EK200" s="2">
        <v>1100</v>
      </c>
      <c r="EL200" s="2" t="s">
        <v>59</v>
      </c>
      <c r="EM200" s="2" t="s">
        <v>60</v>
      </c>
      <c r="EN200" s="2"/>
      <c r="EO200" s="2" t="s">
        <v>44</v>
      </c>
      <c r="EP200" s="2"/>
      <c r="EQ200" s="2">
        <v>0</v>
      </c>
      <c r="ER200" s="2">
        <v>0</v>
      </c>
      <c r="ES200" s="2">
        <v>351.2</v>
      </c>
      <c r="ET200" s="2">
        <v>0</v>
      </c>
      <c r="EU200" s="2">
        <v>0</v>
      </c>
      <c r="EV200" s="2">
        <v>0</v>
      </c>
      <c r="EW200" s="2">
        <v>0</v>
      </c>
      <c r="EX200" s="2">
        <v>0</v>
      </c>
      <c r="EY200" s="2">
        <v>0</v>
      </c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>
        <v>0</v>
      </c>
      <c r="FR200" s="2">
        <f t="shared" si="201"/>
        <v>0</v>
      </c>
      <c r="FS200" s="2">
        <v>0</v>
      </c>
      <c r="FT200" s="2"/>
      <c r="FU200" s="2"/>
      <c r="FV200" s="2"/>
      <c r="FW200" s="2"/>
      <c r="FX200" s="2">
        <v>109</v>
      </c>
      <c r="FY200" s="2">
        <v>55.25</v>
      </c>
      <c r="FZ200" s="2"/>
      <c r="GA200" s="2" t="s">
        <v>63</v>
      </c>
      <c r="GB200" s="2"/>
      <c r="GC200" s="2"/>
      <c r="GD200" s="2">
        <v>1</v>
      </c>
      <c r="GE200" s="2"/>
      <c r="GF200" s="2">
        <v>-1027785110</v>
      </c>
      <c r="GG200" s="2">
        <v>2</v>
      </c>
      <c r="GH200" s="2">
        <v>0</v>
      </c>
      <c r="GI200" s="2">
        <v>-2</v>
      </c>
      <c r="GJ200" s="2">
        <v>0</v>
      </c>
      <c r="GK200" s="2">
        <v>0</v>
      </c>
      <c r="GL200" s="2">
        <f t="shared" si="202"/>
        <v>0</v>
      </c>
      <c r="GM200" s="2">
        <f t="shared" si="203"/>
        <v>0</v>
      </c>
      <c r="GN200" s="2">
        <f t="shared" si="204"/>
        <v>0</v>
      </c>
      <c r="GO200" s="2">
        <f t="shared" si="205"/>
        <v>0</v>
      </c>
      <c r="GP200" s="2">
        <f t="shared" si="206"/>
        <v>0</v>
      </c>
      <c r="GQ200" s="2"/>
      <c r="GR200" s="2">
        <v>0</v>
      </c>
      <c r="GS200" s="2">
        <v>4</v>
      </c>
      <c r="GT200" s="2">
        <v>0</v>
      </c>
      <c r="GU200" s="2" t="s">
        <v>3</v>
      </c>
      <c r="GV200" s="2">
        <f t="shared" si="207"/>
        <v>0</v>
      </c>
      <c r="GW200" s="2">
        <v>1</v>
      </c>
      <c r="GX200" s="2">
        <f t="shared" si="208"/>
        <v>0</v>
      </c>
      <c r="GY200" s="2"/>
      <c r="GZ200" s="2"/>
      <c r="HA200" s="2">
        <v>0</v>
      </c>
      <c r="HB200" s="2">
        <v>0</v>
      </c>
      <c r="HC200" s="2">
        <f t="shared" si="209"/>
        <v>0</v>
      </c>
      <c r="HD200" s="2"/>
      <c r="HE200" s="2" t="s">
        <v>3</v>
      </c>
      <c r="HF200" s="2" t="s">
        <v>3</v>
      </c>
      <c r="HG200" s="2"/>
      <c r="HH200" s="2"/>
      <c r="HI200" s="2"/>
      <c r="HJ200" s="2"/>
      <c r="HK200" s="2"/>
      <c r="HL200" s="2"/>
      <c r="HM200" s="2" t="s">
        <v>3</v>
      </c>
      <c r="HN200" s="2" t="s">
        <v>3</v>
      </c>
      <c r="HO200" s="2" t="s">
        <v>3</v>
      </c>
      <c r="HP200" s="2" t="s">
        <v>3</v>
      </c>
      <c r="HQ200" s="2" t="s">
        <v>3</v>
      </c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>
        <v>0</v>
      </c>
      <c r="IL200" s="2"/>
      <c r="IM200" s="2"/>
      <c r="IN200" s="2"/>
      <c r="IO200" s="2"/>
      <c r="IP200" s="2"/>
      <c r="IQ200" s="2"/>
      <c r="IR200" s="2"/>
      <c r="IS200" s="2"/>
      <c r="IT200" s="2"/>
      <c r="IU200" s="2"/>
    </row>
    <row r="201" spans="1:255" x14ac:dyDescent="0.2">
      <c r="A201">
        <v>17</v>
      </c>
      <c r="B201">
        <v>1</v>
      </c>
      <c r="E201" t="s">
        <v>285</v>
      </c>
      <c r="F201" t="s">
        <v>223</v>
      </c>
      <c r="G201" t="s">
        <v>224</v>
      </c>
      <c r="H201" t="s">
        <v>225</v>
      </c>
      <c r="I201">
        <v>0</v>
      </c>
      <c r="J201">
        <v>0</v>
      </c>
      <c r="K201">
        <v>0</v>
      </c>
      <c r="L201">
        <v>-1376</v>
      </c>
      <c r="M201">
        <v>0</v>
      </c>
      <c r="N201">
        <f t="shared" si="170"/>
        <v>-1376</v>
      </c>
      <c r="O201">
        <f t="shared" si="171"/>
        <v>0</v>
      </c>
      <c r="P201">
        <f t="shared" si="172"/>
        <v>0</v>
      </c>
      <c r="Q201">
        <f t="shared" si="173"/>
        <v>0</v>
      </c>
      <c r="R201">
        <f t="shared" si="174"/>
        <v>0</v>
      </c>
      <c r="S201">
        <f t="shared" si="175"/>
        <v>0</v>
      </c>
      <c r="T201">
        <f t="shared" si="176"/>
        <v>0</v>
      </c>
      <c r="U201">
        <f t="shared" si="177"/>
        <v>0</v>
      </c>
      <c r="V201">
        <f t="shared" si="178"/>
        <v>0</v>
      </c>
      <c r="W201">
        <f t="shared" si="179"/>
        <v>0</v>
      </c>
      <c r="X201">
        <f t="shared" si="180"/>
        <v>0</v>
      </c>
      <c r="Y201">
        <f t="shared" si="181"/>
        <v>0</v>
      </c>
      <c r="AA201">
        <v>51441990</v>
      </c>
      <c r="AB201">
        <f t="shared" si="182"/>
        <v>351.2</v>
      </c>
      <c r="AC201">
        <f>ROUND((ES201),6)</f>
        <v>351.2</v>
      </c>
      <c r="AD201">
        <f t="shared" si="183"/>
        <v>0</v>
      </c>
      <c r="AE201">
        <f t="shared" si="184"/>
        <v>0</v>
      </c>
      <c r="AF201">
        <f t="shared" si="185"/>
        <v>0</v>
      </c>
      <c r="AG201">
        <f t="shared" si="186"/>
        <v>0</v>
      </c>
      <c r="AH201">
        <f t="shared" si="187"/>
        <v>0</v>
      </c>
      <c r="AI201">
        <f t="shared" si="188"/>
        <v>0</v>
      </c>
      <c r="AJ201">
        <f t="shared" si="189"/>
        <v>0</v>
      </c>
      <c r="AK201">
        <v>351.2</v>
      </c>
      <c r="AL201">
        <v>351.2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109</v>
      </c>
      <c r="AU201">
        <v>55</v>
      </c>
      <c r="AV201">
        <v>1</v>
      </c>
      <c r="AW201">
        <v>1</v>
      </c>
      <c r="AZ201">
        <v>1</v>
      </c>
      <c r="BA201">
        <v>1</v>
      </c>
      <c r="BB201">
        <v>1</v>
      </c>
      <c r="BC201">
        <v>8.16</v>
      </c>
      <c r="BD201" t="s">
        <v>3</v>
      </c>
      <c r="BE201" t="s">
        <v>3</v>
      </c>
      <c r="BF201" t="s">
        <v>3</v>
      </c>
      <c r="BG201" t="s">
        <v>3</v>
      </c>
      <c r="BH201">
        <v>3</v>
      </c>
      <c r="BI201">
        <v>1</v>
      </c>
      <c r="BJ201" t="s">
        <v>226</v>
      </c>
      <c r="BM201">
        <v>1100</v>
      </c>
      <c r="BN201">
        <v>0</v>
      </c>
      <c r="BO201" t="s">
        <v>23</v>
      </c>
      <c r="BP201">
        <v>1</v>
      </c>
      <c r="BQ201">
        <v>8</v>
      </c>
      <c r="BR201">
        <v>0</v>
      </c>
      <c r="BS201">
        <v>1</v>
      </c>
      <c r="BT201">
        <v>1</v>
      </c>
      <c r="BU201">
        <v>1</v>
      </c>
      <c r="BV201">
        <v>1</v>
      </c>
      <c r="BW201">
        <v>1</v>
      </c>
      <c r="BX201">
        <v>1</v>
      </c>
      <c r="BY201" t="s">
        <v>3</v>
      </c>
      <c r="BZ201">
        <v>109</v>
      </c>
      <c r="CA201">
        <v>65</v>
      </c>
      <c r="CB201" t="s">
        <v>3</v>
      </c>
      <c r="CE201">
        <v>0</v>
      </c>
      <c r="CF201">
        <v>0</v>
      </c>
      <c r="CG201">
        <v>0</v>
      </c>
      <c r="CH201">
        <v>52</v>
      </c>
      <c r="CI201">
        <v>0</v>
      </c>
      <c r="CJ201">
        <v>0</v>
      </c>
      <c r="CK201">
        <v>0</v>
      </c>
      <c r="CL201">
        <v>0</v>
      </c>
      <c r="CM201">
        <v>0</v>
      </c>
      <c r="CN201" t="s">
        <v>885</v>
      </c>
      <c r="CO201">
        <v>0</v>
      </c>
      <c r="CP201">
        <f t="shared" si="190"/>
        <v>0</v>
      </c>
      <c r="CQ201">
        <f t="shared" si="191"/>
        <v>2865.79</v>
      </c>
      <c r="CR201">
        <f t="shared" si="192"/>
        <v>0</v>
      </c>
      <c r="CS201">
        <f t="shared" si="193"/>
        <v>0</v>
      </c>
      <c r="CT201">
        <f t="shared" si="194"/>
        <v>0</v>
      </c>
      <c r="CU201">
        <f t="shared" si="195"/>
        <v>0</v>
      </c>
      <c r="CV201">
        <f t="shared" si="196"/>
        <v>0</v>
      </c>
      <c r="CW201">
        <f t="shared" si="197"/>
        <v>0</v>
      </c>
      <c r="CX201">
        <f t="shared" si="198"/>
        <v>0</v>
      </c>
      <c r="CY201">
        <f t="shared" si="199"/>
        <v>0</v>
      </c>
      <c r="CZ201">
        <f t="shared" si="200"/>
        <v>0</v>
      </c>
      <c r="DC201" t="s">
        <v>3</v>
      </c>
      <c r="DD201" t="s">
        <v>3</v>
      </c>
      <c r="DE201" t="s">
        <v>36</v>
      </c>
      <c r="DF201" t="s">
        <v>36</v>
      </c>
      <c r="DG201" t="s">
        <v>43</v>
      </c>
      <c r="DH201" t="s">
        <v>3</v>
      </c>
      <c r="DI201" t="s">
        <v>43</v>
      </c>
      <c r="DJ201" t="s">
        <v>36</v>
      </c>
      <c r="DK201" t="s">
        <v>3</v>
      </c>
      <c r="DL201" t="s">
        <v>3</v>
      </c>
      <c r="DM201" t="s">
        <v>26</v>
      </c>
      <c r="DN201">
        <v>0</v>
      </c>
      <c r="DO201">
        <v>0</v>
      </c>
      <c r="DP201">
        <v>1</v>
      </c>
      <c r="DQ201">
        <v>1</v>
      </c>
      <c r="DU201">
        <v>1003</v>
      </c>
      <c r="DV201" t="s">
        <v>225</v>
      </c>
      <c r="DW201" t="s">
        <v>225</v>
      </c>
      <c r="DX201">
        <v>1</v>
      </c>
      <c r="DZ201" t="s">
        <v>3</v>
      </c>
      <c r="EA201" t="s">
        <v>3</v>
      </c>
      <c r="EB201" t="s">
        <v>3</v>
      </c>
      <c r="EC201" t="s">
        <v>3</v>
      </c>
      <c r="EE201">
        <v>51407885</v>
      </c>
      <c r="EF201">
        <v>8</v>
      </c>
      <c r="EG201" t="s">
        <v>58</v>
      </c>
      <c r="EH201">
        <v>0</v>
      </c>
      <c r="EI201" t="s">
        <v>3</v>
      </c>
      <c r="EJ201">
        <v>1</v>
      </c>
      <c r="EK201">
        <v>1100</v>
      </c>
      <c r="EL201" t="s">
        <v>59</v>
      </c>
      <c r="EM201" t="s">
        <v>60</v>
      </c>
      <c r="EO201" t="s">
        <v>44</v>
      </c>
      <c r="EQ201">
        <v>0</v>
      </c>
      <c r="ER201">
        <v>0</v>
      </c>
      <c r="ES201">
        <v>351.2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FQ201">
        <v>0</v>
      </c>
      <c r="FR201">
        <f t="shared" si="201"/>
        <v>0</v>
      </c>
      <c r="FS201">
        <v>0</v>
      </c>
      <c r="FX201">
        <v>109</v>
      </c>
      <c r="FY201">
        <v>55.25</v>
      </c>
      <c r="GA201" t="s">
        <v>63</v>
      </c>
      <c r="GD201">
        <v>1</v>
      </c>
      <c r="GF201">
        <v>-1027785110</v>
      </c>
      <c r="GG201">
        <v>2</v>
      </c>
      <c r="GH201">
        <v>0</v>
      </c>
      <c r="GI201">
        <v>-2</v>
      </c>
      <c r="GJ201">
        <v>0</v>
      </c>
      <c r="GK201">
        <v>0</v>
      </c>
      <c r="GL201">
        <f t="shared" si="202"/>
        <v>0</v>
      </c>
      <c r="GM201">
        <f t="shared" si="203"/>
        <v>0</v>
      </c>
      <c r="GN201">
        <f t="shared" si="204"/>
        <v>0</v>
      </c>
      <c r="GO201">
        <f t="shared" si="205"/>
        <v>0</v>
      </c>
      <c r="GP201">
        <f t="shared" si="206"/>
        <v>0</v>
      </c>
      <c r="GR201">
        <v>0</v>
      </c>
      <c r="GS201">
        <v>4</v>
      </c>
      <c r="GT201">
        <v>0</v>
      </c>
      <c r="GU201" t="s">
        <v>3</v>
      </c>
      <c r="GV201">
        <f t="shared" si="207"/>
        <v>0</v>
      </c>
      <c r="GW201">
        <v>1</v>
      </c>
      <c r="GX201">
        <f t="shared" si="208"/>
        <v>0</v>
      </c>
      <c r="HA201">
        <v>0</v>
      </c>
      <c r="HB201">
        <v>0</v>
      </c>
      <c r="HC201">
        <f t="shared" si="209"/>
        <v>0</v>
      </c>
      <c r="HE201" t="s">
        <v>3</v>
      </c>
      <c r="HF201" t="s">
        <v>3</v>
      </c>
      <c r="HM201" t="s">
        <v>3</v>
      </c>
      <c r="HN201" t="s">
        <v>3</v>
      </c>
      <c r="HO201" t="s">
        <v>3</v>
      </c>
      <c r="HP201" t="s">
        <v>3</v>
      </c>
      <c r="HQ201" t="s">
        <v>3</v>
      </c>
      <c r="IK201">
        <v>0</v>
      </c>
    </row>
    <row r="202" spans="1:255" x14ac:dyDescent="0.2">
      <c r="A202" s="2">
        <v>17</v>
      </c>
      <c r="B202" s="2">
        <v>1</v>
      </c>
      <c r="C202" s="2"/>
      <c r="D202" s="2"/>
      <c r="E202" s="2" t="s">
        <v>286</v>
      </c>
      <c r="F202" s="2" t="s">
        <v>228</v>
      </c>
      <c r="G202" s="2" t="s">
        <v>287</v>
      </c>
      <c r="H202" s="2" t="s">
        <v>230</v>
      </c>
      <c r="I202" s="2">
        <v>0</v>
      </c>
      <c r="J202" s="2">
        <v>0</v>
      </c>
      <c r="K202" s="2">
        <v>0</v>
      </c>
      <c r="L202" s="2">
        <v>89.21</v>
      </c>
      <c r="M202" s="2">
        <v>0</v>
      </c>
      <c r="N202" s="2">
        <f t="shared" si="170"/>
        <v>89.21</v>
      </c>
      <c r="O202" s="2">
        <f t="shared" si="171"/>
        <v>0</v>
      </c>
      <c r="P202" s="2">
        <f t="shared" si="172"/>
        <v>0</v>
      </c>
      <c r="Q202" s="2">
        <f t="shared" si="173"/>
        <v>0</v>
      </c>
      <c r="R202" s="2">
        <f t="shared" si="174"/>
        <v>0</v>
      </c>
      <c r="S202" s="2">
        <f t="shared" si="175"/>
        <v>0</v>
      </c>
      <c r="T202" s="2">
        <f t="shared" si="176"/>
        <v>0</v>
      </c>
      <c r="U202" s="2">
        <f t="shared" si="177"/>
        <v>0</v>
      </c>
      <c r="V202" s="2">
        <f t="shared" si="178"/>
        <v>0</v>
      </c>
      <c r="W202" s="2">
        <f t="shared" si="179"/>
        <v>0</v>
      </c>
      <c r="X202" s="2">
        <f t="shared" si="180"/>
        <v>0</v>
      </c>
      <c r="Y202" s="2">
        <f t="shared" si="181"/>
        <v>0</v>
      </c>
      <c r="Z202" s="2"/>
      <c r="AA202" s="2">
        <v>51442965</v>
      </c>
      <c r="AB202" s="2">
        <f t="shared" si="182"/>
        <v>16959.681372999999</v>
      </c>
      <c r="AC202" s="2">
        <f>ROUND((((ES202/1.2/8.16)*1.012)),6)</f>
        <v>16959.681372999999</v>
      </c>
      <c r="AD202" s="2">
        <f t="shared" si="183"/>
        <v>0</v>
      </c>
      <c r="AE202" s="2">
        <f t="shared" si="184"/>
        <v>0</v>
      </c>
      <c r="AF202" s="2">
        <f t="shared" si="185"/>
        <v>0</v>
      </c>
      <c r="AG202" s="2">
        <f t="shared" si="186"/>
        <v>0</v>
      </c>
      <c r="AH202" s="2">
        <f t="shared" si="187"/>
        <v>0</v>
      </c>
      <c r="AI202" s="2">
        <f t="shared" si="188"/>
        <v>0</v>
      </c>
      <c r="AJ202" s="2">
        <f t="shared" si="189"/>
        <v>0</v>
      </c>
      <c r="AK202" s="2">
        <v>164100</v>
      </c>
      <c r="AL202" s="2">
        <v>164100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1</v>
      </c>
      <c r="AW202" s="2">
        <v>1</v>
      </c>
      <c r="AX202" s="2"/>
      <c r="AY202" s="2"/>
      <c r="AZ202" s="2">
        <v>1</v>
      </c>
      <c r="BA202" s="2">
        <v>1</v>
      </c>
      <c r="BB202" s="2">
        <v>1</v>
      </c>
      <c r="BC202" s="2">
        <v>8.16</v>
      </c>
      <c r="BD202" s="2" t="s">
        <v>3</v>
      </c>
      <c r="BE202" s="2" t="s">
        <v>3</v>
      </c>
      <c r="BF202" s="2" t="s">
        <v>3</v>
      </c>
      <c r="BG202" s="2" t="s">
        <v>3</v>
      </c>
      <c r="BH202" s="2">
        <v>3</v>
      </c>
      <c r="BI202" s="2">
        <v>1</v>
      </c>
      <c r="BJ202" s="2" t="s">
        <v>228</v>
      </c>
      <c r="BK202" s="2"/>
      <c r="BL202" s="2"/>
      <c r="BM202" s="2">
        <v>1100</v>
      </c>
      <c r="BN202" s="2">
        <v>0</v>
      </c>
      <c r="BO202" s="2" t="s">
        <v>23</v>
      </c>
      <c r="BP202" s="2">
        <v>1</v>
      </c>
      <c r="BQ202" s="2">
        <v>8</v>
      </c>
      <c r="BR202" s="2">
        <v>0</v>
      </c>
      <c r="BS202" s="2">
        <v>1</v>
      </c>
      <c r="BT202" s="2">
        <v>1</v>
      </c>
      <c r="BU202" s="2">
        <v>1</v>
      </c>
      <c r="BV202" s="2">
        <v>1</v>
      </c>
      <c r="BW202" s="2">
        <v>1</v>
      </c>
      <c r="BX202" s="2">
        <v>1</v>
      </c>
      <c r="BY202" s="2" t="s">
        <v>3</v>
      </c>
      <c r="BZ202" s="2">
        <v>0</v>
      </c>
      <c r="CA202" s="2">
        <v>0</v>
      </c>
      <c r="CB202" s="2" t="s">
        <v>3</v>
      </c>
      <c r="CC202" s="2"/>
      <c r="CD202" s="2"/>
      <c r="CE202" s="2">
        <v>0</v>
      </c>
      <c r="CF202" s="2">
        <v>0</v>
      </c>
      <c r="CG202" s="2">
        <v>0</v>
      </c>
      <c r="CH202" s="2">
        <v>53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 t="s">
        <v>888</v>
      </c>
      <c r="CO202" s="2">
        <v>0</v>
      </c>
      <c r="CP202" s="2">
        <f t="shared" si="190"/>
        <v>0</v>
      </c>
      <c r="CQ202" s="2">
        <f t="shared" si="191"/>
        <v>138391</v>
      </c>
      <c r="CR202" s="2">
        <f t="shared" si="192"/>
        <v>0</v>
      </c>
      <c r="CS202" s="2">
        <f t="shared" si="193"/>
        <v>0</v>
      </c>
      <c r="CT202" s="2">
        <f t="shared" si="194"/>
        <v>0</v>
      </c>
      <c r="CU202" s="2">
        <f t="shared" si="195"/>
        <v>0</v>
      </c>
      <c r="CV202" s="2">
        <f t="shared" si="196"/>
        <v>0</v>
      </c>
      <c r="CW202" s="2">
        <f t="shared" si="197"/>
        <v>0</v>
      </c>
      <c r="CX202" s="2">
        <f t="shared" si="198"/>
        <v>0</v>
      </c>
      <c r="CY202" s="2">
        <f t="shared" si="199"/>
        <v>0</v>
      </c>
      <c r="CZ202" s="2">
        <f t="shared" si="200"/>
        <v>0</v>
      </c>
      <c r="DA202" s="2"/>
      <c r="DB202" s="2"/>
      <c r="DC202" s="2" t="s">
        <v>3</v>
      </c>
      <c r="DD202" s="2" t="s">
        <v>267</v>
      </c>
      <c r="DE202" s="2" t="s">
        <v>36</v>
      </c>
      <c r="DF202" s="2" t="s">
        <v>36</v>
      </c>
      <c r="DG202" s="2" t="s">
        <v>43</v>
      </c>
      <c r="DH202" s="2" t="s">
        <v>3</v>
      </c>
      <c r="DI202" s="2" t="s">
        <v>43</v>
      </c>
      <c r="DJ202" s="2" t="s">
        <v>36</v>
      </c>
      <c r="DK202" s="2" t="s">
        <v>3</v>
      </c>
      <c r="DL202" s="2" t="s">
        <v>3</v>
      </c>
      <c r="DM202" s="2" t="s">
        <v>3</v>
      </c>
      <c r="DN202" s="2">
        <v>0</v>
      </c>
      <c r="DO202" s="2">
        <v>0</v>
      </c>
      <c r="DP202" s="2">
        <v>1</v>
      </c>
      <c r="DQ202" s="2">
        <v>1</v>
      </c>
      <c r="DR202" s="2"/>
      <c r="DS202" s="2"/>
      <c r="DT202" s="2"/>
      <c r="DU202" s="2">
        <v>1009</v>
      </c>
      <c r="DV202" s="2" t="s">
        <v>230</v>
      </c>
      <c r="DW202" s="2" t="s">
        <v>230</v>
      </c>
      <c r="DX202" s="2">
        <v>1000</v>
      </c>
      <c r="DY202" s="2"/>
      <c r="DZ202" s="2" t="s">
        <v>3</v>
      </c>
      <c r="EA202" s="2" t="s">
        <v>3</v>
      </c>
      <c r="EB202" s="2" t="s">
        <v>3</v>
      </c>
      <c r="EC202" s="2" t="s">
        <v>3</v>
      </c>
      <c r="ED202" s="2"/>
      <c r="EE202" s="2">
        <v>51407885</v>
      </c>
      <c r="EF202" s="2">
        <v>8</v>
      </c>
      <c r="EG202" s="2" t="s">
        <v>58</v>
      </c>
      <c r="EH202" s="2">
        <v>0</v>
      </c>
      <c r="EI202" s="2" t="s">
        <v>3</v>
      </c>
      <c r="EJ202" s="2">
        <v>1</v>
      </c>
      <c r="EK202" s="2">
        <v>1100</v>
      </c>
      <c r="EL202" s="2" t="s">
        <v>59</v>
      </c>
      <c r="EM202" s="2" t="s">
        <v>60</v>
      </c>
      <c r="EN202" s="2"/>
      <c r="EO202" s="2" t="s">
        <v>87</v>
      </c>
      <c r="EP202" s="2"/>
      <c r="EQ202" s="2">
        <v>0</v>
      </c>
      <c r="ER202" s="2">
        <v>0</v>
      </c>
      <c r="ES202" s="2">
        <v>164100</v>
      </c>
      <c r="ET202" s="2">
        <v>0</v>
      </c>
      <c r="EU202" s="2">
        <v>0</v>
      </c>
      <c r="EV202" s="2">
        <v>0</v>
      </c>
      <c r="EW202" s="2">
        <v>0</v>
      </c>
      <c r="EX202" s="2">
        <v>0</v>
      </c>
      <c r="EY202" s="2">
        <v>0</v>
      </c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>
        <v>0</v>
      </c>
      <c r="FR202" s="2">
        <f t="shared" si="201"/>
        <v>0</v>
      </c>
      <c r="FS202" s="2">
        <v>0</v>
      </c>
      <c r="FT202" s="2"/>
      <c r="FU202" s="2"/>
      <c r="FV202" s="2"/>
      <c r="FW202" s="2"/>
      <c r="FX202" s="2">
        <v>0</v>
      </c>
      <c r="FY202" s="2">
        <v>0</v>
      </c>
      <c r="FZ202" s="2"/>
      <c r="GA202" s="2" t="s">
        <v>63</v>
      </c>
      <c r="GB202" s="2"/>
      <c r="GC202" s="2"/>
      <c r="GD202" s="2">
        <v>1</v>
      </c>
      <c r="GE202" s="2"/>
      <c r="GF202" s="2">
        <v>2048290683</v>
      </c>
      <c r="GG202" s="2">
        <v>2</v>
      </c>
      <c r="GH202" s="2">
        <v>0</v>
      </c>
      <c r="GI202" s="2">
        <v>3</v>
      </c>
      <c r="GJ202" s="2">
        <v>0</v>
      </c>
      <c r="GK202" s="2">
        <v>0</v>
      </c>
      <c r="GL202" s="2">
        <f t="shared" si="202"/>
        <v>0</v>
      </c>
      <c r="GM202" s="2">
        <f t="shared" si="203"/>
        <v>0</v>
      </c>
      <c r="GN202" s="2">
        <f t="shared" si="204"/>
        <v>0</v>
      </c>
      <c r="GO202" s="2">
        <f t="shared" si="205"/>
        <v>0</v>
      </c>
      <c r="GP202" s="2">
        <f t="shared" si="206"/>
        <v>0</v>
      </c>
      <c r="GQ202" s="2"/>
      <c r="GR202" s="2">
        <v>1</v>
      </c>
      <c r="GS202" s="2">
        <v>4</v>
      </c>
      <c r="GT202" s="2">
        <v>0</v>
      </c>
      <c r="GU202" s="2" t="s">
        <v>3</v>
      </c>
      <c r="GV202" s="2">
        <f t="shared" si="207"/>
        <v>0</v>
      </c>
      <c r="GW202" s="2">
        <v>1</v>
      </c>
      <c r="GX202" s="2">
        <f t="shared" si="208"/>
        <v>0</v>
      </c>
      <c r="GY202" s="2"/>
      <c r="GZ202" s="2"/>
      <c r="HA202" s="2">
        <v>0</v>
      </c>
      <c r="HB202" s="2">
        <v>0</v>
      </c>
      <c r="HC202" s="2">
        <f t="shared" si="209"/>
        <v>0</v>
      </c>
      <c r="HD202" s="2"/>
      <c r="HE202" s="2" t="s">
        <v>3</v>
      </c>
      <c r="HF202" s="2" t="s">
        <v>3</v>
      </c>
      <c r="HG202" s="2"/>
      <c r="HH202" s="2"/>
      <c r="HI202" s="2"/>
      <c r="HJ202" s="2"/>
      <c r="HK202" s="2"/>
      <c r="HL202" s="2"/>
      <c r="HM202" s="2" t="s">
        <v>3</v>
      </c>
      <c r="HN202" s="2" t="s">
        <v>3</v>
      </c>
      <c r="HO202" s="2" t="s">
        <v>3</v>
      </c>
      <c r="HP202" s="2" t="s">
        <v>3</v>
      </c>
      <c r="HQ202" s="2" t="s">
        <v>3</v>
      </c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>
        <v>0</v>
      </c>
      <c r="IL202" s="2"/>
      <c r="IM202" s="2"/>
      <c r="IN202" s="2"/>
      <c r="IO202" s="2"/>
      <c r="IP202" s="2"/>
      <c r="IQ202" s="2"/>
      <c r="IR202" s="2"/>
      <c r="IS202" s="2"/>
      <c r="IT202" s="2"/>
      <c r="IU202" s="2"/>
    </row>
    <row r="203" spans="1:255" x14ac:dyDescent="0.2">
      <c r="A203">
        <v>17</v>
      </c>
      <c r="B203">
        <v>1</v>
      </c>
      <c r="E203" t="s">
        <v>286</v>
      </c>
      <c r="F203" t="s">
        <v>228</v>
      </c>
      <c r="G203" t="s">
        <v>287</v>
      </c>
      <c r="H203" t="s">
        <v>230</v>
      </c>
      <c r="I203">
        <v>0</v>
      </c>
      <c r="J203">
        <v>0</v>
      </c>
      <c r="K203">
        <v>0</v>
      </c>
      <c r="L203">
        <v>89.21</v>
      </c>
      <c r="M203">
        <v>0</v>
      </c>
      <c r="N203">
        <f t="shared" si="170"/>
        <v>89.21</v>
      </c>
      <c r="O203">
        <f t="shared" si="171"/>
        <v>0</v>
      </c>
      <c r="P203">
        <f t="shared" si="172"/>
        <v>0</v>
      </c>
      <c r="Q203">
        <f t="shared" si="173"/>
        <v>0</v>
      </c>
      <c r="R203">
        <f t="shared" si="174"/>
        <v>0</v>
      </c>
      <c r="S203">
        <f t="shared" si="175"/>
        <v>0</v>
      </c>
      <c r="T203">
        <f t="shared" si="176"/>
        <v>0</v>
      </c>
      <c r="U203">
        <f t="shared" si="177"/>
        <v>0</v>
      </c>
      <c r="V203">
        <f t="shared" si="178"/>
        <v>0</v>
      </c>
      <c r="W203">
        <f t="shared" si="179"/>
        <v>0</v>
      </c>
      <c r="X203">
        <f t="shared" si="180"/>
        <v>0</v>
      </c>
      <c r="Y203">
        <f t="shared" si="181"/>
        <v>0</v>
      </c>
      <c r="AA203">
        <v>51441990</v>
      </c>
      <c r="AB203">
        <f t="shared" si="182"/>
        <v>16959.681372999999</v>
      </c>
      <c r="AC203">
        <f>ROUND((((ES203/1.2/8.16)*1.012)),6)</f>
        <v>16959.681372999999</v>
      </c>
      <c r="AD203">
        <f t="shared" si="183"/>
        <v>0</v>
      </c>
      <c r="AE203">
        <f t="shared" si="184"/>
        <v>0</v>
      </c>
      <c r="AF203">
        <f t="shared" si="185"/>
        <v>0</v>
      </c>
      <c r="AG203">
        <f t="shared" si="186"/>
        <v>0</v>
      </c>
      <c r="AH203">
        <f t="shared" si="187"/>
        <v>0</v>
      </c>
      <c r="AI203">
        <f t="shared" si="188"/>
        <v>0</v>
      </c>
      <c r="AJ203">
        <f t="shared" si="189"/>
        <v>0</v>
      </c>
      <c r="AK203">
        <v>164100</v>
      </c>
      <c r="AL203">
        <v>164100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1</v>
      </c>
      <c r="AW203">
        <v>1</v>
      </c>
      <c r="AZ203">
        <v>1</v>
      </c>
      <c r="BA203">
        <v>1</v>
      </c>
      <c r="BB203">
        <v>1</v>
      </c>
      <c r="BC203">
        <v>8.16</v>
      </c>
      <c r="BD203" t="s">
        <v>3</v>
      </c>
      <c r="BE203" t="s">
        <v>3</v>
      </c>
      <c r="BF203" t="s">
        <v>3</v>
      </c>
      <c r="BG203" t="s">
        <v>3</v>
      </c>
      <c r="BH203">
        <v>3</v>
      </c>
      <c r="BI203">
        <v>1</v>
      </c>
      <c r="BJ203" t="s">
        <v>228</v>
      </c>
      <c r="BM203">
        <v>1100</v>
      </c>
      <c r="BN203">
        <v>0</v>
      </c>
      <c r="BO203" t="s">
        <v>23</v>
      </c>
      <c r="BP203">
        <v>1</v>
      </c>
      <c r="BQ203">
        <v>8</v>
      </c>
      <c r="BR203">
        <v>0</v>
      </c>
      <c r="BS203">
        <v>1</v>
      </c>
      <c r="BT203">
        <v>1</v>
      </c>
      <c r="BU203">
        <v>1</v>
      </c>
      <c r="BV203">
        <v>1</v>
      </c>
      <c r="BW203">
        <v>1</v>
      </c>
      <c r="BX203">
        <v>1</v>
      </c>
      <c r="BY203" t="s">
        <v>3</v>
      </c>
      <c r="BZ203">
        <v>0</v>
      </c>
      <c r="CA203">
        <v>0</v>
      </c>
      <c r="CB203" t="s">
        <v>3</v>
      </c>
      <c r="CE203">
        <v>0</v>
      </c>
      <c r="CF203">
        <v>0</v>
      </c>
      <c r="CG203">
        <v>0</v>
      </c>
      <c r="CH203">
        <v>53</v>
      </c>
      <c r="CI203">
        <v>0</v>
      </c>
      <c r="CJ203">
        <v>0</v>
      </c>
      <c r="CK203">
        <v>0</v>
      </c>
      <c r="CL203">
        <v>0</v>
      </c>
      <c r="CM203">
        <v>0</v>
      </c>
      <c r="CN203" t="s">
        <v>888</v>
      </c>
      <c r="CO203">
        <v>0</v>
      </c>
      <c r="CP203">
        <f t="shared" si="190"/>
        <v>0</v>
      </c>
      <c r="CQ203">
        <f t="shared" si="191"/>
        <v>138391</v>
      </c>
      <c r="CR203">
        <f t="shared" si="192"/>
        <v>0</v>
      </c>
      <c r="CS203">
        <f t="shared" si="193"/>
        <v>0</v>
      </c>
      <c r="CT203">
        <f t="shared" si="194"/>
        <v>0</v>
      </c>
      <c r="CU203">
        <f t="shared" si="195"/>
        <v>0</v>
      </c>
      <c r="CV203">
        <f t="shared" si="196"/>
        <v>0</v>
      </c>
      <c r="CW203">
        <f t="shared" si="197"/>
        <v>0</v>
      </c>
      <c r="CX203">
        <f t="shared" si="198"/>
        <v>0</v>
      </c>
      <c r="CY203">
        <f t="shared" si="199"/>
        <v>0</v>
      </c>
      <c r="CZ203">
        <f t="shared" si="200"/>
        <v>0</v>
      </c>
      <c r="DC203" t="s">
        <v>3</v>
      </c>
      <c r="DD203" t="s">
        <v>267</v>
      </c>
      <c r="DE203" t="s">
        <v>36</v>
      </c>
      <c r="DF203" t="s">
        <v>36</v>
      </c>
      <c r="DG203" t="s">
        <v>43</v>
      </c>
      <c r="DH203" t="s">
        <v>3</v>
      </c>
      <c r="DI203" t="s">
        <v>43</v>
      </c>
      <c r="DJ203" t="s">
        <v>36</v>
      </c>
      <c r="DK203" t="s">
        <v>3</v>
      </c>
      <c r="DL203" t="s">
        <v>3</v>
      </c>
      <c r="DM203" t="s">
        <v>3</v>
      </c>
      <c r="DN203">
        <v>0</v>
      </c>
      <c r="DO203">
        <v>0</v>
      </c>
      <c r="DP203">
        <v>1</v>
      </c>
      <c r="DQ203">
        <v>1</v>
      </c>
      <c r="DU203">
        <v>1009</v>
      </c>
      <c r="DV203" t="s">
        <v>230</v>
      </c>
      <c r="DW203" t="s">
        <v>230</v>
      </c>
      <c r="DX203">
        <v>1000</v>
      </c>
      <c r="DZ203" t="s">
        <v>3</v>
      </c>
      <c r="EA203" t="s">
        <v>3</v>
      </c>
      <c r="EB203" t="s">
        <v>3</v>
      </c>
      <c r="EC203" t="s">
        <v>3</v>
      </c>
      <c r="EE203">
        <v>51407885</v>
      </c>
      <c r="EF203">
        <v>8</v>
      </c>
      <c r="EG203" t="s">
        <v>58</v>
      </c>
      <c r="EH203">
        <v>0</v>
      </c>
      <c r="EI203" t="s">
        <v>3</v>
      </c>
      <c r="EJ203">
        <v>1</v>
      </c>
      <c r="EK203">
        <v>1100</v>
      </c>
      <c r="EL203" t="s">
        <v>59</v>
      </c>
      <c r="EM203" t="s">
        <v>60</v>
      </c>
      <c r="EO203" t="s">
        <v>87</v>
      </c>
      <c r="EQ203">
        <v>0</v>
      </c>
      <c r="ER203">
        <v>0</v>
      </c>
      <c r="ES203">
        <v>164100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FQ203">
        <v>0</v>
      </c>
      <c r="FR203">
        <f t="shared" si="201"/>
        <v>0</v>
      </c>
      <c r="FS203">
        <v>0</v>
      </c>
      <c r="FX203">
        <v>0</v>
      </c>
      <c r="FY203">
        <v>0</v>
      </c>
      <c r="GA203" t="s">
        <v>63</v>
      </c>
      <c r="GD203">
        <v>1</v>
      </c>
      <c r="GF203">
        <v>2048290683</v>
      </c>
      <c r="GG203">
        <v>2</v>
      </c>
      <c r="GH203">
        <v>0</v>
      </c>
      <c r="GI203">
        <v>3</v>
      </c>
      <c r="GJ203">
        <v>0</v>
      </c>
      <c r="GK203">
        <v>0</v>
      </c>
      <c r="GL203">
        <f t="shared" si="202"/>
        <v>0</v>
      </c>
      <c r="GM203">
        <f t="shared" si="203"/>
        <v>0</v>
      </c>
      <c r="GN203">
        <f t="shared" si="204"/>
        <v>0</v>
      </c>
      <c r="GO203">
        <f t="shared" si="205"/>
        <v>0</v>
      </c>
      <c r="GP203">
        <f t="shared" si="206"/>
        <v>0</v>
      </c>
      <c r="GR203">
        <v>1</v>
      </c>
      <c r="GS203">
        <v>4</v>
      </c>
      <c r="GT203">
        <v>0</v>
      </c>
      <c r="GU203" t="s">
        <v>3</v>
      </c>
      <c r="GV203">
        <f t="shared" si="207"/>
        <v>0</v>
      </c>
      <c r="GW203">
        <v>1</v>
      </c>
      <c r="GX203">
        <f t="shared" si="208"/>
        <v>0</v>
      </c>
      <c r="HA203">
        <v>0</v>
      </c>
      <c r="HB203">
        <v>0</v>
      </c>
      <c r="HC203">
        <f t="shared" si="209"/>
        <v>0</v>
      </c>
      <c r="HE203" t="s">
        <v>3</v>
      </c>
      <c r="HF203" t="s">
        <v>3</v>
      </c>
      <c r="HM203" t="s">
        <v>3</v>
      </c>
      <c r="HN203" t="s">
        <v>3</v>
      </c>
      <c r="HO203" t="s">
        <v>3</v>
      </c>
      <c r="HP203" t="s">
        <v>3</v>
      </c>
      <c r="HQ203" t="s">
        <v>3</v>
      </c>
      <c r="IK203">
        <v>0</v>
      </c>
    </row>
    <row r="204" spans="1:255" x14ac:dyDescent="0.2">
      <c r="A204" s="2">
        <v>17</v>
      </c>
      <c r="B204" s="2">
        <v>1</v>
      </c>
      <c r="C204" s="2"/>
      <c r="D204" s="2"/>
      <c r="E204" s="2" t="s">
        <v>288</v>
      </c>
      <c r="F204" s="2" t="s">
        <v>289</v>
      </c>
      <c r="G204" s="2" t="s">
        <v>290</v>
      </c>
      <c r="H204" s="2" t="s">
        <v>154</v>
      </c>
      <c r="I204" s="2">
        <v>0</v>
      </c>
      <c r="J204" s="2">
        <v>0</v>
      </c>
      <c r="K204" s="2">
        <v>0</v>
      </c>
      <c r="L204" s="2">
        <v>-1266</v>
      </c>
      <c r="M204" s="2">
        <v>0</v>
      </c>
      <c r="N204" s="2">
        <f t="shared" si="170"/>
        <v>-1266</v>
      </c>
      <c r="O204" s="2">
        <f t="shared" si="171"/>
        <v>0</v>
      </c>
      <c r="P204" s="2">
        <f t="shared" si="172"/>
        <v>0</v>
      </c>
      <c r="Q204" s="2">
        <f t="shared" si="173"/>
        <v>0</v>
      </c>
      <c r="R204" s="2">
        <f t="shared" si="174"/>
        <v>0</v>
      </c>
      <c r="S204" s="2">
        <f t="shared" si="175"/>
        <v>0</v>
      </c>
      <c r="T204" s="2">
        <f t="shared" si="176"/>
        <v>0</v>
      </c>
      <c r="U204" s="2">
        <f t="shared" si="177"/>
        <v>0</v>
      </c>
      <c r="V204" s="2">
        <f t="shared" si="178"/>
        <v>0</v>
      </c>
      <c r="W204" s="2">
        <f t="shared" si="179"/>
        <v>0</v>
      </c>
      <c r="X204" s="2">
        <f t="shared" si="180"/>
        <v>0</v>
      </c>
      <c r="Y204" s="2">
        <f t="shared" si="181"/>
        <v>0</v>
      </c>
      <c r="Z204" s="2"/>
      <c r="AA204" s="2">
        <v>51442965</v>
      </c>
      <c r="AB204" s="2">
        <f t="shared" si="182"/>
        <v>188.1</v>
      </c>
      <c r="AC204" s="2">
        <f>ROUND((ES204),6)</f>
        <v>188.1</v>
      </c>
      <c r="AD204" s="2">
        <f t="shared" si="183"/>
        <v>0</v>
      </c>
      <c r="AE204" s="2">
        <f t="shared" si="184"/>
        <v>0</v>
      </c>
      <c r="AF204" s="2">
        <f t="shared" si="185"/>
        <v>0</v>
      </c>
      <c r="AG204" s="2">
        <f t="shared" si="186"/>
        <v>0</v>
      </c>
      <c r="AH204" s="2">
        <f t="shared" si="187"/>
        <v>0</v>
      </c>
      <c r="AI204" s="2">
        <f t="shared" si="188"/>
        <v>0</v>
      </c>
      <c r="AJ204" s="2">
        <f t="shared" si="189"/>
        <v>0</v>
      </c>
      <c r="AK204" s="2">
        <v>188.1</v>
      </c>
      <c r="AL204" s="2">
        <v>188.1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109</v>
      </c>
      <c r="AU204" s="2">
        <v>55.25</v>
      </c>
      <c r="AV204" s="2">
        <v>1</v>
      </c>
      <c r="AW204" s="2">
        <v>1</v>
      </c>
      <c r="AX204" s="2"/>
      <c r="AY204" s="2"/>
      <c r="AZ204" s="2">
        <v>1</v>
      </c>
      <c r="BA204" s="2">
        <v>1</v>
      </c>
      <c r="BB204" s="2">
        <v>1</v>
      </c>
      <c r="BC204" s="2">
        <v>8.16</v>
      </c>
      <c r="BD204" s="2" t="s">
        <v>3</v>
      </c>
      <c r="BE204" s="2" t="s">
        <v>3</v>
      </c>
      <c r="BF204" s="2" t="s">
        <v>3</v>
      </c>
      <c r="BG204" s="2" t="s">
        <v>3</v>
      </c>
      <c r="BH204" s="2">
        <v>3</v>
      </c>
      <c r="BI204" s="2">
        <v>1</v>
      </c>
      <c r="BJ204" s="2" t="s">
        <v>291</v>
      </c>
      <c r="BK204" s="2"/>
      <c r="BL204" s="2"/>
      <c r="BM204" s="2">
        <v>1100</v>
      </c>
      <c r="BN204" s="2">
        <v>0</v>
      </c>
      <c r="BO204" s="2" t="s">
        <v>23</v>
      </c>
      <c r="BP204" s="2">
        <v>1</v>
      </c>
      <c r="BQ204" s="2">
        <v>8</v>
      </c>
      <c r="BR204" s="2">
        <v>0</v>
      </c>
      <c r="BS204" s="2">
        <v>1</v>
      </c>
      <c r="BT204" s="2">
        <v>1</v>
      </c>
      <c r="BU204" s="2">
        <v>1</v>
      </c>
      <c r="BV204" s="2">
        <v>1</v>
      </c>
      <c r="BW204" s="2">
        <v>1</v>
      </c>
      <c r="BX204" s="2">
        <v>1</v>
      </c>
      <c r="BY204" s="2" t="s">
        <v>3</v>
      </c>
      <c r="BZ204" s="2">
        <v>109</v>
      </c>
      <c r="CA204" s="2">
        <v>65</v>
      </c>
      <c r="CB204" s="2" t="s">
        <v>3</v>
      </c>
      <c r="CC204" s="2"/>
      <c r="CD204" s="2"/>
      <c r="CE204" s="2">
        <v>0</v>
      </c>
      <c r="CF204" s="2">
        <v>0</v>
      </c>
      <c r="CG204" s="2">
        <v>0</v>
      </c>
      <c r="CH204" s="2">
        <v>54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2" t="s">
        <v>885</v>
      </c>
      <c r="CO204" s="2">
        <v>0</v>
      </c>
      <c r="CP204" s="2">
        <f t="shared" si="190"/>
        <v>0</v>
      </c>
      <c r="CQ204" s="2">
        <f t="shared" si="191"/>
        <v>1534.9</v>
      </c>
      <c r="CR204" s="2">
        <f t="shared" si="192"/>
        <v>0</v>
      </c>
      <c r="CS204" s="2">
        <f t="shared" si="193"/>
        <v>0</v>
      </c>
      <c r="CT204" s="2">
        <f t="shared" si="194"/>
        <v>0</v>
      </c>
      <c r="CU204" s="2">
        <f t="shared" si="195"/>
        <v>0</v>
      </c>
      <c r="CV204" s="2">
        <f t="shared" si="196"/>
        <v>0</v>
      </c>
      <c r="CW204" s="2">
        <f t="shared" si="197"/>
        <v>0</v>
      </c>
      <c r="CX204" s="2">
        <f t="shared" si="198"/>
        <v>0</v>
      </c>
      <c r="CY204" s="2">
        <f t="shared" si="199"/>
        <v>0</v>
      </c>
      <c r="CZ204" s="2">
        <f t="shared" si="200"/>
        <v>0</v>
      </c>
      <c r="DA204" s="2"/>
      <c r="DB204" s="2"/>
      <c r="DC204" s="2" t="s">
        <v>3</v>
      </c>
      <c r="DD204" s="2" t="s">
        <v>3</v>
      </c>
      <c r="DE204" s="2" t="s">
        <v>36</v>
      </c>
      <c r="DF204" s="2" t="s">
        <v>36</v>
      </c>
      <c r="DG204" s="2" t="s">
        <v>43</v>
      </c>
      <c r="DH204" s="2" t="s">
        <v>3</v>
      </c>
      <c r="DI204" s="2" t="s">
        <v>43</v>
      </c>
      <c r="DJ204" s="2" t="s">
        <v>36</v>
      </c>
      <c r="DK204" s="2" t="s">
        <v>3</v>
      </c>
      <c r="DL204" s="2" t="s">
        <v>3</v>
      </c>
      <c r="DM204" s="2" t="s">
        <v>26</v>
      </c>
      <c r="DN204" s="2">
        <v>0</v>
      </c>
      <c r="DO204" s="2">
        <v>0</v>
      </c>
      <c r="DP204" s="2">
        <v>1</v>
      </c>
      <c r="DQ204" s="2">
        <v>1</v>
      </c>
      <c r="DR204" s="2"/>
      <c r="DS204" s="2"/>
      <c r="DT204" s="2"/>
      <c r="DU204" s="2">
        <v>1013</v>
      </c>
      <c r="DV204" s="2" t="s">
        <v>154</v>
      </c>
      <c r="DW204" s="2" t="s">
        <v>154</v>
      </c>
      <c r="DX204" s="2">
        <v>1</v>
      </c>
      <c r="DY204" s="2"/>
      <c r="DZ204" s="2" t="s">
        <v>3</v>
      </c>
      <c r="EA204" s="2" t="s">
        <v>3</v>
      </c>
      <c r="EB204" s="2" t="s">
        <v>3</v>
      </c>
      <c r="EC204" s="2" t="s">
        <v>3</v>
      </c>
      <c r="ED204" s="2"/>
      <c r="EE204" s="2">
        <v>51407885</v>
      </c>
      <c r="EF204" s="2">
        <v>8</v>
      </c>
      <c r="EG204" s="2" t="s">
        <v>58</v>
      </c>
      <c r="EH204" s="2">
        <v>0</v>
      </c>
      <c r="EI204" s="2" t="s">
        <v>3</v>
      </c>
      <c r="EJ204" s="2">
        <v>1</v>
      </c>
      <c r="EK204" s="2">
        <v>1100</v>
      </c>
      <c r="EL204" s="2" t="s">
        <v>59</v>
      </c>
      <c r="EM204" s="2" t="s">
        <v>60</v>
      </c>
      <c r="EN204" s="2"/>
      <c r="EO204" s="2" t="s">
        <v>44</v>
      </c>
      <c r="EP204" s="2"/>
      <c r="EQ204" s="2">
        <v>0</v>
      </c>
      <c r="ER204" s="2">
        <v>0</v>
      </c>
      <c r="ES204" s="2">
        <v>188.1</v>
      </c>
      <c r="ET204" s="2">
        <v>0</v>
      </c>
      <c r="EU204" s="2">
        <v>0</v>
      </c>
      <c r="EV204" s="2">
        <v>0</v>
      </c>
      <c r="EW204" s="2">
        <v>0</v>
      </c>
      <c r="EX204" s="2">
        <v>0</v>
      </c>
      <c r="EY204" s="2">
        <v>0</v>
      </c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>
        <v>0</v>
      </c>
      <c r="FR204" s="2">
        <f t="shared" si="201"/>
        <v>0</v>
      </c>
      <c r="FS204" s="2">
        <v>0</v>
      </c>
      <c r="FT204" s="2"/>
      <c r="FU204" s="2"/>
      <c r="FV204" s="2"/>
      <c r="FW204" s="2"/>
      <c r="FX204" s="2">
        <v>109</v>
      </c>
      <c r="FY204" s="2">
        <v>55.25</v>
      </c>
      <c r="FZ204" s="2"/>
      <c r="GA204" s="2" t="s">
        <v>63</v>
      </c>
      <c r="GB204" s="2"/>
      <c r="GC204" s="2"/>
      <c r="GD204" s="2">
        <v>1</v>
      </c>
      <c r="GE204" s="2"/>
      <c r="GF204" s="2">
        <v>-1000858314</v>
      </c>
      <c r="GG204" s="2">
        <v>2</v>
      </c>
      <c r="GH204" s="2">
        <v>0</v>
      </c>
      <c r="GI204" s="2">
        <v>-2</v>
      </c>
      <c r="GJ204" s="2">
        <v>0</v>
      </c>
      <c r="GK204" s="2">
        <v>0</v>
      </c>
      <c r="GL204" s="2">
        <f t="shared" si="202"/>
        <v>0</v>
      </c>
      <c r="GM204" s="2">
        <f t="shared" si="203"/>
        <v>0</v>
      </c>
      <c r="GN204" s="2">
        <f t="shared" si="204"/>
        <v>0</v>
      </c>
      <c r="GO204" s="2">
        <f t="shared" si="205"/>
        <v>0</v>
      </c>
      <c r="GP204" s="2">
        <f t="shared" si="206"/>
        <v>0</v>
      </c>
      <c r="GQ204" s="2"/>
      <c r="GR204" s="2">
        <v>0</v>
      </c>
      <c r="GS204" s="2">
        <v>4</v>
      </c>
      <c r="GT204" s="2">
        <v>0</v>
      </c>
      <c r="GU204" s="2" t="s">
        <v>3</v>
      </c>
      <c r="GV204" s="2">
        <f t="shared" si="207"/>
        <v>0</v>
      </c>
      <c r="GW204" s="2">
        <v>1</v>
      </c>
      <c r="GX204" s="2">
        <f t="shared" si="208"/>
        <v>0</v>
      </c>
      <c r="GY204" s="2"/>
      <c r="GZ204" s="2"/>
      <c r="HA204" s="2">
        <v>0</v>
      </c>
      <c r="HB204" s="2">
        <v>0</v>
      </c>
      <c r="HC204" s="2">
        <f t="shared" si="209"/>
        <v>0</v>
      </c>
      <c r="HD204" s="2"/>
      <c r="HE204" s="2" t="s">
        <v>3</v>
      </c>
      <c r="HF204" s="2" t="s">
        <v>3</v>
      </c>
      <c r="HG204" s="2"/>
      <c r="HH204" s="2"/>
      <c r="HI204" s="2"/>
      <c r="HJ204" s="2"/>
      <c r="HK204" s="2"/>
      <c r="HL204" s="2"/>
      <c r="HM204" s="2" t="s">
        <v>3</v>
      </c>
      <c r="HN204" s="2" t="s">
        <v>3</v>
      </c>
      <c r="HO204" s="2" t="s">
        <v>3</v>
      </c>
      <c r="HP204" s="2" t="s">
        <v>3</v>
      </c>
      <c r="HQ204" s="2" t="s">
        <v>3</v>
      </c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>
        <v>0</v>
      </c>
      <c r="IL204" s="2"/>
      <c r="IM204" s="2"/>
      <c r="IN204" s="2"/>
      <c r="IO204" s="2"/>
      <c r="IP204" s="2"/>
      <c r="IQ204" s="2"/>
      <c r="IR204" s="2"/>
      <c r="IS204" s="2"/>
      <c r="IT204" s="2"/>
      <c r="IU204" s="2"/>
    </row>
    <row r="205" spans="1:255" x14ac:dyDescent="0.2">
      <c r="A205">
        <v>17</v>
      </c>
      <c r="B205">
        <v>1</v>
      </c>
      <c r="E205" t="s">
        <v>288</v>
      </c>
      <c r="F205" t="s">
        <v>289</v>
      </c>
      <c r="G205" t="s">
        <v>290</v>
      </c>
      <c r="H205" t="s">
        <v>154</v>
      </c>
      <c r="I205">
        <v>0</v>
      </c>
      <c r="J205">
        <v>0</v>
      </c>
      <c r="K205">
        <v>0</v>
      </c>
      <c r="L205">
        <v>-1266</v>
      </c>
      <c r="M205">
        <v>0</v>
      </c>
      <c r="N205">
        <f t="shared" si="170"/>
        <v>-1266</v>
      </c>
      <c r="O205">
        <f t="shared" si="171"/>
        <v>0</v>
      </c>
      <c r="P205">
        <f t="shared" si="172"/>
        <v>0</v>
      </c>
      <c r="Q205">
        <f t="shared" si="173"/>
        <v>0</v>
      </c>
      <c r="R205">
        <f t="shared" si="174"/>
        <v>0</v>
      </c>
      <c r="S205">
        <f t="shared" si="175"/>
        <v>0</v>
      </c>
      <c r="T205">
        <f t="shared" si="176"/>
        <v>0</v>
      </c>
      <c r="U205">
        <f t="shared" si="177"/>
        <v>0</v>
      </c>
      <c r="V205">
        <f t="shared" si="178"/>
        <v>0</v>
      </c>
      <c r="W205">
        <f t="shared" si="179"/>
        <v>0</v>
      </c>
      <c r="X205">
        <f t="shared" si="180"/>
        <v>0</v>
      </c>
      <c r="Y205">
        <f t="shared" si="181"/>
        <v>0</v>
      </c>
      <c r="AA205">
        <v>51441990</v>
      </c>
      <c r="AB205">
        <f t="shared" si="182"/>
        <v>188.1</v>
      </c>
      <c r="AC205">
        <f>ROUND((ES205),6)</f>
        <v>188.1</v>
      </c>
      <c r="AD205">
        <f t="shared" si="183"/>
        <v>0</v>
      </c>
      <c r="AE205">
        <f t="shared" si="184"/>
        <v>0</v>
      </c>
      <c r="AF205">
        <f t="shared" si="185"/>
        <v>0</v>
      </c>
      <c r="AG205">
        <f t="shared" si="186"/>
        <v>0</v>
      </c>
      <c r="AH205">
        <f t="shared" si="187"/>
        <v>0</v>
      </c>
      <c r="AI205">
        <f t="shared" si="188"/>
        <v>0</v>
      </c>
      <c r="AJ205">
        <f t="shared" si="189"/>
        <v>0</v>
      </c>
      <c r="AK205">
        <v>188.1</v>
      </c>
      <c r="AL205">
        <v>188.1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109</v>
      </c>
      <c r="AU205">
        <v>55</v>
      </c>
      <c r="AV205">
        <v>1</v>
      </c>
      <c r="AW205">
        <v>1</v>
      </c>
      <c r="AZ205">
        <v>1</v>
      </c>
      <c r="BA205">
        <v>1</v>
      </c>
      <c r="BB205">
        <v>1</v>
      </c>
      <c r="BC205">
        <v>8.16</v>
      </c>
      <c r="BD205" t="s">
        <v>3</v>
      </c>
      <c r="BE205" t="s">
        <v>3</v>
      </c>
      <c r="BF205" t="s">
        <v>3</v>
      </c>
      <c r="BG205" t="s">
        <v>3</v>
      </c>
      <c r="BH205">
        <v>3</v>
      </c>
      <c r="BI205">
        <v>1</v>
      </c>
      <c r="BJ205" t="s">
        <v>291</v>
      </c>
      <c r="BM205">
        <v>1100</v>
      </c>
      <c r="BN205">
        <v>0</v>
      </c>
      <c r="BO205" t="s">
        <v>23</v>
      </c>
      <c r="BP205">
        <v>1</v>
      </c>
      <c r="BQ205">
        <v>8</v>
      </c>
      <c r="BR205">
        <v>0</v>
      </c>
      <c r="BS205">
        <v>1</v>
      </c>
      <c r="BT205">
        <v>1</v>
      </c>
      <c r="BU205">
        <v>1</v>
      </c>
      <c r="BV205">
        <v>1</v>
      </c>
      <c r="BW205">
        <v>1</v>
      </c>
      <c r="BX205">
        <v>1</v>
      </c>
      <c r="BY205" t="s">
        <v>3</v>
      </c>
      <c r="BZ205">
        <v>109</v>
      </c>
      <c r="CA205">
        <v>65</v>
      </c>
      <c r="CB205" t="s">
        <v>3</v>
      </c>
      <c r="CE205">
        <v>0</v>
      </c>
      <c r="CF205">
        <v>0</v>
      </c>
      <c r="CG205">
        <v>0</v>
      </c>
      <c r="CH205">
        <v>54</v>
      </c>
      <c r="CI205">
        <v>0</v>
      </c>
      <c r="CJ205">
        <v>0</v>
      </c>
      <c r="CK205">
        <v>0</v>
      </c>
      <c r="CL205">
        <v>0</v>
      </c>
      <c r="CM205">
        <v>0</v>
      </c>
      <c r="CN205" t="s">
        <v>885</v>
      </c>
      <c r="CO205">
        <v>0</v>
      </c>
      <c r="CP205">
        <f t="shared" si="190"/>
        <v>0</v>
      </c>
      <c r="CQ205">
        <f t="shared" si="191"/>
        <v>1534.9</v>
      </c>
      <c r="CR205">
        <f t="shared" si="192"/>
        <v>0</v>
      </c>
      <c r="CS205">
        <f t="shared" si="193"/>
        <v>0</v>
      </c>
      <c r="CT205">
        <f t="shared" si="194"/>
        <v>0</v>
      </c>
      <c r="CU205">
        <f t="shared" si="195"/>
        <v>0</v>
      </c>
      <c r="CV205">
        <f t="shared" si="196"/>
        <v>0</v>
      </c>
      <c r="CW205">
        <f t="shared" si="197"/>
        <v>0</v>
      </c>
      <c r="CX205">
        <f t="shared" si="198"/>
        <v>0</v>
      </c>
      <c r="CY205">
        <f t="shared" si="199"/>
        <v>0</v>
      </c>
      <c r="CZ205">
        <f t="shared" si="200"/>
        <v>0</v>
      </c>
      <c r="DC205" t="s">
        <v>3</v>
      </c>
      <c r="DD205" t="s">
        <v>3</v>
      </c>
      <c r="DE205" t="s">
        <v>36</v>
      </c>
      <c r="DF205" t="s">
        <v>36</v>
      </c>
      <c r="DG205" t="s">
        <v>43</v>
      </c>
      <c r="DH205" t="s">
        <v>3</v>
      </c>
      <c r="DI205" t="s">
        <v>43</v>
      </c>
      <c r="DJ205" t="s">
        <v>36</v>
      </c>
      <c r="DK205" t="s">
        <v>3</v>
      </c>
      <c r="DL205" t="s">
        <v>3</v>
      </c>
      <c r="DM205" t="s">
        <v>26</v>
      </c>
      <c r="DN205">
        <v>0</v>
      </c>
      <c r="DO205">
        <v>0</v>
      </c>
      <c r="DP205">
        <v>1</v>
      </c>
      <c r="DQ205">
        <v>1</v>
      </c>
      <c r="DU205">
        <v>1013</v>
      </c>
      <c r="DV205" t="s">
        <v>154</v>
      </c>
      <c r="DW205" t="s">
        <v>154</v>
      </c>
      <c r="DX205">
        <v>1</v>
      </c>
      <c r="DZ205" t="s">
        <v>3</v>
      </c>
      <c r="EA205" t="s">
        <v>3</v>
      </c>
      <c r="EB205" t="s">
        <v>3</v>
      </c>
      <c r="EC205" t="s">
        <v>3</v>
      </c>
      <c r="EE205">
        <v>51407885</v>
      </c>
      <c r="EF205">
        <v>8</v>
      </c>
      <c r="EG205" t="s">
        <v>58</v>
      </c>
      <c r="EH205">
        <v>0</v>
      </c>
      <c r="EI205" t="s">
        <v>3</v>
      </c>
      <c r="EJ205">
        <v>1</v>
      </c>
      <c r="EK205">
        <v>1100</v>
      </c>
      <c r="EL205" t="s">
        <v>59</v>
      </c>
      <c r="EM205" t="s">
        <v>60</v>
      </c>
      <c r="EO205" t="s">
        <v>44</v>
      </c>
      <c r="EQ205">
        <v>0</v>
      </c>
      <c r="ER205">
        <v>0</v>
      </c>
      <c r="ES205">
        <v>188.1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FQ205">
        <v>0</v>
      </c>
      <c r="FR205">
        <f t="shared" si="201"/>
        <v>0</v>
      </c>
      <c r="FS205">
        <v>0</v>
      </c>
      <c r="FX205">
        <v>109</v>
      </c>
      <c r="FY205">
        <v>55.25</v>
      </c>
      <c r="GA205" t="s">
        <v>63</v>
      </c>
      <c r="GD205">
        <v>1</v>
      </c>
      <c r="GF205">
        <v>-1000858314</v>
      </c>
      <c r="GG205">
        <v>2</v>
      </c>
      <c r="GH205">
        <v>0</v>
      </c>
      <c r="GI205">
        <v>-2</v>
      </c>
      <c r="GJ205">
        <v>0</v>
      </c>
      <c r="GK205">
        <v>0</v>
      </c>
      <c r="GL205">
        <f t="shared" si="202"/>
        <v>0</v>
      </c>
      <c r="GM205">
        <f t="shared" si="203"/>
        <v>0</v>
      </c>
      <c r="GN205">
        <f t="shared" si="204"/>
        <v>0</v>
      </c>
      <c r="GO205">
        <f t="shared" si="205"/>
        <v>0</v>
      </c>
      <c r="GP205">
        <f t="shared" si="206"/>
        <v>0</v>
      </c>
      <c r="GR205">
        <v>0</v>
      </c>
      <c r="GS205">
        <v>4</v>
      </c>
      <c r="GT205">
        <v>0</v>
      </c>
      <c r="GU205" t="s">
        <v>3</v>
      </c>
      <c r="GV205">
        <f t="shared" si="207"/>
        <v>0</v>
      </c>
      <c r="GW205">
        <v>1</v>
      </c>
      <c r="GX205">
        <f t="shared" si="208"/>
        <v>0</v>
      </c>
      <c r="HA205">
        <v>0</v>
      </c>
      <c r="HB205">
        <v>0</v>
      </c>
      <c r="HC205">
        <f t="shared" si="209"/>
        <v>0</v>
      </c>
      <c r="HE205" t="s">
        <v>3</v>
      </c>
      <c r="HF205" t="s">
        <v>3</v>
      </c>
      <c r="HM205" t="s">
        <v>3</v>
      </c>
      <c r="HN205" t="s">
        <v>3</v>
      </c>
      <c r="HO205" t="s">
        <v>3</v>
      </c>
      <c r="HP205" t="s">
        <v>3</v>
      </c>
      <c r="HQ205" t="s">
        <v>3</v>
      </c>
      <c r="IK205">
        <v>0</v>
      </c>
    </row>
    <row r="206" spans="1:255" x14ac:dyDescent="0.2">
      <c r="A206" s="2">
        <v>17</v>
      </c>
      <c r="B206" s="2">
        <v>1</v>
      </c>
      <c r="C206" s="2"/>
      <c r="D206" s="2"/>
      <c r="E206" s="2" t="s">
        <v>292</v>
      </c>
      <c r="F206" s="2" t="s">
        <v>293</v>
      </c>
      <c r="G206" s="2" t="s">
        <v>294</v>
      </c>
      <c r="H206" s="2" t="s">
        <v>154</v>
      </c>
      <c r="I206" s="2">
        <v>0</v>
      </c>
      <c r="J206" s="2">
        <v>0</v>
      </c>
      <c r="K206" s="2">
        <v>0</v>
      </c>
      <c r="L206" s="2">
        <v>1274</v>
      </c>
      <c r="M206" s="2">
        <v>0</v>
      </c>
      <c r="N206" s="2">
        <f t="shared" si="170"/>
        <v>1274</v>
      </c>
      <c r="O206" s="2">
        <f t="shared" si="171"/>
        <v>0</v>
      </c>
      <c r="P206" s="2">
        <f t="shared" si="172"/>
        <v>0</v>
      </c>
      <c r="Q206" s="2">
        <f t="shared" si="173"/>
        <v>0</v>
      </c>
      <c r="R206" s="2">
        <f t="shared" si="174"/>
        <v>0</v>
      </c>
      <c r="S206" s="2">
        <f t="shared" si="175"/>
        <v>0</v>
      </c>
      <c r="T206" s="2">
        <f t="shared" si="176"/>
        <v>0</v>
      </c>
      <c r="U206" s="2">
        <f t="shared" si="177"/>
        <v>0</v>
      </c>
      <c r="V206" s="2">
        <f t="shared" si="178"/>
        <v>0</v>
      </c>
      <c r="W206" s="2">
        <f t="shared" si="179"/>
        <v>0</v>
      </c>
      <c r="X206" s="2">
        <f t="shared" si="180"/>
        <v>0</v>
      </c>
      <c r="Y206" s="2">
        <f t="shared" si="181"/>
        <v>0</v>
      </c>
      <c r="Z206" s="2"/>
      <c r="AA206" s="2">
        <v>51442965</v>
      </c>
      <c r="AB206" s="2">
        <f t="shared" si="182"/>
        <v>470.03431399999999</v>
      </c>
      <c r="AC206" s="2">
        <f>ROUND((((ES206/1.2/8.16)*1.012)),6)</f>
        <v>470.03431399999999</v>
      </c>
      <c r="AD206" s="2">
        <f t="shared" si="183"/>
        <v>0</v>
      </c>
      <c r="AE206" s="2">
        <f t="shared" si="184"/>
        <v>0</v>
      </c>
      <c r="AF206" s="2">
        <f t="shared" si="185"/>
        <v>0</v>
      </c>
      <c r="AG206" s="2">
        <f t="shared" si="186"/>
        <v>0</v>
      </c>
      <c r="AH206" s="2">
        <f t="shared" si="187"/>
        <v>0</v>
      </c>
      <c r="AI206" s="2">
        <f t="shared" si="188"/>
        <v>0</v>
      </c>
      <c r="AJ206" s="2">
        <f t="shared" si="189"/>
        <v>0</v>
      </c>
      <c r="AK206" s="2">
        <v>4548</v>
      </c>
      <c r="AL206" s="2">
        <v>4548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1</v>
      </c>
      <c r="AW206" s="2">
        <v>1</v>
      </c>
      <c r="AX206" s="2"/>
      <c r="AY206" s="2"/>
      <c r="AZ206" s="2">
        <v>1</v>
      </c>
      <c r="BA206" s="2">
        <v>1</v>
      </c>
      <c r="BB206" s="2">
        <v>1</v>
      </c>
      <c r="BC206" s="2">
        <v>8.16</v>
      </c>
      <c r="BD206" s="2" t="s">
        <v>3</v>
      </c>
      <c r="BE206" s="2" t="s">
        <v>3</v>
      </c>
      <c r="BF206" s="2" t="s">
        <v>3</v>
      </c>
      <c r="BG206" s="2" t="s">
        <v>3</v>
      </c>
      <c r="BH206" s="2">
        <v>3</v>
      </c>
      <c r="BI206" s="2">
        <v>1</v>
      </c>
      <c r="BJ206" s="2" t="s">
        <v>293</v>
      </c>
      <c r="BK206" s="2"/>
      <c r="BL206" s="2"/>
      <c r="BM206" s="2">
        <v>1100</v>
      </c>
      <c r="BN206" s="2">
        <v>0</v>
      </c>
      <c r="BO206" s="2" t="s">
        <v>23</v>
      </c>
      <c r="BP206" s="2">
        <v>1</v>
      </c>
      <c r="BQ206" s="2">
        <v>8</v>
      </c>
      <c r="BR206" s="2">
        <v>0</v>
      </c>
      <c r="BS206" s="2">
        <v>1</v>
      </c>
      <c r="BT206" s="2">
        <v>1</v>
      </c>
      <c r="BU206" s="2">
        <v>1</v>
      </c>
      <c r="BV206" s="2">
        <v>1</v>
      </c>
      <c r="BW206" s="2">
        <v>1</v>
      </c>
      <c r="BX206" s="2">
        <v>1</v>
      </c>
      <c r="BY206" s="2" t="s">
        <v>3</v>
      </c>
      <c r="BZ206" s="2">
        <v>0</v>
      </c>
      <c r="CA206" s="2">
        <v>0</v>
      </c>
      <c r="CB206" s="2" t="s">
        <v>3</v>
      </c>
      <c r="CC206" s="2"/>
      <c r="CD206" s="2"/>
      <c r="CE206" s="2">
        <v>0</v>
      </c>
      <c r="CF206" s="2">
        <v>0</v>
      </c>
      <c r="CG206" s="2">
        <v>0</v>
      </c>
      <c r="CH206" s="2">
        <v>55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 t="s">
        <v>888</v>
      </c>
      <c r="CO206" s="2">
        <v>0</v>
      </c>
      <c r="CP206" s="2">
        <f t="shared" si="190"/>
        <v>0</v>
      </c>
      <c r="CQ206" s="2">
        <f t="shared" si="191"/>
        <v>3835.48</v>
      </c>
      <c r="CR206" s="2">
        <f t="shared" si="192"/>
        <v>0</v>
      </c>
      <c r="CS206" s="2">
        <f t="shared" si="193"/>
        <v>0</v>
      </c>
      <c r="CT206" s="2">
        <f t="shared" si="194"/>
        <v>0</v>
      </c>
      <c r="CU206" s="2">
        <f t="shared" si="195"/>
        <v>0</v>
      </c>
      <c r="CV206" s="2">
        <f t="shared" si="196"/>
        <v>0</v>
      </c>
      <c r="CW206" s="2">
        <f t="shared" si="197"/>
        <v>0</v>
      </c>
      <c r="CX206" s="2">
        <f t="shared" si="198"/>
        <v>0</v>
      </c>
      <c r="CY206" s="2">
        <f t="shared" si="199"/>
        <v>0</v>
      </c>
      <c r="CZ206" s="2">
        <f t="shared" si="200"/>
        <v>0</v>
      </c>
      <c r="DA206" s="2"/>
      <c r="DB206" s="2"/>
      <c r="DC206" s="2" t="s">
        <v>3</v>
      </c>
      <c r="DD206" s="2" t="s">
        <v>267</v>
      </c>
      <c r="DE206" s="2" t="s">
        <v>36</v>
      </c>
      <c r="DF206" s="2" t="s">
        <v>36</v>
      </c>
      <c r="DG206" s="2" t="s">
        <v>43</v>
      </c>
      <c r="DH206" s="2" t="s">
        <v>3</v>
      </c>
      <c r="DI206" s="2" t="s">
        <v>43</v>
      </c>
      <c r="DJ206" s="2" t="s">
        <v>36</v>
      </c>
      <c r="DK206" s="2" t="s">
        <v>3</v>
      </c>
      <c r="DL206" s="2" t="s">
        <v>3</v>
      </c>
      <c r="DM206" s="2" t="s">
        <v>3</v>
      </c>
      <c r="DN206" s="2">
        <v>0</v>
      </c>
      <c r="DO206" s="2">
        <v>0</v>
      </c>
      <c r="DP206" s="2">
        <v>1</v>
      </c>
      <c r="DQ206" s="2">
        <v>1</v>
      </c>
      <c r="DR206" s="2"/>
      <c r="DS206" s="2"/>
      <c r="DT206" s="2"/>
      <c r="DU206" s="2">
        <v>1013</v>
      </c>
      <c r="DV206" s="2" t="s">
        <v>154</v>
      </c>
      <c r="DW206" s="2" t="s">
        <v>154</v>
      </c>
      <c r="DX206" s="2">
        <v>1</v>
      </c>
      <c r="DY206" s="2"/>
      <c r="DZ206" s="2" t="s">
        <v>3</v>
      </c>
      <c r="EA206" s="2" t="s">
        <v>3</v>
      </c>
      <c r="EB206" s="2" t="s">
        <v>3</v>
      </c>
      <c r="EC206" s="2" t="s">
        <v>3</v>
      </c>
      <c r="ED206" s="2"/>
      <c r="EE206" s="2">
        <v>51407885</v>
      </c>
      <c r="EF206" s="2">
        <v>8</v>
      </c>
      <c r="EG206" s="2" t="s">
        <v>58</v>
      </c>
      <c r="EH206" s="2">
        <v>0</v>
      </c>
      <c r="EI206" s="2" t="s">
        <v>3</v>
      </c>
      <c r="EJ206" s="2">
        <v>1</v>
      </c>
      <c r="EK206" s="2">
        <v>1100</v>
      </c>
      <c r="EL206" s="2" t="s">
        <v>59</v>
      </c>
      <c r="EM206" s="2" t="s">
        <v>60</v>
      </c>
      <c r="EN206" s="2"/>
      <c r="EO206" s="2" t="s">
        <v>87</v>
      </c>
      <c r="EP206" s="2"/>
      <c r="EQ206" s="2">
        <v>0</v>
      </c>
      <c r="ER206" s="2">
        <v>0</v>
      </c>
      <c r="ES206" s="2">
        <v>4548</v>
      </c>
      <c r="ET206" s="2">
        <v>0</v>
      </c>
      <c r="EU206" s="2">
        <v>0</v>
      </c>
      <c r="EV206" s="2">
        <v>0</v>
      </c>
      <c r="EW206" s="2">
        <v>0</v>
      </c>
      <c r="EX206" s="2">
        <v>0</v>
      </c>
      <c r="EY206" s="2">
        <v>0</v>
      </c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>
        <v>0</v>
      </c>
      <c r="FR206" s="2">
        <f t="shared" si="201"/>
        <v>0</v>
      </c>
      <c r="FS206" s="2">
        <v>0</v>
      </c>
      <c r="FT206" s="2"/>
      <c r="FU206" s="2"/>
      <c r="FV206" s="2"/>
      <c r="FW206" s="2"/>
      <c r="FX206" s="2">
        <v>0</v>
      </c>
      <c r="FY206" s="2">
        <v>0</v>
      </c>
      <c r="FZ206" s="2"/>
      <c r="GA206" s="2" t="s">
        <v>63</v>
      </c>
      <c r="GB206" s="2"/>
      <c r="GC206" s="2"/>
      <c r="GD206" s="2">
        <v>1</v>
      </c>
      <c r="GE206" s="2"/>
      <c r="GF206" s="2">
        <v>446687397</v>
      </c>
      <c r="GG206" s="2">
        <v>2</v>
      </c>
      <c r="GH206" s="2">
        <v>0</v>
      </c>
      <c r="GI206" s="2">
        <v>3</v>
      </c>
      <c r="GJ206" s="2">
        <v>0</v>
      </c>
      <c r="GK206" s="2">
        <v>0</v>
      </c>
      <c r="GL206" s="2">
        <f t="shared" si="202"/>
        <v>0</v>
      </c>
      <c r="GM206" s="2">
        <f t="shared" si="203"/>
        <v>0</v>
      </c>
      <c r="GN206" s="2">
        <f t="shared" si="204"/>
        <v>0</v>
      </c>
      <c r="GO206" s="2">
        <f t="shared" si="205"/>
        <v>0</v>
      </c>
      <c r="GP206" s="2">
        <f t="shared" si="206"/>
        <v>0</v>
      </c>
      <c r="GQ206" s="2"/>
      <c r="GR206" s="2">
        <v>1</v>
      </c>
      <c r="GS206" s="2">
        <v>4</v>
      </c>
      <c r="GT206" s="2">
        <v>0</v>
      </c>
      <c r="GU206" s="2" t="s">
        <v>3</v>
      </c>
      <c r="GV206" s="2">
        <f t="shared" si="207"/>
        <v>0</v>
      </c>
      <c r="GW206" s="2">
        <v>1</v>
      </c>
      <c r="GX206" s="2">
        <f t="shared" si="208"/>
        <v>0</v>
      </c>
      <c r="GY206" s="2"/>
      <c r="GZ206" s="2"/>
      <c r="HA206" s="2">
        <v>0</v>
      </c>
      <c r="HB206" s="2">
        <v>0</v>
      </c>
      <c r="HC206" s="2">
        <f t="shared" si="209"/>
        <v>0</v>
      </c>
      <c r="HD206" s="2"/>
      <c r="HE206" s="2" t="s">
        <v>3</v>
      </c>
      <c r="HF206" s="2" t="s">
        <v>3</v>
      </c>
      <c r="HG206" s="2"/>
      <c r="HH206" s="2"/>
      <c r="HI206" s="2"/>
      <c r="HJ206" s="2"/>
      <c r="HK206" s="2"/>
      <c r="HL206" s="2"/>
      <c r="HM206" s="2" t="s">
        <v>3</v>
      </c>
      <c r="HN206" s="2" t="s">
        <v>3</v>
      </c>
      <c r="HO206" s="2" t="s">
        <v>3</v>
      </c>
      <c r="HP206" s="2" t="s">
        <v>3</v>
      </c>
      <c r="HQ206" s="2" t="s">
        <v>3</v>
      </c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>
        <v>0</v>
      </c>
      <c r="IL206" s="2"/>
      <c r="IM206" s="2"/>
      <c r="IN206" s="2"/>
      <c r="IO206" s="2"/>
      <c r="IP206" s="2"/>
      <c r="IQ206" s="2"/>
      <c r="IR206" s="2"/>
      <c r="IS206" s="2"/>
      <c r="IT206" s="2"/>
      <c r="IU206" s="2"/>
    </row>
    <row r="207" spans="1:255" x14ac:dyDescent="0.2">
      <c r="A207">
        <v>17</v>
      </c>
      <c r="B207">
        <v>1</v>
      </c>
      <c r="E207" t="s">
        <v>292</v>
      </c>
      <c r="F207" t="s">
        <v>293</v>
      </c>
      <c r="G207" t="s">
        <v>294</v>
      </c>
      <c r="H207" t="s">
        <v>154</v>
      </c>
      <c r="I207">
        <v>0</v>
      </c>
      <c r="J207">
        <v>0</v>
      </c>
      <c r="K207">
        <v>0</v>
      </c>
      <c r="L207">
        <v>1274</v>
      </c>
      <c r="M207">
        <v>0</v>
      </c>
      <c r="N207">
        <f t="shared" si="170"/>
        <v>1274</v>
      </c>
      <c r="O207">
        <f t="shared" si="171"/>
        <v>0</v>
      </c>
      <c r="P207">
        <f t="shared" si="172"/>
        <v>0</v>
      </c>
      <c r="Q207">
        <f t="shared" si="173"/>
        <v>0</v>
      </c>
      <c r="R207">
        <f t="shared" si="174"/>
        <v>0</v>
      </c>
      <c r="S207">
        <f t="shared" si="175"/>
        <v>0</v>
      </c>
      <c r="T207">
        <f t="shared" si="176"/>
        <v>0</v>
      </c>
      <c r="U207">
        <f t="shared" si="177"/>
        <v>0</v>
      </c>
      <c r="V207">
        <f t="shared" si="178"/>
        <v>0</v>
      </c>
      <c r="W207">
        <f t="shared" si="179"/>
        <v>0</v>
      </c>
      <c r="X207">
        <f t="shared" si="180"/>
        <v>0</v>
      </c>
      <c r="Y207">
        <f t="shared" si="181"/>
        <v>0</v>
      </c>
      <c r="AA207">
        <v>51441990</v>
      </c>
      <c r="AB207">
        <f t="shared" si="182"/>
        <v>470.03431399999999</v>
      </c>
      <c r="AC207">
        <f>ROUND((((ES207/1.2/8.16)*1.012)),6)</f>
        <v>470.03431399999999</v>
      </c>
      <c r="AD207">
        <f t="shared" si="183"/>
        <v>0</v>
      </c>
      <c r="AE207">
        <f t="shared" si="184"/>
        <v>0</v>
      </c>
      <c r="AF207">
        <f t="shared" si="185"/>
        <v>0</v>
      </c>
      <c r="AG207">
        <f t="shared" si="186"/>
        <v>0</v>
      </c>
      <c r="AH207">
        <f t="shared" si="187"/>
        <v>0</v>
      </c>
      <c r="AI207">
        <f t="shared" si="188"/>
        <v>0</v>
      </c>
      <c r="AJ207">
        <f t="shared" si="189"/>
        <v>0</v>
      </c>
      <c r="AK207">
        <v>4548</v>
      </c>
      <c r="AL207">
        <v>4548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1</v>
      </c>
      <c r="AW207">
        <v>1</v>
      </c>
      <c r="AZ207">
        <v>1</v>
      </c>
      <c r="BA207">
        <v>1</v>
      </c>
      <c r="BB207">
        <v>1</v>
      </c>
      <c r="BC207">
        <v>8.16</v>
      </c>
      <c r="BD207" t="s">
        <v>3</v>
      </c>
      <c r="BE207" t="s">
        <v>3</v>
      </c>
      <c r="BF207" t="s">
        <v>3</v>
      </c>
      <c r="BG207" t="s">
        <v>3</v>
      </c>
      <c r="BH207">
        <v>3</v>
      </c>
      <c r="BI207">
        <v>1</v>
      </c>
      <c r="BJ207" t="s">
        <v>293</v>
      </c>
      <c r="BM207">
        <v>1100</v>
      </c>
      <c r="BN207">
        <v>0</v>
      </c>
      <c r="BO207" t="s">
        <v>23</v>
      </c>
      <c r="BP207">
        <v>1</v>
      </c>
      <c r="BQ207">
        <v>8</v>
      </c>
      <c r="BR207">
        <v>0</v>
      </c>
      <c r="BS207">
        <v>1</v>
      </c>
      <c r="BT207">
        <v>1</v>
      </c>
      <c r="BU207">
        <v>1</v>
      </c>
      <c r="BV207">
        <v>1</v>
      </c>
      <c r="BW207">
        <v>1</v>
      </c>
      <c r="BX207">
        <v>1</v>
      </c>
      <c r="BY207" t="s">
        <v>3</v>
      </c>
      <c r="BZ207">
        <v>0</v>
      </c>
      <c r="CA207">
        <v>0</v>
      </c>
      <c r="CB207" t="s">
        <v>3</v>
      </c>
      <c r="CE207">
        <v>0</v>
      </c>
      <c r="CF207">
        <v>0</v>
      </c>
      <c r="CG207">
        <v>0</v>
      </c>
      <c r="CH207">
        <v>55</v>
      </c>
      <c r="CI207">
        <v>0</v>
      </c>
      <c r="CJ207">
        <v>0</v>
      </c>
      <c r="CK207">
        <v>0</v>
      </c>
      <c r="CL207">
        <v>0</v>
      </c>
      <c r="CM207">
        <v>0</v>
      </c>
      <c r="CN207" t="s">
        <v>888</v>
      </c>
      <c r="CO207">
        <v>0</v>
      </c>
      <c r="CP207">
        <f t="shared" si="190"/>
        <v>0</v>
      </c>
      <c r="CQ207">
        <f t="shared" si="191"/>
        <v>3835.48</v>
      </c>
      <c r="CR207">
        <f t="shared" si="192"/>
        <v>0</v>
      </c>
      <c r="CS207">
        <f t="shared" si="193"/>
        <v>0</v>
      </c>
      <c r="CT207">
        <f t="shared" si="194"/>
        <v>0</v>
      </c>
      <c r="CU207">
        <f t="shared" si="195"/>
        <v>0</v>
      </c>
      <c r="CV207">
        <f t="shared" si="196"/>
        <v>0</v>
      </c>
      <c r="CW207">
        <f t="shared" si="197"/>
        <v>0</v>
      </c>
      <c r="CX207">
        <f t="shared" si="198"/>
        <v>0</v>
      </c>
      <c r="CY207">
        <f t="shared" si="199"/>
        <v>0</v>
      </c>
      <c r="CZ207">
        <f t="shared" si="200"/>
        <v>0</v>
      </c>
      <c r="DC207" t="s">
        <v>3</v>
      </c>
      <c r="DD207" t="s">
        <v>267</v>
      </c>
      <c r="DE207" t="s">
        <v>36</v>
      </c>
      <c r="DF207" t="s">
        <v>36</v>
      </c>
      <c r="DG207" t="s">
        <v>43</v>
      </c>
      <c r="DH207" t="s">
        <v>3</v>
      </c>
      <c r="DI207" t="s">
        <v>43</v>
      </c>
      <c r="DJ207" t="s">
        <v>36</v>
      </c>
      <c r="DK207" t="s">
        <v>3</v>
      </c>
      <c r="DL207" t="s">
        <v>3</v>
      </c>
      <c r="DM207" t="s">
        <v>3</v>
      </c>
      <c r="DN207">
        <v>0</v>
      </c>
      <c r="DO207">
        <v>0</v>
      </c>
      <c r="DP207">
        <v>1</v>
      </c>
      <c r="DQ207">
        <v>1</v>
      </c>
      <c r="DU207">
        <v>1013</v>
      </c>
      <c r="DV207" t="s">
        <v>154</v>
      </c>
      <c r="DW207" t="s">
        <v>154</v>
      </c>
      <c r="DX207">
        <v>1</v>
      </c>
      <c r="DZ207" t="s">
        <v>3</v>
      </c>
      <c r="EA207" t="s">
        <v>3</v>
      </c>
      <c r="EB207" t="s">
        <v>3</v>
      </c>
      <c r="EC207" t="s">
        <v>3</v>
      </c>
      <c r="EE207">
        <v>51407885</v>
      </c>
      <c r="EF207">
        <v>8</v>
      </c>
      <c r="EG207" t="s">
        <v>58</v>
      </c>
      <c r="EH207">
        <v>0</v>
      </c>
      <c r="EI207" t="s">
        <v>3</v>
      </c>
      <c r="EJ207">
        <v>1</v>
      </c>
      <c r="EK207">
        <v>1100</v>
      </c>
      <c r="EL207" t="s">
        <v>59</v>
      </c>
      <c r="EM207" t="s">
        <v>60</v>
      </c>
      <c r="EO207" t="s">
        <v>87</v>
      </c>
      <c r="EQ207">
        <v>0</v>
      </c>
      <c r="ER207">
        <v>0</v>
      </c>
      <c r="ES207">
        <v>4548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FQ207">
        <v>0</v>
      </c>
      <c r="FR207">
        <f t="shared" si="201"/>
        <v>0</v>
      </c>
      <c r="FS207">
        <v>0</v>
      </c>
      <c r="FX207">
        <v>0</v>
      </c>
      <c r="FY207">
        <v>0</v>
      </c>
      <c r="GA207" t="s">
        <v>63</v>
      </c>
      <c r="GD207">
        <v>1</v>
      </c>
      <c r="GF207">
        <v>446687397</v>
      </c>
      <c r="GG207">
        <v>2</v>
      </c>
      <c r="GH207">
        <v>0</v>
      </c>
      <c r="GI207">
        <v>3</v>
      </c>
      <c r="GJ207">
        <v>0</v>
      </c>
      <c r="GK207">
        <v>0</v>
      </c>
      <c r="GL207">
        <f t="shared" si="202"/>
        <v>0</v>
      </c>
      <c r="GM207">
        <f t="shared" si="203"/>
        <v>0</v>
      </c>
      <c r="GN207">
        <f t="shared" si="204"/>
        <v>0</v>
      </c>
      <c r="GO207">
        <f t="shared" si="205"/>
        <v>0</v>
      </c>
      <c r="GP207">
        <f t="shared" si="206"/>
        <v>0</v>
      </c>
      <c r="GR207">
        <v>1</v>
      </c>
      <c r="GS207">
        <v>4</v>
      </c>
      <c r="GT207">
        <v>0</v>
      </c>
      <c r="GU207" t="s">
        <v>3</v>
      </c>
      <c r="GV207">
        <f t="shared" si="207"/>
        <v>0</v>
      </c>
      <c r="GW207">
        <v>1</v>
      </c>
      <c r="GX207">
        <f t="shared" si="208"/>
        <v>0</v>
      </c>
      <c r="HA207">
        <v>0</v>
      </c>
      <c r="HB207">
        <v>0</v>
      </c>
      <c r="HC207">
        <f t="shared" si="209"/>
        <v>0</v>
      </c>
      <c r="HE207" t="s">
        <v>3</v>
      </c>
      <c r="HF207" t="s">
        <v>3</v>
      </c>
      <c r="HM207" t="s">
        <v>3</v>
      </c>
      <c r="HN207" t="s">
        <v>3</v>
      </c>
      <c r="HO207" t="s">
        <v>3</v>
      </c>
      <c r="HP207" t="s">
        <v>3</v>
      </c>
      <c r="HQ207" t="s">
        <v>3</v>
      </c>
      <c r="IK207">
        <v>0</v>
      </c>
    </row>
    <row r="208" spans="1:255" x14ac:dyDescent="0.2">
      <c r="A208" s="2">
        <v>17</v>
      </c>
      <c r="B208" s="2">
        <v>1</v>
      </c>
      <c r="C208" s="2"/>
      <c r="D208" s="2"/>
      <c r="E208" s="2" t="s">
        <v>295</v>
      </c>
      <c r="F208" s="2" t="s">
        <v>241</v>
      </c>
      <c r="G208" s="2" t="s">
        <v>242</v>
      </c>
      <c r="H208" s="2" t="s">
        <v>154</v>
      </c>
      <c r="I208" s="2">
        <v>0</v>
      </c>
      <c r="J208" s="2">
        <v>0</v>
      </c>
      <c r="K208" s="2">
        <v>0</v>
      </c>
      <c r="L208" s="2">
        <v>-220</v>
      </c>
      <c r="M208" s="2">
        <v>0</v>
      </c>
      <c r="N208" s="2">
        <f t="shared" si="170"/>
        <v>-220</v>
      </c>
      <c r="O208" s="2">
        <f t="shared" si="171"/>
        <v>0</v>
      </c>
      <c r="P208" s="2">
        <f t="shared" si="172"/>
        <v>0</v>
      </c>
      <c r="Q208" s="2">
        <f t="shared" si="173"/>
        <v>0</v>
      </c>
      <c r="R208" s="2">
        <f t="shared" si="174"/>
        <v>0</v>
      </c>
      <c r="S208" s="2">
        <f t="shared" si="175"/>
        <v>0</v>
      </c>
      <c r="T208" s="2">
        <f t="shared" si="176"/>
        <v>0</v>
      </c>
      <c r="U208" s="2">
        <f t="shared" si="177"/>
        <v>0</v>
      </c>
      <c r="V208" s="2">
        <f t="shared" si="178"/>
        <v>0</v>
      </c>
      <c r="W208" s="2">
        <f t="shared" si="179"/>
        <v>0</v>
      </c>
      <c r="X208" s="2">
        <f t="shared" si="180"/>
        <v>0</v>
      </c>
      <c r="Y208" s="2">
        <f t="shared" si="181"/>
        <v>0</v>
      </c>
      <c r="Z208" s="2"/>
      <c r="AA208" s="2">
        <v>51442965</v>
      </c>
      <c r="AB208" s="2">
        <f t="shared" si="182"/>
        <v>145.30000000000001</v>
      </c>
      <c r="AC208" s="2">
        <f>ROUND((ES208),6)</f>
        <v>145.30000000000001</v>
      </c>
      <c r="AD208" s="2">
        <f t="shared" si="183"/>
        <v>0</v>
      </c>
      <c r="AE208" s="2">
        <f t="shared" si="184"/>
        <v>0</v>
      </c>
      <c r="AF208" s="2">
        <f t="shared" si="185"/>
        <v>0</v>
      </c>
      <c r="AG208" s="2">
        <f t="shared" si="186"/>
        <v>0</v>
      </c>
      <c r="AH208" s="2">
        <f t="shared" si="187"/>
        <v>0</v>
      </c>
      <c r="AI208" s="2">
        <f t="shared" si="188"/>
        <v>0</v>
      </c>
      <c r="AJ208" s="2">
        <f t="shared" si="189"/>
        <v>0</v>
      </c>
      <c r="AK208" s="2">
        <v>145.30000000000001</v>
      </c>
      <c r="AL208" s="2">
        <v>145.30000000000001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109</v>
      </c>
      <c r="AU208" s="2">
        <v>55.25</v>
      </c>
      <c r="AV208" s="2">
        <v>1</v>
      </c>
      <c r="AW208" s="2">
        <v>1</v>
      </c>
      <c r="AX208" s="2"/>
      <c r="AY208" s="2"/>
      <c r="AZ208" s="2">
        <v>1</v>
      </c>
      <c r="BA208" s="2">
        <v>1</v>
      </c>
      <c r="BB208" s="2">
        <v>1</v>
      </c>
      <c r="BC208" s="2">
        <v>8.16</v>
      </c>
      <c r="BD208" s="2" t="s">
        <v>3</v>
      </c>
      <c r="BE208" s="2" t="s">
        <v>3</v>
      </c>
      <c r="BF208" s="2" t="s">
        <v>3</v>
      </c>
      <c r="BG208" s="2" t="s">
        <v>3</v>
      </c>
      <c r="BH208" s="2">
        <v>3</v>
      </c>
      <c r="BI208" s="2">
        <v>1</v>
      </c>
      <c r="BJ208" s="2" t="s">
        <v>243</v>
      </c>
      <c r="BK208" s="2"/>
      <c r="BL208" s="2"/>
      <c r="BM208" s="2">
        <v>1100</v>
      </c>
      <c r="BN208" s="2">
        <v>0</v>
      </c>
      <c r="BO208" s="2" t="s">
        <v>23</v>
      </c>
      <c r="BP208" s="2">
        <v>1</v>
      </c>
      <c r="BQ208" s="2">
        <v>8</v>
      </c>
      <c r="BR208" s="2">
        <v>0</v>
      </c>
      <c r="BS208" s="2">
        <v>1</v>
      </c>
      <c r="BT208" s="2">
        <v>1</v>
      </c>
      <c r="BU208" s="2">
        <v>1</v>
      </c>
      <c r="BV208" s="2">
        <v>1</v>
      </c>
      <c r="BW208" s="2">
        <v>1</v>
      </c>
      <c r="BX208" s="2">
        <v>1</v>
      </c>
      <c r="BY208" s="2" t="s">
        <v>3</v>
      </c>
      <c r="BZ208" s="2">
        <v>109</v>
      </c>
      <c r="CA208" s="2">
        <v>65</v>
      </c>
      <c r="CB208" s="2" t="s">
        <v>3</v>
      </c>
      <c r="CC208" s="2"/>
      <c r="CD208" s="2"/>
      <c r="CE208" s="2">
        <v>0</v>
      </c>
      <c r="CF208" s="2">
        <v>0</v>
      </c>
      <c r="CG208" s="2">
        <v>0</v>
      </c>
      <c r="CH208" s="2">
        <v>56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 t="s">
        <v>885</v>
      </c>
      <c r="CO208" s="2">
        <v>0</v>
      </c>
      <c r="CP208" s="2">
        <f t="shared" si="190"/>
        <v>0</v>
      </c>
      <c r="CQ208" s="2">
        <f t="shared" si="191"/>
        <v>1185.6500000000001</v>
      </c>
      <c r="CR208" s="2">
        <f t="shared" si="192"/>
        <v>0</v>
      </c>
      <c r="CS208" s="2">
        <f t="shared" si="193"/>
        <v>0</v>
      </c>
      <c r="CT208" s="2">
        <f t="shared" si="194"/>
        <v>0</v>
      </c>
      <c r="CU208" s="2">
        <f t="shared" si="195"/>
        <v>0</v>
      </c>
      <c r="CV208" s="2">
        <f t="shared" si="196"/>
        <v>0</v>
      </c>
      <c r="CW208" s="2">
        <f t="shared" si="197"/>
        <v>0</v>
      </c>
      <c r="CX208" s="2">
        <f t="shared" si="198"/>
        <v>0</v>
      </c>
      <c r="CY208" s="2">
        <f t="shared" si="199"/>
        <v>0</v>
      </c>
      <c r="CZ208" s="2">
        <f t="shared" si="200"/>
        <v>0</v>
      </c>
      <c r="DA208" s="2"/>
      <c r="DB208" s="2"/>
      <c r="DC208" s="2" t="s">
        <v>3</v>
      </c>
      <c r="DD208" s="2" t="s">
        <v>3</v>
      </c>
      <c r="DE208" s="2" t="s">
        <v>36</v>
      </c>
      <c r="DF208" s="2" t="s">
        <v>36</v>
      </c>
      <c r="DG208" s="2" t="s">
        <v>43</v>
      </c>
      <c r="DH208" s="2" t="s">
        <v>3</v>
      </c>
      <c r="DI208" s="2" t="s">
        <v>43</v>
      </c>
      <c r="DJ208" s="2" t="s">
        <v>36</v>
      </c>
      <c r="DK208" s="2" t="s">
        <v>3</v>
      </c>
      <c r="DL208" s="2" t="s">
        <v>3</v>
      </c>
      <c r="DM208" s="2" t="s">
        <v>26</v>
      </c>
      <c r="DN208" s="2">
        <v>0</v>
      </c>
      <c r="DO208" s="2">
        <v>0</v>
      </c>
      <c r="DP208" s="2">
        <v>1</v>
      </c>
      <c r="DQ208" s="2">
        <v>1</v>
      </c>
      <c r="DR208" s="2"/>
      <c r="DS208" s="2"/>
      <c r="DT208" s="2"/>
      <c r="DU208" s="2">
        <v>1013</v>
      </c>
      <c r="DV208" s="2" t="s">
        <v>154</v>
      </c>
      <c r="DW208" s="2" t="s">
        <v>154</v>
      </c>
      <c r="DX208" s="2">
        <v>1</v>
      </c>
      <c r="DY208" s="2"/>
      <c r="DZ208" s="2" t="s">
        <v>3</v>
      </c>
      <c r="EA208" s="2" t="s">
        <v>3</v>
      </c>
      <c r="EB208" s="2" t="s">
        <v>3</v>
      </c>
      <c r="EC208" s="2" t="s">
        <v>3</v>
      </c>
      <c r="ED208" s="2"/>
      <c r="EE208" s="2">
        <v>51407885</v>
      </c>
      <c r="EF208" s="2">
        <v>8</v>
      </c>
      <c r="EG208" s="2" t="s">
        <v>58</v>
      </c>
      <c r="EH208" s="2">
        <v>0</v>
      </c>
      <c r="EI208" s="2" t="s">
        <v>3</v>
      </c>
      <c r="EJ208" s="2">
        <v>1</v>
      </c>
      <c r="EK208" s="2">
        <v>1100</v>
      </c>
      <c r="EL208" s="2" t="s">
        <v>59</v>
      </c>
      <c r="EM208" s="2" t="s">
        <v>60</v>
      </c>
      <c r="EN208" s="2"/>
      <c r="EO208" s="2" t="s">
        <v>44</v>
      </c>
      <c r="EP208" s="2"/>
      <c r="EQ208" s="2">
        <v>0</v>
      </c>
      <c r="ER208" s="2">
        <v>0</v>
      </c>
      <c r="ES208" s="2">
        <v>145.30000000000001</v>
      </c>
      <c r="ET208" s="2">
        <v>0</v>
      </c>
      <c r="EU208" s="2">
        <v>0</v>
      </c>
      <c r="EV208" s="2">
        <v>0</v>
      </c>
      <c r="EW208" s="2">
        <v>0</v>
      </c>
      <c r="EX208" s="2">
        <v>0</v>
      </c>
      <c r="EY208" s="2">
        <v>0</v>
      </c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>
        <v>0</v>
      </c>
      <c r="FR208" s="2">
        <f t="shared" si="201"/>
        <v>0</v>
      </c>
      <c r="FS208" s="2">
        <v>0</v>
      </c>
      <c r="FT208" s="2"/>
      <c r="FU208" s="2"/>
      <c r="FV208" s="2"/>
      <c r="FW208" s="2"/>
      <c r="FX208" s="2">
        <v>109</v>
      </c>
      <c r="FY208" s="2">
        <v>55.25</v>
      </c>
      <c r="FZ208" s="2"/>
      <c r="GA208" s="2" t="s">
        <v>63</v>
      </c>
      <c r="GB208" s="2"/>
      <c r="GC208" s="2"/>
      <c r="GD208" s="2">
        <v>1</v>
      </c>
      <c r="GE208" s="2"/>
      <c r="GF208" s="2">
        <v>976251084</v>
      </c>
      <c r="GG208" s="2">
        <v>2</v>
      </c>
      <c r="GH208" s="2">
        <v>0</v>
      </c>
      <c r="GI208" s="2">
        <v>-2</v>
      </c>
      <c r="GJ208" s="2">
        <v>0</v>
      </c>
      <c r="GK208" s="2">
        <v>0</v>
      </c>
      <c r="GL208" s="2">
        <f t="shared" si="202"/>
        <v>0</v>
      </c>
      <c r="GM208" s="2">
        <f t="shared" si="203"/>
        <v>0</v>
      </c>
      <c r="GN208" s="2">
        <f t="shared" si="204"/>
        <v>0</v>
      </c>
      <c r="GO208" s="2">
        <f t="shared" si="205"/>
        <v>0</v>
      </c>
      <c r="GP208" s="2">
        <f t="shared" si="206"/>
        <v>0</v>
      </c>
      <c r="GQ208" s="2"/>
      <c r="GR208" s="2">
        <v>0</v>
      </c>
      <c r="GS208" s="2">
        <v>4</v>
      </c>
      <c r="GT208" s="2">
        <v>0</v>
      </c>
      <c r="GU208" s="2" t="s">
        <v>3</v>
      </c>
      <c r="GV208" s="2">
        <f t="shared" si="207"/>
        <v>0</v>
      </c>
      <c r="GW208" s="2">
        <v>1</v>
      </c>
      <c r="GX208" s="2">
        <f t="shared" si="208"/>
        <v>0</v>
      </c>
      <c r="GY208" s="2"/>
      <c r="GZ208" s="2"/>
      <c r="HA208" s="2">
        <v>0</v>
      </c>
      <c r="HB208" s="2">
        <v>0</v>
      </c>
      <c r="HC208" s="2">
        <f t="shared" si="209"/>
        <v>0</v>
      </c>
      <c r="HD208" s="2"/>
      <c r="HE208" s="2" t="s">
        <v>3</v>
      </c>
      <c r="HF208" s="2" t="s">
        <v>3</v>
      </c>
      <c r="HG208" s="2"/>
      <c r="HH208" s="2"/>
      <c r="HI208" s="2"/>
      <c r="HJ208" s="2"/>
      <c r="HK208" s="2"/>
      <c r="HL208" s="2"/>
      <c r="HM208" s="2" t="s">
        <v>3</v>
      </c>
      <c r="HN208" s="2" t="s">
        <v>3</v>
      </c>
      <c r="HO208" s="2" t="s">
        <v>3</v>
      </c>
      <c r="HP208" s="2" t="s">
        <v>3</v>
      </c>
      <c r="HQ208" s="2" t="s">
        <v>3</v>
      </c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>
        <v>0</v>
      </c>
      <c r="IL208" s="2"/>
      <c r="IM208" s="2"/>
      <c r="IN208" s="2"/>
      <c r="IO208" s="2"/>
      <c r="IP208" s="2"/>
      <c r="IQ208" s="2"/>
      <c r="IR208" s="2"/>
      <c r="IS208" s="2"/>
      <c r="IT208" s="2"/>
      <c r="IU208" s="2"/>
    </row>
    <row r="209" spans="1:255" x14ac:dyDescent="0.2">
      <c r="A209">
        <v>17</v>
      </c>
      <c r="B209">
        <v>1</v>
      </c>
      <c r="E209" t="s">
        <v>295</v>
      </c>
      <c r="F209" t="s">
        <v>241</v>
      </c>
      <c r="G209" t="s">
        <v>242</v>
      </c>
      <c r="H209" t="s">
        <v>154</v>
      </c>
      <c r="I209">
        <v>0</v>
      </c>
      <c r="J209">
        <v>0</v>
      </c>
      <c r="K209">
        <v>0</v>
      </c>
      <c r="L209">
        <v>-220</v>
      </c>
      <c r="M209">
        <v>0</v>
      </c>
      <c r="N209">
        <f t="shared" si="170"/>
        <v>-220</v>
      </c>
      <c r="O209">
        <f t="shared" si="171"/>
        <v>0</v>
      </c>
      <c r="P209">
        <f t="shared" si="172"/>
        <v>0</v>
      </c>
      <c r="Q209">
        <f t="shared" si="173"/>
        <v>0</v>
      </c>
      <c r="R209">
        <f t="shared" si="174"/>
        <v>0</v>
      </c>
      <c r="S209">
        <f t="shared" si="175"/>
        <v>0</v>
      </c>
      <c r="T209">
        <f t="shared" si="176"/>
        <v>0</v>
      </c>
      <c r="U209">
        <f t="shared" si="177"/>
        <v>0</v>
      </c>
      <c r="V209">
        <f t="shared" si="178"/>
        <v>0</v>
      </c>
      <c r="W209">
        <f t="shared" si="179"/>
        <v>0</v>
      </c>
      <c r="X209">
        <f t="shared" si="180"/>
        <v>0</v>
      </c>
      <c r="Y209">
        <f t="shared" si="181"/>
        <v>0</v>
      </c>
      <c r="AA209">
        <v>51441990</v>
      </c>
      <c r="AB209">
        <f t="shared" si="182"/>
        <v>145.30000000000001</v>
      </c>
      <c r="AC209">
        <f>ROUND((ES209),6)</f>
        <v>145.30000000000001</v>
      </c>
      <c r="AD209">
        <f t="shared" si="183"/>
        <v>0</v>
      </c>
      <c r="AE209">
        <f t="shared" si="184"/>
        <v>0</v>
      </c>
      <c r="AF209">
        <f t="shared" si="185"/>
        <v>0</v>
      </c>
      <c r="AG209">
        <f t="shared" si="186"/>
        <v>0</v>
      </c>
      <c r="AH209">
        <f t="shared" si="187"/>
        <v>0</v>
      </c>
      <c r="AI209">
        <f t="shared" si="188"/>
        <v>0</v>
      </c>
      <c r="AJ209">
        <f t="shared" si="189"/>
        <v>0</v>
      </c>
      <c r="AK209">
        <v>145.30000000000001</v>
      </c>
      <c r="AL209">
        <v>145.30000000000001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109</v>
      </c>
      <c r="AU209">
        <v>55</v>
      </c>
      <c r="AV209">
        <v>1</v>
      </c>
      <c r="AW209">
        <v>1</v>
      </c>
      <c r="AZ209">
        <v>1</v>
      </c>
      <c r="BA209">
        <v>1</v>
      </c>
      <c r="BB209">
        <v>1</v>
      </c>
      <c r="BC209">
        <v>8.16</v>
      </c>
      <c r="BD209" t="s">
        <v>3</v>
      </c>
      <c r="BE209" t="s">
        <v>3</v>
      </c>
      <c r="BF209" t="s">
        <v>3</v>
      </c>
      <c r="BG209" t="s">
        <v>3</v>
      </c>
      <c r="BH209">
        <v>3</v>
      </c>
      <c r="BI209">
        <v>1</v>
      </c>
      <c r="BJ209" t="s">
        <v>243</v>
      </c>
      <c r="BM209">
        <v>1100</v>
      </c>
      <c r="BN209">
        <v>0</v>
      </c>
      <c r="BO209" t="s">
        <v>23</v>
      </c>
      <c r="BP209">
        <v>1</v>
      </c>
      <c r="BQ209">
        <v>8</v>
      </c>
      <c r="BR209">
        <v>0</v>
      </c>
      <c r="BS209">
        <v>1</v>
      </c>
      <c r="BT209">
        <v>1</v>
      </c>
      <c r="BU209">
        <v>1</v>
      </c>
      <c r="BV209">
        <v>1</v>
      </c>
      <c r="BW209">
        <v>1</v>
      </c>
      <c r="BX209">
        <v>1</v>
      </c>
      <c r="BY209" t="s">
        <v>3</v>
      </c>
      <c r="BZ209">
        <v>109</v>
      </c>
      <c r="CA209">
        <v>65</v>
      </c>
      <c r="CB209" t="s">
        <v>3</v>
      </c>
      <c r="CE209">
        <v>0</v>
      </c>
      <c r="CF209">
        <v>0</v>
      </c>
      <c r="CG209">
        <v>0</v>
      </c>
      <c r="CH209">
        <v>56</v>
      </c>
      <c r="CI209">
        <v>0</v>
      </c>
      <c r="CJ209">
        <v>0</v>
      </c>
      <c r="CK209">
        <v>0</v>
      </c>
      <c r="CL209">
        <v>0</v>
      </c>
      <c r="CM209">
        <v>0</v>
      </c>
      <c r="CN209" t="s">
        <v>885</v>
      </c>
      <c r="CO209">
        <v>0</v>
      </c>
      <c r="CP209">
        <f t="shared" si="190"/>
        <v>0</v>
      </c>
      <c r="CQ209">
        <f t="shared" si="191"/>
        <v>1185.6500000000001</v>
      </c>
      <c r="CR209">
        <f t="shared" si="192"/>
        <v>0</v>
      </c>
      <c r="CS209">
        <f t="shared" si="193"/>
        <v>0</v>
      </c>
      <c r="CT209">
        <f t="shared" si="194"/>
        <v>0</v>
      </c>
      <c r="CU209">
        <f t="shared" si="195"/>
        <v>0</v>
      </c>
      <c r="CV209">
        <f t="shared" si="196"/>
        <v>0</v>
      </c>
      <c r="CW209">
        <f t="shared" si="197"/>
        <v>0</v>
      </c>
      <c r="CX209">
        <f t="shared" si="198"/>
        <v>0</v>
      </c>
      <c r="CY209">
        <f t="shared" si="199"/>
        <v>0</v>
      </c>
      <c r="CZ209">
        <f t="shared" si="200"/>
        <v>0</v>
      </c>
      <c r="DC209" t="s">
        <v>3</v>
      </c>
      <c r="DD209" t="s">
        <v>3</v>
      </c>
      <c r="DE209" t="s">
        <v>36</v>
      </c>
      <c r="DF209" t="s">
        <v>36</v>
      </c>
      <c r="DG209" t="s">
        <v>43</v>
      </c>
      <c r="DH209" t="s">
        <v>3</v>
      </c>
      <c r="DI209" t="s">
        <v>43</v>
      </c>
      <c r="DJ209" t="s">
        <v>36</v>
      </c>
      <c r="DK209" t="s">
        <v>3</v>
      </c>
      <c r="DL209" t="s">
        <v>3</v>
      </c>
      <c r="DM209" t="s">
        <v>26</v>
      </c>
      <c r="DN209">
        <v>0</v>
      </c>
      <c r="DO209">
        <v>0</v>
      </c>
      <c r="DP209">
        <v>1</v>
      </c>
      <c r="DQ209">
        <v>1</v>
      </c>
      <c r="DU209">
        <v>1013</v>
      </c>
      <c r="DV209" t="s">
        <v>154</v>
      </c>
      <c r="DW209" t="s">
        <v>154</v>
      </c>
      <c r="DX209">
        <v>1</v>
      </c>
      <c r="DZ209" t="s">
        <v>3</v>
      </c>
      <c r="EA209" t="s">
        <v>3</v>
      </c>
      <c r="EB209" t="s">
        <v>3</v>
      </c>
      <c r="EC209" t="s">
        <v>3</v>
      </c>
      <c r="EE209">
        <v>51407885</v>
      </c>
      <c r="EF209">
        <v>8</v>
      </c>
      <c r="EG209" t="s">
        <v>58</v>
      </c>
      <c r="EH209">
        <v>0</v>
      </c>
      <c r="EI209" t="s">
        <v>3</v>
      </c>
      <c r="EJ209">
        <v>1</v>
      </c>
      <c r="EK209">
        <v>1100</v>
      </c>
      <c r="EL209" t="s">
        <v>59</v>
      </c>
      <c r="EM209" t="s">
        <v>60</v>
      </c>
      <c r="EO209" t="s">
        <v>44</v>
      </c>
      <c r="EQ209">
        <v>0</v>
      </c>
      <c r="ER209">
        <v>0</v>
      </c>
      <c r="ES209">
        <v>145.30000000000001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FQ209">
        <v>0</v>
      </c>
      <c r="FR209">
        <f t="shared" si="201"/>
        <v>0</v>
      </c>
      <c r="FS209">
        <v>0</v>
      </c>
      <c r="FX209">
        <v>109</v>
      </c>
      <c r="FY209">
        <v>55.25</v>
      </c>
      <c r="GA209" t="s">
        <v>63</v>
      </c>
      <c r="GD209">
        <v>1</v>
      </c>
      <c r="GF209">
        <v>976251084</v>
      </c>
      <c r="GG209">
        <v>2</v>
      </c>
      <c r="GH209">
        <v>0</v>
      </c>
      <c r="GI209">
        <v>-2</v>
      </c>
      <c r="GJ209">
        <v>0</v>
      </c>
      <c r="GK209">
        <v>0</v>
      </c>
      <c r="GL209">
        <f t="shared" si="202"/>
        <v>0</v>
      </c>
      <c r="GM209">
        <f t="shared" si="203"/>
        <v>0</v>
      </c>
      <c r="GN209">
        <f t="shared" si="204"/>
        <v>0</v>
      </c>
      <c r="GO209">
        <f t="shared" si="205"/>
        <v>0</v>
      </c>
      <c r="GP209">
        <f t="shared" si="206"/>
        <v>0</v>
      </c>
      <c r="GR209">
        <v>0</v>
      </c>
      <c r="GS209">
        <v>4</v>
      </c>
      <c r="GT209">
        <v>0</v>
      </c>
      <c r="GU209" t="s">
        <v>3</v>
      </c>
      <c r="GV209">
        <f t="shared" si="207"/>
        <v>0</v>
      </c>
      <c r="GW209">
        <v>1</v>
      </c>
      <c r="GX209">
        <f t="shared" si="208"/>
        <v>0</v>
      </c>
      <c r="HA209">
        <v>0</v>
      </c>
      <c r="HB209">
        <v>0</v>
      </c>
      <c r="HC209">
        <f t="shared" si="209"/>
        <v>0</v>
      </c>
      <c r="HE209" t="s">
        <v>3</v>
      </c>
      <c r="HF209" t="s">
        <v>3</v>
      </c>
      <c r="HM209" t="s">
        <v>3</v>
      </c>
      <c r="HN209" t="s">
        <v>3</v>
      </c>
      <c r="HO209" t="s">
        <v>3</v>
      </c>
      <c r="HP209" t="s">
        <v>3</v>
      </c>
      <c r="HQ209" t="s">
        <v>3</v>
      </c>
      <c r="IK209">
        <v>0</v>
      </c>
    </row>
    <row r="210" spans="1:255" x14ac:dyDescent="0.2">
      <c r="A210" s="2">
        <v>17</v>
      </c>
      <c r="B210" s="2">
        <v>1</v>
      </c>
      <c r="C210" s="2"/>
      <c r="D210" s="2"/>
      <c r="E210" s="2" t="s">
        <v>3</v>
      </c>
      <c r="F210" s="2" t="s">
        <v>296</v>
      </c>
      <c r="G210" s="2" t="s">
        <v>297</v>
      </c>
      <c r="H210" s="2" t="s">
        <v>230</v>
      </c>
      <c r="I210" s="2">
        <v>0</v>
      </c>
      <c r="J210" s="2">
        <v>0</v>
      </c>
      <c r="K210" s="2">
        <v>0</v>
      </c>
      <c r="L210" s="2">
        <v>2.95</v>
      </c>
      <c r="M210" s="2">
        <v>0</v>
      </c>
      <c r="N210" s="2">
        <f t="shared" si="170"/>
        <v>2.95</v>
      </c>
      <c r="O210" s="2">
        <f t="shared" si="171"/>
        <v>0</v>
      </c>
      <c r="P210" s="2">
        <f t="shared" si="172"/>
        <v>0</v>
      </c>
      <c r="Q210" s="2">
        <f t="shared" si="173"/>
        <v>0</v>
      </c>
      <c r="R210" s="2">
        <f t="shared" si="174"/>
        <v>0</v>
      </c>
      <c r="S210" s="2">
        <f t="shared" si="175"/>
        <v>0</v>
      </c>
      <c r="T210" s="2">
        <f t="shared" si="176"/>
        <v>0</v>
      </c>
      <c r="U210" s="2">
        <f t="shared" si="177"/>
        <v>0</v>
      </c>
      <c r="V210" s="2">
        <f t="shared" si="178"/>
        <v>0</v>
      </c>
      <c r="W210" s="2">
        <f t="shared" si="179"/>
        <v>0</v>
      </c>
      <c r="X210" s="2">
        <f t="shared" si="180"/>
        <v>0</v>
      </c>
      <c r="Y210" s="2">
        <f t="shared" si="181"/>
        <v>0</v>
      </c>
      <c r="Z210" s="2"/>
      <c r="AA210" s="2">
        <v>-1</v>
      </c>
      <c r="AB210" s="2">
        <f t="shared" si="182"/>
        <v>28421.160131000001</v>
      </c>
      <c r="AC210" s="2">
        <f>ROUND((((ES210/1.2/8.16)*1.012)),6)</f>
        <v>28421.160131000001</v>
      </c>
      <c r="AD210" s="2">
        <f t="shared" si="183"/>
        <v>0</v>
      </c>
      <c r="AE210" s="2">
        <f t="shared" si="184"/>
        <v>0</v>
      </c>
      <c r="AF210" s="2">
        <f t="shared" si="185"/>
        <v>0</v>
      </c>
      <c r="AG210" s="2">
        <f t="shared" si="186"/>
        <v>0</v>
      </c>
      <c r="AH210" s="2">
        <f t="shared" si="187"/>
        <v>0</v>
      </c>
      <c r="AI210" s="2">
        <f t="shared" si="188"/>
        <v>0</v>
      </c>
      <c r="AJ210" s="2">
        <f t="shared" si="189"/>
        <v>0</v>
      </c>
      <c r="AK210" s="2">
        <v>275000</v>
      </c>
      <c r="AL210" s="2">
        <v>275000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1</v>
      </c>
      <c r="AW210" s="2">
        <v>1</v>
      </c>
      <c r="AX210" s="2"/>
      <c r="AY210" s="2"/>
      <c r="AZ210" s="2">
        <v>1</v>
      </c>
      <c r="BA210" s="2">
        <v>1</v>
      </c>
      <c r="BB210" s="2">
        <v>1</v>
      </c>
      <c r="BC210" s="2">
        <v>8.16</v>
      </c>
      <c r="BD210" s="2" t="s">
        <v>3</v>
      </c>
      <c r="BE210" s="2" t="s">
        <v>3</v>
      </c>
      <c r="BF210" s="2" t="s">
        <v>3</v>
      </c>
      <c r="BG210" s="2" t="s">
        <v>3</v>
      </c>
      <c r="BH210" s="2">
        <v>3</v>
      </c>
      <c r="BI210" s="2">
        <v>1</v>
      </c>
      <c r="BJ210" s="2" t="s">
        <v>296</v>
      </c>
      <c r="BK210" s="2"/>
      <c r="BL210" s="2"/>
      <c r="BM210" s="2">
        <v>1100</v>
      </c>
      <c r="BN210" s="2">
        <v>0</v>
      </c>
      <c r="BO210" s="2" t="s">
        <v>23</v>
      </c>
      <c r="BP210" s="2">
        <v>1</v>
      </c>
      <c r="BQ210" s="2">
        <v>8</v>
      </c>
      <c r="BR210" s="2">
        <v>0</v>
      </c>
      <c r="BS210" s="2">
        <v>1</v>
      </c>
      <c r="BT210" s="2">
        <v>1</v>
      </c>
      <c r="BU210" s="2">
        <v>1</v>
      </c>
      <c r="BV210" s="2">
        <v>1</v>
      </c>
      <c r="BW210" s="2">
        <v>1</v>
      </c>
      <c r="BX210" s="2">
        <v>1</v>
      </c>
      <c r="BY210" s="2" t="s">
        <v>3</v>
      </c>
      <c r="BZ210" s="2">
        <v>0</v>
      </c>
      <c r="CA210" s="2">
        <v>0</v>
      </c>
      <c r="CB210" s="2" t="s">
        <v>3</v>
      </c>
      <c r="CC210" s="2"/>
      <c r="CD210" s="2"/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 t="s">
        <v>888</v>
      </c>
      <c r="CO210" s="2">
        <v>0</v>
      </c>
      <c r="CP210" s="2">
        <f t="shared" si="190"/>
        <v>0</v>
      </c>
      <c r="CQ210" s="2">
        <f t="shared" si="191"/>
        <v>231916.67</v>
      </c>
      <c r="CR210" s="2">
        <f t="shared" si="192"/>
        <v>0</v>
      </c>
      <c r="CS210" s="2">
        <f t="shared" si="193"/>
        <v>0</v>
      </c>
      <c r="CT210" s="2">
        <f t="shared" si="194"/>
        <v>0</v>
      </c>
      <c r="CU210" s="2">
        <f t="shared" si="195"/>
        <v>0</v>
      </c>
      <c r="CV210" s="2">
        <f t="shared" si="196"/>
        <v>0</v>
      </c>
      <c r="CW210" s="2">
        <f t="shared" si="197"/>
        <v>0</v>
      </c>
      <c r="CX210" s="2">
        <f t="shared" si="198"/>
        <v>0</v>
      </c>
      <c r="CY210" s="2">
        <f t="shared" si="199"/>
        <v>0</v>
      </c>
      <c r="CZ210" s="2">
        <f t="shared" si="200"/>
        <v>0</v>
      </c>
      <c r="DA210" s="2"/>
      <c r="DB210" s="2"/>
      <c r="DC210" s="2" t="s">
        <v>3</v>
      </c>
      <c r="DD210" s="2" t="s">
        <v>267</v>
      </c>
      <c r="DE210" s="2" t="s">
        <v>36</v>
      </c>
      <c r="DF210" s="2" t="s">
        <v>36</v>
      </c>
      <c r="DG210" s="2" t="s">
        <v>43</v>
      </c>
      <c r="DH210" s="2" t="s">
        <v>3</v>
      </c>
      <c r="DI210" s="2" t="s">
        <v>43</v>
      </c>
      <c r="DJ210" s="2" t="s">
        <v>36</v>
      </c>
      <c r="DK210" s="2" t="s">
        <v>3</v>
      </c>
      <c r="DL210" s="2" t="s">
        <v>3</v>
      </c>
      <c r="DM210" s="2" t="s">
        <v>3</v>
      </c>
      <c r="DN210" s="2">
        <v>0</v>
      </c>
      <c r="DO210" s="2">
        <v>0</v>
      </c>
      <c r="DP210" s="2">
        <v>1</v>
      </c>
      <c r="DQ210" s="2">
        <v>1</v>
      </c>
      <c r="DR210" s="2"/>
      <c r="DS210" s="2"/>
      <c r="DT210" s="2"/>
      <c r="DU210" s="2">
        <v>1009</v>
      </c>
      <c r="DV210" s="2" t="s">
        <v>230</v>
      </c>
      <c r="DW210" s="2" t="s">
        <v>230</v>
      </c>
      <c r="DX210" s="2">
        <v>1000</v>
      </c>
      <c r="DY210" s="2"/>
      <c r="DZ210" s="2" t="s">
        <v>3</v>
      </c>
      <c r="EA210" s="2" t="s">
        <v>3</v>
      </c>
      <c r="EB210" s="2" t="s">
        <v>3</v>
      </c>
      <c r="EC210" s="2" t="s">
        <v>3</v>
      </c>
      <c r="ED210" s="2"/>
      <c r="EE210" s="2">
        <v>51407885</v>
      </c>
      <c r="EF210" s="2">
        <v>8</v>
      </c>
      <c r="EG210" s="2" t="s">
        <v>58</v>
      </c>
      <c r="EH210" s="2">
        <v>0</v>
      </c>
      <c r="EI210" s="2" t="s">
        <v>3</v>
      </c>
      <c r="EJ210" s="2">
        <v>1</v>
      </c>
      <c r="EK210" s="2">
        <v>1100</v>
      </c>
      <c r="EL210" s="2" t="s">
        <v>59</v>
      </c>
      <c r="EM210" s="2" t="s">
        <v>60</v>
      </c>
      <c r="EN210" s="2"/>
      <c r="EO210" s="2" t="s">
        <v>87</v>
      </c>
      <c r="EP210" s="2"/>
      <c r="EQ210" s="2">
        <v>1024</v>
      </c>
      <c r="ER210" s="2">
        <v>0</v>
      </c>
      <c r="ES210" s="2">
        <v>275000</v>
      </c>
      <c r="ET210" s="2">
        <v>0</v>
      </c>
      <c r="EU210" s="2">
        <v>0</v>
      </c>
      <c r="EV210" s="2">
        <v>0</v>
      </c>
      <c r="EW210" s="2">
        <v>0</v>
      </c>
      <c r="EX210" s="2">
        <v>0</v>
      </c>
      <c r="EY210" s="2">
        <v>0</v>
      </c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>
        <v>0</v>
      </c>
      <c r="FR210" s="2">
        <f t="shared" si="201"/>
        <v>0</v>
      </c>
      <c r="FS210" s="2">
        <v>0</v>
      </c>
      <c r="FT210" s="2"/>
      <c r="FU210" s="2"/>
      <c r="FV210" s="2"/>
      <c r="FW210" s="2"/>
      <c r="FX210" s="2">
        <v>0</v>
      </c>
      <c r="FY210" s="2">
        <v>0</v>
      </c>
      <c r="FZ210" s="2"/>
      <c r="GA210" s="2" t="s">
        <v>63</v>
      </c>
      <c r="GB210" s="2"/>
      <c r="GC210" s="2"/>
      <c r="GD210" s="2">
        <v>1</v>
      </c>
      <c r="GE210" s="2"/>
      <c r="GF210" s="2">
        <v>-1452866015</v>
      </c>
      <c r="GG210" s="2">
        <v>2</v>
      </c>
      <c r="GH210" s="2">
        <v>0</v>
      </c>
      <c r="GI210" s="2">
        <v>3</v>
      </c>
      <c r="GJ210" s="2">
        <v>0</v>
      </c>
      <c r="GK210" s="2">
        <v>0</v>
      </c>
      <c r="GL210" s="2">
        <f t="shared" si="202"/>
        <v>0</v>
      </c>
      <c r="GM210" s="2">
        <f t="shared" si="203"/>
        <v>0</v>
      </c>
      <c r="GN210" s="2">
        <f t="shared" si="204"/>
        <v>0</v>
      </c>
      <c r="GO210" s="2">
        <f t="shared" si="205"/>
        <v>0</v>
      </c>
      <c r="GP210" s="2">
        <f t="shared" si="206"/>
        <v>0</v>
      </c>
      <c r="GQ210" s="2"/>
      <c r="GR210" s="2">
        <v>1</v>
      </c>
      <c r="GS210" s="2">
        <v>4</v>
      </c>
      <c r="GT210" s="2">
        <v>0</v>
      </c>
      <c r="GU210" s="2" t="s">
        <v>3</v>
      </c>
      <c r="GV210" s="2">
        <f t="shared" si="207"/>
        <v>0</v>
      </c>
      <c r="GW210" s="2">
        <v>1</v>
      </c>
      <c r="GX210" s="2">
        <f t="shared" si="208"/>
        <v>0</v>
      </c>
      <c r="GY210" s="2"/>
      <c r="GZ210" s="2"/>
      <c r="HA210" s="2">
        <v>0</v>
      </c>
      <c r="HB210" s="2">
        <v>0</v>
      </c>
      <c r="HC210" s="2">
        <f t="shared" si="209"/>
        <v>0</v>
      </c>
      <c r="HD210" s="2"/>
      <c r="HE210" s="2" t="s">
        <v>3</v>
      </c>
      <c r="HF210" s="2" t="s">
        <v>3</v>
      </c>
      <c r="HG210" s="2"/>
      <c r="HH210" s="2"/>
      <c r="HI210" s="2"/>
      <c r="HJ210" s="2"/>
      <c r="HK210" s="2"/>
      <c r="HL210" s="2"/>
      <c r="HM210" s="2" t="s">
        <v>3</v>
      </c>
      <c r="HN210" s="2" t="s">
        <v>3</v>
      </c>
      <c r="HO210" s="2" t="s">
        <v>3</v>
      </c>
      <c r="HP210" s="2" t="s">
        <v>3</v>
      </c>
      <c r="HQ210" s="2" t="s">
        <v>3</v>
      </c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>
        <v>0</v>
      </c>
      <c r="IL210" s="2"/>
      <c r="IM210" s="2"/>
      <c r="IN210" s="2"/>
      <c r="IO210" s="2"/>
      <c r="IP210" s="2"/>
      <c r="IQ210" s="2"/>
      <c r="IR210" s="2"/>
      <c r="IS210" s="2"/>
      <c r="IT210" s="2"/>
      <c r="IU210" s="2"/>
    </row>
    <row r="211" spans="1:255" x14ac:dyDescent="0.2">
      <c r="A211">
        <v>17</v>
      </c>
      <c r="B211">
        <v>1</v>
      </c>
      <c r="E211" t="s">
        <v>3</v>
      </c>
      <c r="F211" t="s">
        <v>296</v>
      </c>
      <c r="G211" t="s">
        <v>297</v>
      </c>
      <c r="H211" t="s">
        <v>230</v>
      </c>
      <c r="I211">
        <v>0</v>
      </c>
      <c r="J211">
        <v>0</v>
      </c>
      <c r="K211">
        <v>0</v>
      </c>
      <c r="L211">
        <v>2.95</v>
      </c>
      <c r="M211">
        <v>0</v>
      </c>
      <c r="N211">
        <f t="shared" si="170"/>
        <v>2.95</v>
      </c>
      <c r="O211">
        <f t="shared" si="171"/>
        <v>0</v>
      </c>
      <c r="P211">
        <f t="shared" si="172"/>
        <v>0</v>
      </c>
      <c r="Q211">
        <f t="shared" si="173"/>
        <v>0</v>
      </c>
      <c r="R211">
        <f t="shared" si="174"/>
        <v>0</v>
      </c>
      <c r="S211">
        <f t="shared" si="175"/>
        <v>0</v>
      </c>
      <c r="T211">
        <f t="shared" si="176"/>
        <v>0</v>
      </c>
      <c r="U211">
        <f t="shared" si="177"/>
        <v>0</v>
      </c>
      <c r="V211">
        <f t="shared" si="178"/>
        <v>0</v>
      </c>
      <c r="W211">
        <f t="shared" si="179"/>
        <v>0</v>
      </c>
      <c r="X211">
        <f t="shared" si="180"/>
        <v>0</v>
      </c>
      <c r="Y211">
        <f t="shared" si="181"/>
        <v>0</v>
      </c>
      <c r="AA211">
        <v>-1</v>
      </c>
      <c r="AB211">
        <f t="shared" si="182"/>
        <v>28421.160131000001</v>
      </c>
      <c r="AC211">
        <f>ROUND((((ES211/1.2/8.16)*1.012)),6)</f>
        <v>28421.160131000001</v>
      </c>
      <c r="AD211">
        <f t="shared" si="183"/>
        <v>0</v>
      </c>
      <c r="AE211">
        <f t="shared" si="184"/>
        <v>0</v>
      </c>
      <c r="AF211">
        <f t="shared" si="185"/>
        <v>0</v>
      </c>
      <c r="AG211">
        <f t="shared" si="186"/>
        <v>0</v>
      </c>
      <c r="AH211">
        <f t="shared" si="187"/>
        <v>0</v>
      </c>
      <c r="AI211">
        <f t="shared" si="188"/>
        <v>0</v>
      </c>
      <c r="AJ211">
        <f t="shared" si="189"/>
        <v>0</v>
      </c>
      <c r="AK211">
        <v>275000</v>
      </c>
      <c r="AL211">
        <v>275000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1</v>
      </c>
      <c r="AW211">
        <v>1</v>
      </c>
      <c r="AZ211">
        <v>1</v>
      </c>
      <c r="BA211">
        <v>1</v>
      </c>
      <c r="BB211">
        <v>1</v>
      </c>
      <c r="BC211">
        <v>8.16</v>
      </c>
      <c r="BD211" t="s">
        <v>3</v>
      </c>
      <c r="BE211" t="s">
        <v>3</v>
      </c>
      <c r="BF211" t="s">
        <v>3</v>
      </c>
      <c r="BG211" t="s">
        <v>3</v>
      </c>
      <c r="BH211">
        <v>3</v>
      </c>
      <c r="BI211">
        <v>1</v>
      </c>
      <c r="BJ211" t="s">
        <v>296</v>
      </c>
      <c r="BM211">
        <v>1100</v>
      </c>
      <c r="BN211">
        <v>0</v>
      </c>
      <c r="BO211" t="s">
        <v>23</v>
      </c>
      <c r="BP211">
        <v>1</v>
      </c>
      <c r="BQ211">
        <v>8</v>
      </c>
      <c r="BR211">
        <v>0</v>
      </c>
      <c r="BS211">
        <v>1</v>
      </c>
      <c r="BT211">
        <v>1</v>
      </c>
      <c r="BU211">
        <v>1</v>
      </c>
      <c r="BV211">
        <v>1</v>
      </c>
      <c r="BW211">
        <v>1</v>
      </c>
      <c r="BX211">
        <v>1</v>
      </c>
      <c r="BY211" t="s">
        <v>3</v>
      </c>
      <c r="BZ211">
        <v>0</v>
      </c>
      <c r="CA211">
        <v>0</v>
      </c>
      <c r="CB211" t="s">
        <v>3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 t="s">
        <v>888</v>
      </c>
      <c r="CO211">
        <v>0</v>
      </c>
      <c r="CP211">
        <f t="shared" si="190"/>
        <v>0</v>
      </c>
      <c r="CQ211">
        <f t="shared" si="191"/>
        <v>231916.67</v>
      </c>
      <c r="CR211">
        <f t="shared" si="192"/>
        <v>0</v>
      </c>
      <c r="CS211">
        <f t="shared" si="193"/>
        <v>0</v>
      </c>
      <c r="CT211">
        <f t="shared" si="194"/>
        <v>0</v>
      </c>
      <c r="CU211">
        <f t="shared" si="195"/>
        <v>0</v>
      </c>
      <c r="CV211">
        <f t="shared" si="196"/>
        <v>0</v>
      </c>
      <c r="CW211">
        <f t="shared" si="197"/>
        <v>0</v>
      </c>
      <c r="CX211">
        <f t="shared" si="198"/>
        <v>0</v>
      </c>
      <c r="CY211">
        <f t="shared" si="199"/>
        <v>0</v>
      </c>
      <c r="CZ211">
        <f t="shared" si="200"/>
        <v>0</v>
      </c>
      <c r="DC211" t="s">
        <v>3</v>
      </c>
      <c r="DD211" t="s">
        <v>267</v>
      </c>
      <c r="DE211" t="s">
        <v>36</v>
      </c>
      <c r="DF211" t="s">
        <v>36</v>
      </c>
      <c r="DG211" t="s">
        <v>43</v>
      </c>
      <c r="DH211" t="s">
        <v>3</v>
      </c>
      <c r="DI211" t="s">
        <v>43</v>
      </c>
      <c r="DJ211" t="s">
        <v>36</v>
      </c>
      <c r="DK211" t="s">
        <v>3</v>
      </c>
      <c r="DL211" t="s">
        <v>3</v>
      </c>
      <c r="DM211" t="s">
        <v>3</v>
      </c>
      <c r="DN211">
        <v>0</v>
      </c>
      <c r="DO211">
        <v>0</v>
      </c>
      <c r="DP211">
        <v>1</v>
      </c>
      <c r="DQ211">
        <v>1</v>
      </c>
      <c r="DU211">
        <v>1009</v>
      </c>
      <c r="DV211" t="s">
        <v>230</v>
      </c>
      <c r="DW211" t="s">
        <v>230</v>
      </c>
      <c r="DX211">
        <v>1000</v>
      </c>
      <c r="DZ211" t="s">
        <v>3</v>
      </c>
      <c r="EA211" t="s">
        <v>3</v>
      </c>
      <c r="EB211" t="s">
        <v>3</v>
      </c>
      <c r="EC211" t="s">
        <v>3</v>
      </c>
      <c r="EE211">
        <v>51407885</v>
      </c>
      <c r="EF211">
        <v>8</v>
      </c>
      <c r="EG211" t="s">
        <v>58</v>
      </c>
      <c r="EH211">
        <v>0</v>
      </c>
      <c r="EI211" t="s">
        <v>3</v>
      </c>
      <c r="EJ211">
        <v>1</v>
      </c>
      <c r="EK211">
        <v>1100</v>
      </c>
      <c r="EL211" t="s">
        <v>59</v>
      </c>
      <c r="EM211" t="s">
        <v>60</v>
      </c>
      <c r="EO211" t="s">
        <v>87</v>
      </c>
      <c r="EQ211">
        <v>1024</v>
      </c>
      <c r="ER211">
        <v>0</v>
      </c>
      <c r="ES211">
        <v>275000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FQ211">
        <v>0</v>
      </c>
      <c r="FR211">
        <f t="shared" si="201"/>
        <v>0</v>
      </c>
      <c r="FS211">
        <v>0</v>
      </c>
      <c r="FX211">
        <v>0</v>
      </c>
      <c r="FY211">
        <v>0</v>
      </c>
      <c r="GA211" t="s">
        <v>63</v>
      </c>
      <c r="GD211">
        <v>1</v>
      </c>
      <c r="GF211">
        <v>-1452866015</v>
      </c>
      <c r="GG211">
        <v>2</v>
      </c>
      <c r="GH211">
        <v>0</v>
      </c>
      <c r="GI211">
        <v>3</v>
      </c>
      <c r="GJ211">
        <v>0</v>
      </c>
      <c r="GK211">
        <v>0</v>
      </c>
      <c r="GL211">
        <f t="shared" si="202"/>
        <v>0</v>
      </c>
      <c r="GM211">
        <f t="shared" si="203"/>
        <v>0</v>
      </c>
      <c r="GN211">
        <f t="shared" si="204"/>
        <v>0</v>
      </c>
      <c r="GO211">
        <f t="shared" si="205"/>
        <v>0</v>
      </c>
      <c r="GP211">
        <f t="shared" si="206"/>
        <v>0</v>
      </c>
      <c r="GR211">
        <v>1</v>
      </c>
      <c r="GS211">
        <v>4</v>
      </c>
      <c r="GT211">
        <v>0</v>
      </c>
      <c r="GU211" t="s">
        <v>3</v>
      </c>
      <c r="GV211">
        <f t="shared" si="207"/>
        <v>0</v>
      </c>
      <c r="GW211">
        <v>1</v>
      </c>
      <c r="GX211">
        <f t="shared" si="208"/>
        <v>0</v>
      </c>
      <c r="HA211">
        <v>0</v>
      </c>
      <c r="HB211">
        <v>0</v>
      </c>
      <c r="HC211">
        <f t="shared" si="209"/>
        <v>0</v>
      </c>
      <c r="HE211" t="s">
        <v>3</v>
      </c>
      <c r="HF211" t="s">
        <v>3</v>
      </c>
      <c r="HM211" t="s">
        <v>3</v>
      </c>
      <c r="HN211" t="s">
        <v>3</v>
      </c>
      <c r="HO211" t="s">
        <v>3</v>
      </c>
      <c r="HP211" t="s">
        <v>3</v>
      </c>
      <c r="HQ211" t="s">
        <v>3</v>
      </c>
      <c r="IK211">
        <v>0</v>
      </c>
    </row>
    <row r="212" spans="1:255" x14ac:dyDescent="0.2">
      <c r="A212" s="2">
        <v>17</v>
      </c>
      <c r="B212" s="2">
        <v>1</v>
      </c>
      <c r="C212" s="2"/>
      <c r="D212" s="2"/>
      <c r="E212" s="2" t="s">
        <v>298</v>
      </c>
      <c r="F212" s="2" t="s">
        <v>245</v>
      </c>
      <c r="G212" s="2" t="s">
        <v>299</v>
      </c>
      <c r="H212" s="2" t="s">
        <v>230</v>
      </c>
      <c r="I212" s="2">
        <v>0</v>
      </c>
      <c r="J212" s="2">
        <v>0</v>
      </c>
      <c r="K212" s="2">
        <v>0</v>
      </c>
      <c r="L212" s="2">
        <v>3.2450000000000001</v>
      </c>
      <c r="M212" s="2">
        <v>0</v>
      </c>
      <c r="N212" s="2">
        <f t="shared" si="170"/>
        <v>3.2450000000000001</v>
      </c>
      <c r="O212" s="2">
        <f t="shared" si="171"/>
        <v>0</v>
      </c>
      <c r="P212" s="2">
        <f t="shared" si="172"/>
        <v>0</v>
      </c>
      <c r="Q212" s="2">
        <f t="shared" si="173"/>
        <v>0</v>
      </c>
      <c r="R212" s="2">
        <f t="shared" si="174"/>
        <v>0</v>
      </c>
      <c r="S212" s="2">
        <f t="shared" si="175"/>
        <v>0</v>
      </c>
      <c r="T212" s="2">
        <f t="shared" si="176"/>
        <v>0</v>
      </c>
      <c r="U212" s="2">
        <f t="shared" si="177"/>
        <v>0</v>
      </c>
      <c r="V212" s="2">
        <f t="shared" si="178"/>
        <v>0</v>
      </c>
      <c r="W212" s="2">
        <f t="shared" si="179"/>
        <v>0</v>
      </c>
      <c r="X212" s="2">
        <f t="shared" si="180"/>
        <v>0</v>
      </c>
      <c r="Y212" s="2">
        <f t="shared" si="181"/>
        <v>0</v>
      </c>
      <c r="Z212" s="2"/>
      <c r="AA212" s="2">
        <v>51442965</v>
      </c>
      <c r="AB212" s="2">
        <f t="shared" si="182"/>
        <v>28421.160131000001</v>
      </c>
      <c r="AC212" s="2">
        <f>ROUND((((ES212/1.2/8.16)*1.012)),6)</f>
        <v>28421.160131000001</v>
      </c>
      <c r="AD212" s="2">
        <f t="shared" si="183"/>
        <v>0</v>
      </c>
      <c r="AE212" s="2">
        <f t="shared" si="184"/>
        <v>0</v>
      </c>
      <c r="AF212" s="2">
        <f t="shared" si="185"/>
        <v>0</v>
      </c>
      <c r="AG212" s="2">
        <f t="shared" si="186"/>
        <v>0</v>
      </c>
      <c r="AH212" s="2">
        <f t="shared" si="187"/>
        <v>0</v>
      </c>
      <c r="AI212" s="2">
        <f t="shared" si="188"/>
        <v>0</v>
      </c>
      <c r="AJ212" s="2">
        <f t="shared" si="189"/>
        <v>0</v>
      </c>
      <c r="AK212" s="2">
        <v>275000</v>
      </c>
      <c r="AL212" s="2">
        <v>275000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1</v>
      </c>
      <c r="AW212" s="2">
        <v>1</v>
      </c>
      <c r="AX212" s="2"/>
      <c r="AY212" s="2"/>
      <c r="AZ212" s="2">
        <v>1</v>
      </c>
      <c r="BA212" s="2">
        <v>1</v>
      </c>
      <c r="BB212" s="2">
        <v>1</v>
      </c>
      <c r="BC212" s="2">
        <v>8.16</v>
      </c>
      <c r="BD212" s="2" t="s">
        <v>3</v>
      </c>
      <c r="BE212" s="2" t="s">
        <v>3</v>
      </c>
      <c r="BF212" s="2" t="s">
        <v>3</v>
      </c>
      <c r="BG212" s="2" t="s">
        <v>3</v>
      </c>
      <c r="BH212" s="2">
        <v>3</v>
      </c>
      <c r="BI212" s="2">
        <v>1</v>
      </c>
      <c r="BJ212" s="2" t="s">
        <v>245</v>
      </c>
      <c r="BK212" s="2"/>
      <c r="BL212" s="2"/>
      <c r="BM212" s="2">
        <v>1100</v>
      </c>
      <c r="BN212" s="2">
        <v>0</v>
      </c>
      <c r="BO212" s="2" t="s">
        <v>23</v>
      </c>
      <c r="BP212" s="2">
        <v>1</v>
      </c>
      <c r="BQ212" s="2">
        <v>8</v>
      </c>
      <c r="BR212" s="2">
        <v>0</v>
      </c>
      <c r="BS212" s="2">
        <v>1</v>
      </c>
      <c r="BT212" s="2">
        <v>1</v>
      </c>
      <c r="BU212" s="2">
        <v>1</v>
      </c>
      <c r="BV212" s="2">
        <v>1</v>
      </c>
      <c r="BW212" s="2">
        <v>1</v>
      </c>
      <c r="BX212" s="2">
        <v>1</v>
      </c>
      <c r="BY212" s="2" t="s">
        <v>3</v>
      </c>
      <c r="BZ212" s="2">
        <v>0</v>
      </c>
      <c r="CA212" s="2">
        <v>0</v>
      </c>
      <c r="CB212" s="2" t="s">
        <v>3</v>
      </c>
      <c r="CC212" s="2"/>
      <c r="CD212" s="2"/>
      <c r="CE212" s="2">
        <v>0</v>
      </c>
      <c r="CF212" s="2">
        <v>0</v>
      </c>
      <c r="CG212" s="2">
        <v>0</v>
      </c>
      <c r="CH212" s="2">
        <v>57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 t="s">
        <v>888</v>
      </c>
      <c r="CO212" s="2">
        <v>0</v>
      </c>
      <c r="CP212" s="2">
        <f t="shared" si="190"/>
        <v>0</v>
      </c>
      <c r="CQ212" s="2">
        <f t="shared" si="191"/>
        <v>231916.67</v>
      </c>
      <c r="CR212" s="2">
        <f t="shared" si="192"/>
        <v>0</v>
      </c>
      <c r="CS212" s="2">
        <f t="shared" si="193"/>
        <v>0</v>
      </c>
      <c r="CT212" s="2">
        <f t="shared" si="194"/>
        <v>0</v>
      </c>
      <c r="CU212" s="2">
        <f t="shared" si="195"/>
        <v>0</v>
      </c>
      <c r="CV212" s="2">
        <f t="shared" si="196"/>
        <v>0</v>
      </c>
      <c r="CW212" s="2">
        <f t="shared" si="197"/>
        <v>0</v>
      </c>
      <c r="CX212" s="2">
        <f t="shared" si="198"/>
        <v>0</v>
      </c>
      <c r="CY212" s="2">
        <f t="shared" si="199"/>
        <v>0</v>
      </c>
      <c r="CZ212" s="2">
        <f t="shared" si="200"/>
        <v>0</v>
      </c>
      <c r="DA212" s="2"/>
      <c r="DB212" s="2"/>
      <c r="DC212" s="2" t="s">
        <v>3</v>
      </c>
      <c r="DD212" s="2" t="s">
        <v>267</v>
      </c>
      <c r="DE212" s="2" t="s">
        <v>36</v>
      </c>
      <c r="DF212" s="2" t="s">
        <v>36</v>
      </c>
      <c r="DG212" s="2" t="s">
        <v>43</v>
      </c>
      <c r="DH212" s="2" t="s">
        <v>3</v>
      </c>
      <c r="DI212" s="2" t="s">
        <v>43</v>
      </c>
      <c r="DJ212" s="2" t="s">
        <v>36</v>
      </c>
      <c r="DK212" s="2" t="s">
        <v>3</v>
      </c>
      <c r="DL212" s="2" t="s">
        <v>3</v>
      </c>
      <c r="DM212" s="2" t="s">
        <v>3</v>
      </c>
      <c r="DN212" s="2">
        <v>0</v>
      </c>
      <c r="DO212" s="2">
        <v>0</v>
      </c>
      <c r="DP212" s="2">
        <v>1</v>
      </c>
      <c r="DQ212" s="2">
        <v>1</v>
      </c>
      <c r="DR212" s="2"/>
      <c r="DS212" s="2"/>
      <c r="DT212" s="2"/>
      <c r="DU212" s="2">
        <v>1009</v>
      </c>
      <c r="DV212" s="2" t="s">
        <v>230</v>
      </c>
      <c r="DW212" s="2" t="s">
        <v>230</v>
      </c>
      <c r="DX212" s="2">
        <v>1000</v>
      </c>
      <c r="DY212" s="2"/>
      <c r="DZ212" s="2" t="s">
        <v>3</v>
      </c>
      <c r="EA212" s="2" t="s">
        <v>3</v>
      </c>
      <c r="EB212" s="2" t="s">
        <v>3</v>
      </c>
      <c r="EC212" s="2" t="s">
        <v>3</v>
      </c>
      <c r="ED212" s="2"/>
      <c r="EE212" s="2">
        <v>51407885</v>
      </c>
      <c r="EF212" s="2">
        <v>8</v>
      </c>
      <c r="EG212" s="2" t="s">
        <v>58</v>
      </c>
      <c r="EH212" s="2">
        <v>0</v>
      </c>
      <c r="EI212" s="2" t="s">
        <v>3</v>
      </c>
      <c r="EJ212" s="2">
        <v>1</v>
      </c>
      <c r="EK212" s="2">
        <v>1100</v>
      </c>
      <c r="EL212" s="2" t="s">
        <v>59</v>
      </c>
      <c r="EM212" s="2" t="s">
        <v>60</v>
      </c>
      <c r="EN212" s="2"/>
      <c r="EO212" s="2" t="s">
        <v>87</v>
      </c>
      <c r="EP212" s="2"/>
      <c r="EQ212" s="2">
        <v>0</v>
      </c>
      <c r="ER212" s="2">
        <v>0</v>
      </c>
      <c r="ES212" s="2">
        <v>275000</v>
      </c>
      <c r="ET212" s="2">
        <v>0</v>
      </c>
      <c r="EU212" s="2">
        <v>0</v>
      </c>
      <c r="EV212" s="2">
        <v>0</v>
      </c>
      <c r="EW212" s="2">
        <v>0</v>
      </c>
      <c r="EX212" s="2">
        <v>0</v>
      </c>
      <c r="EY212" s="2">
        <v>0</v>
      </c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>
        <v>0</v>
      </c>
      <c r="FR212" s="2">
        <f t="shared" si="201"/>
        <v>0</v>
      </c>
      <c r="FS212" s="2">
        <v>0</v>
      </c>
      <c r="FT212" s="2"/>
      <c r="FU212" s="2"/>
      <c r="FV212" s="2"/>
      <c r="FW212" s="2"/>
      <c r="FX212" s="2">
        <v>0</v>
      </c>
      <c r="FY212" s="2">
        <v>0</v>
      </c>
      <c r="FZ212" s="2"/>
      <c r="GA212" s="2" t="s">
        <v>63</v>
      </c>
      <c r="GB212" s="2"/>
      <c r="GC212" s="2"/>
      <c r="GD212" s="2">
        <v>1</v>
      </c>
      <c r="GE212" s="2"/>
      <c r="GF212" s="2">
        <v>311101327</v>
      </c>
      <c r="GG212" s="2">
        <v>2</v>
      </c>
      <c r="GH212" s="2">
        <v>0</v>
      </c>
      <c r="GI212" s="2">
        <v>3</v>
      </c>
      <c r="GJ212" s="2">
        <v>0</v>
      </c>
      <c r="GK212" s="2">
        <v>0</v>
      </c>
      <c r="GL212" s="2">
        <f t="shared" si="202"/>
        <v>0</v>
      </c>
      <c r="GM212" s="2">
        <f t="shared" si="203"/>
        <v>0</v>
      </c>
      <c r="GN212" s="2">
        <f t="shared" si="204"/>
        <v>0</v>
      </c>
      <c r="GO212" s="2">
        <f t="shared" si="205"/>
        <v>0</v>
      </c>
      <c r="GP212" s="2">
        <f t="shared" si="206"/>
        <v>0</v>
      </c>
      <c r="GQ212" s="2"/>
      <c r="GR212" s="2">
        <v>1</v>
      </c>
      <c r="GS212" s="2">
        <v>4</v>
      </c>
      <c r="GT212" s="2">
        <v>0</v>
      </c>
      <c r="GU212" s="2" t="s">
        <v>3</v>
      </c>
      <c r="GV212" s="2">
        <f t="shared" si="207"/>
        <v>0</v>
      </c>
      <c r="GW212" s="2">
        <v>1</v>
      </c>
      <c r="GX212" s="2">
        <f t="shared" si="208"/>
        <v>0</v>
      </c>
      <c r="GY212" s="2"/>
      <c r="GZ212" s="2"/>
      <c r="HA212" s="2">
        <v>0</v>
      </c>
      <c r="HB212" s="2">
        <v>0</v>
      </c>
      <c r="HC212" s="2">
        <f t="shared" si="209"/>
        <v>0</v>
      </c>
      <c r="HD212" s="2"/>
      <c r="HE212" s="2" t="s">
        <v>3</v>
      </c>
      <c r="HF212" s="2" t="s">
        <v>3</v>
      </c>
      <c r="HG212" s="2"/>
      <c r="HH212" s="2"/>
      <c r="HI212" s="2"/>
      <c r="HJ212" s="2"/>
      <c r="HK212" s="2"/>
      <c r="HL212" s="2"/>
      <c r="HM212" s="2" t="s">
        <v>3</v>
      </c>
      <c r="HN212" s="2" t="s">
        <v>3</v>
      </c>
      <c r="HO212" s="2" t="s">
        <v>3</v>
      </c>
      <c r="HP212" s="2" t="s">
        <v>3</v>
      </c>
      <c r="HQ212" s="2" t="s">
        <v>3</v>
      </c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>
        <v>0</v>
      </c>
      <c r="IL212" s="2"/>
      <c r="IM212" s="2"/>
      <c r="IN212" s="2"/>
      <c r="IO212" s="2"/>
      <c r="IP212" s="2"/>
      <c r="IQ212" s="2"/>
      <c r="IR212" s="2"/>
      <c r="IS212" s="2"/>
      <c r="IT212" s="2"/>
      <c r="IU212" s="2"/>
    </row>
    <row r="213" spans="1:255" x14ac:dyDescent="0.2">
      <c r="A213">
        <v>17</v>
      </c>
      <c r="B213">
        <v>1</v>
      </c>
      <c r="E213" t="s">
        <v>298</v>
      </c>
      <c r="F213" t="s">
        <v>245</v>
      </c>
      <c r="G213" t="s">
        <v>299</v>
      </c>
      <c r="H213" t="s">
        <v>230</v>
      </c>
      <c r="I213">
        <v>0</v>
      </c>
      <c r="J213">
        <v>0</v>
      </c>
      <c r="K213">
        <v>0</v>
      </c>
      <c r="L213">
        <v>3.2450000000000001</v>
      </c>
      <c r="M213">
        <v>0</v>
      </c>
      <c r="N213">
        <f t="shared" si="170"/>
        <v>3.2450000000000001</v>
      </c>
      <c r="O213">
        <f t="shared" si="171"/>
        <v>0</v>
      </c>
      <c r="P213">
        <f t="shared" si="172"/>
        <v>0</v>
      </c>
      <c r="Q213">
        <f t="shared" si="173"/>
        <v>0</v>
      </c>
      <c r="R213">
        <f t="shared" si="174"/>
        <v>0</v>
      </c>
      <c r="S213">
        <f t="shared" si="175"/>
        <v>0</v>
      </c>
      <c r="T213">
        <f t="shared" si="176"/>
        <v>0</v>
      </c>
      <c r="U213">
        <f t="shared" si="177"/>
        <v>0</v>
      </c>
      <c r="V213">
        <f t="shared" si="178"/>
        <v>0</v>
      </c>
      <c r="W213">
        <f t="shared" si="179"/>
        <v>0</v>
      </c>
      <c r="X213">
        <f t="shared" si="180"/>
        <v>0</v>
      </c>
      <c r="Y213">
        <f t="shared" si="181"/>
        <v>0</v>
      </c>
      <c r="AA213">
        <v>51441990</v>
      </c>
      <c r="AB213">
        <f t="shared" si="182"/>
        <v>28421.160131000001</v>
      </c>
      <c r="AC213">
        <f>ROUND((((ES213/1.2/8.16)*1.012)),6)</f>
        <v>28421.160131000001</v>
      </c>
      <c r="AD213">
        <f t="shared" si="183"/>
        <v>0</v>
      </c>
      <c r="AE213">
        <f t="shared" si="184"/>
        <v>0</v>
      </c>
      <c r="AF213">
        <f t="shared" si="185"/>
        <v>0</v>
      </c>
      <c r="AG213">
        <f t="shared" si="186"/>
        <v>0</v>
      </c>
      <c r="AH213">
        <f t="shared" si="187"/>
        <v>0</v>
      </c>
      <c r="AI213">
        <f t="shared" si="188"/>
        <v>0</v>
      </c>
      <c r="AJ213">
        <f t="shared" si="189"/>
        <v>0</v>
      </c>
      <c r="AK213">
        <v>275000</v>
      </c>
      <c r="AL213">
        <v>275000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1</v>
      </c>
      <c r="AW213">
        <v>1</v>
      </c>
      <c r="AZ213">
        <v>1</v>
      </c>
      <c r="BA213">
        <v>1</v>
      </c>
      <c r="BB213">
        <v>1</v>
      </c>
      <c r="BC213">
        <v>8.16</v>
      </c>
      <c r="BD213" t="s">
        <v>3</v>
      </c>
      <c r="BE213" t="s">
        <v>3</v>
      </c>
      <c r="BF213" t="s">
        <v>3</v>
      </c>
      <c r="BG213" t="s">
        <v>3</v>
      </c>
      <c r="BH213">
        <v>3</v>
      </c>
      <c r="BI213">
        <v>1</v>
      </c>
      <c r="BJ213" t="s">
        <v>245</v>
      </c>
      <c r="BM213">
        <v>1100</v>
      </c>
      <c r="BN213">
        <v>0</v>
      </c>
      <c r="BO213" t="s">
        <v>23</v>
      </c>
      <c r="BP213">
        <v>1</v>
      </c>
      <c r="BQ213">
        <v>8</v>
      </c>
      <c r="BR213">
        <v>0</v>
      </c>
      <c r="BS213">
        <v>1</v>
      </c>
      <c r="BT213">
        <v>1</v>
      </c>
      <c r="BU213">
        <v>1</v>
      </c>
      <c r="BV213">
        <v>1</v>
      </c>
      <c r="BW213">
        <v>1</v>
      </c>
      <c r="BX213">
        <v>1</v>
      </c>
      <c r="BY213" t="s">
        <v>3</v>
      </c>
      <c r="BZ213">
        <v>0</v>
      </c>
      <c r="CA213">
        <v>0</v>
      </c>
      <c r="CB213" t="s">
        <v>3</v>
      </c>
      <c r="CE213">
        <v>0</v>
      </c>
      <c r="CF213">
        <v>0</v>
      </c>
      <c r="CG213">
        <v>0</v>
      </c>
      <c r="CH213">
        <v>57</v>
      </c>
      <c r="CI213">
        <v>0</v>
      </c>
      <c r="CJ213">
        <v>0</v>
      </c>
      <c r="CK213">
        <v>0</v>
      </c>
      <c r="CL213">
        <v>0</v>
      </c>
      <c r="CM213">
        <v>0</v>
      </c>
      <c r="CN213" t="s">
        <v>888</v>
      </c>
      <c r="CO213">
        <v>0</v>
      </c>
      <c r="CP213">
        <f t="shared" si="190"/>
        <v>0</v>
      </c>
      <c r="CQ213">
        <f t="shared" si="191"/>
        <v>231916.67</v>
      </c>
      <c r="CR213">
        <f t="shared" si="192"/>
        <v>0</v>
      </c>
      <c r="CS213">
        <f t="shared" si="193"/>
        <v>0</v>
      </c>
      <c r="CT213">
        <f t="shared" si="194"/>
        <v>0</v>
      </c>
      <c r="CU213">
        <f t="shared" si="195"/>
        <v>0</v>
      </c>
      <c r="CV213">
        <f t="shared" si="196"/>
        <v>0</v>
      </c>
      <c r="CW213">
        <f t="shared" si="197"/>
        <v>0</v>
      </c>
      <c r="CX213">
        <f t="shared" si="198"/>
        <v>0</v>
      </c>
      <c r="CY213">
        <f t="shared" si="199"/>
        <v>0</v>
      </c>
      <c r="CZ213">
        <f t="shared" si="200"/>
        <v>0</v>
      </c>
      <c r="DC213" t="s">
        <v>3</v>
      </c>
      <c r="DD213" t="s">
        <v>267</v>
      </c>
      <c r="DE213" t="s">
        <v>36</v>
      </c>
      <c r="DF213" t="s">
        <v>36</v>
      </c>
      <c r="DG213" t="s">
        <v>43</v>
      </c>
      <c r="DH213" t="s">
        <v>3</v>
      </c>
      <c r="DI213" t="s">
        <v>43</v>
      </c>
      <c r="DJ213" t="s">
        <v>36</v>
      </c>
      <c r="DK213" t="s">
        <v>3</v>
      </c>
      <c r="DL213" t="s">
        <v>3</v>
      </c>
      <c r="DM213" t="s">
        <v>3</v>
      </c>
      <c r="DN213">
        <v>0</v>
      </c>
      <c r="DO213">
        <v>0</v>
      </c>
      <c r="DP213">
        <v>1</v>
      </c>
      <c r="DQ213">
        <v>1</v>
      </c>
      <c r="DU213">
        <v>1009</v>
      </c>
      <c r="DV213" t="s">
        <v>230</v>
      </c>
      <c r="DW213" t="s">
        <v>230</v>
      </c>
      <c r="DX213">
        <v>1000</v>
      </c>
      <c r="DZ213" t="s">
        <v>3</v>
      </c>
      <c r="EA213" t="s">
        <v>3</v>
      </c>
      <c r="EB213" t="s">
        <v>3</v>
      </c>
      <c r="EC213" t="s">
        <v>3</v>
      </c>
      <c r="EE213">
        <v>51407885</v>
      </c>
      <c r="EF213">
        <v>8</v>
      </c>
      <c r="EG213" t="s">
        <v>58</v>
      </c>
      <c r="EH213">
        <v>0</v>
      </c>
      <c r="EI213" t="s">
        <v>3</v>
      </c>
      <c r="EJ213">
        <v>1</v>
      </c>
      <c r="EK213">
        <v>1100</v>
      </c>
      <c r="EL213" t="s">
        <v>59</v>
      </c>
      <c r="EM213" t="s">
        <v>60</v>
      </c>
      <c r="EO213" t="s">
        <v>87</v>
      </c>
      <c r="EQ213">
        <v>0</v>
      </c>
      <c r="ER213">
        <v>0</v>
      </c>
      <c r="ES213">
        <v>275000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FQ213">
        <v>0</v>
      </c>
      <c r="FR213">
        <f t="shared" si="201"/>
        <v>0</v>
      </c>
      <c r="FS213">
        <v>0</v>
      </c>
      <c r="FX213">
        <v>0</v>
      </c>
      <c r="FY213">
        <v>0</v>
      </c>
      <c r="GA213" t="s">
        <v>63</v>
      </c>
      <c r="GD213">
        <v>1</v>
      </c>
      <c r="GF213">
        <v>311101327</v>
      </c>
      <c r="GG213">
        <v>2</v>
      </c>
      <c r="GH213">
        <v>0</v>
      </c>
      <c r="GI213">
        <v>3</v>
      </c>
      <c r="GJ213">
        <v>0</v>
      </c>
      <c r="GK213">
        <v>0</v>
      </c>
      <c r="GL213">
        <f t="shared" si="202"/>
        <v>0</v>
      </c>
      <c r="GM213">
        <f t="shared" si="203"/>
        <v>0</v>
      </c>
      <c r="GN213">
        <f t="shared" si="204"/>
        <v>0</v>
      </c>
      <c r="GO213">
        <f t="shared" si="205"/>
        <v>0</v>
      </c>
      <c r="GP213">
        <f t="shared" si="206"/>
        <v>0</v>
      </c>
      <c r="GR213">
        <v>1</v>
      </c>
      <c r="GS213">
        <v>4</v>
      </c>
      <c r="GT213">
        <v>0</v>
      </c>
      <c r="GU213" t="s">
        <v>3</v>
      </c>
      <c r="GV213">
        <f t="shared" si="207"/>
        <v>0</v>
      </c>
      <c r="GW213">
        <v>1</v>
      </c>
      <c r="GX213">
        <f t="shared" si="208"/>
        <v>0</v>
      </c>
      <c r="HA213">
        <v>0</v>
      </c>
      <c r="HB213">
        <v>0</v>
      </c>
      <c r="HC213">
        <f t="shared" si="209"/>
        <v>0</v>
      </c>
      <c r="HE213" t="s">
        <v>3</v>
      </c>
      <c r="HF213" t="s">
        <v>3</v>
      </c>
      <c r="HM213" t="s">
        <v>3</v>
      </c>
      <c r="HN213" t="s">
        <v>3</v>
      </c>
      <c r="HO213" t="s">
        <v>3</v>
      </c>
      <c r="HP213" t="s">
        <v>3</v>
      </c>
      <c r="HQ213" t="s">
        <v>3</v>
      </c>
      <c r="IK213">
        <v>0</v>
      </c>
    </row>
    <row r="214" spans="1:255" x14ac:dyDescent="0.2">
      <c r="A214" s="2">
        <v>17</v>
      </c>
      <c r="B214" s="2">
        <v>1</v>
      </c>
      <c r="C214" s="2"/>
      <c r="D214" s="2"/>
      <c r="E214" s="2" t="s">
        <v>300</v>
      </c>
      <c r="F214" s="2" t="s">
        <v>301</v>
      </c>
      <c r="G214" s="2" t="s">
        <v>302</v>
      </c>
      <c r="H214" s="2" t="s">
        <v>230</v>
      </c>
      <c r="I214" s="2">
        <v>0</v>
      </c>
      <c r="J214" s="2">
        <v>0</v>
      </c>
      <c r="K214" s="2">
        <v>0</v>
      </c>
      <c r="L214" s="2">
        <v>-0.45400000000000001</v>
      </c>
      <c r="M214" s="2">
        <v>0</v>
      </c>
      <c r="N214" s="2">
        <f t="shared" si="170"/>
        <v>-0.45400000000000001</v>
      </c>
      <c r="O214" s="2">
        <f t="shared" si="171"/>
        <v>0</v>
      </c>
      <c r="P214" s="2">
        <f t="shared" si="172"/>
        <v>0</v>
      </c>
      <c r="Q214" s="2">
        <f t="shared" si="173"/>
        <v>0</v>
      </c>
      <c r="R214" s="2">
        <f t="shared" si="174"/>
        <v>0</v>
      </c>
      <c r="S214" s="2">
        <f t="shared" si="175"/>
        <v>0</v>
      </c>
      <c r="T214" s="2">
        <f t="shared" si="176"/>
        <v>0</v>
      </c>
      <c r="U214" s="2">
        <f t="shared" si="177"/>
        <v>0</v>
      </c>
      <c r="V214" s="2">
        <f t="shared" si="178"/>
        <v>0</v>
      </c>
      <c r="W214" s="2">
        <f t="shared" si="179"/>
        <v>0</v>
      </c>
      <c r="X214" s="2">
        <f t="shared" si="180"/>
        <v>0</v>
      </c>
      <c r="Y214" s="2">
        <f t="shared" si="181"/>
        <v>0</v>
      </c>
      <c r="Z214" s="2"/>
      <c r="AA214" s="2">
        <v>51442965</v>
      </c>
      <c r="AB214" s="2">
        <f t="shared" si="182"/>
        <v>10424</v>
      </c>
      <c r="AC214" s="2">
        <f t="shared" ref="AC214:AC225" si="211">ROUND((ES214),6)</f>
        <v>10424</v>
      </c>
      <c r="AD214" s="2">
        <f t="shared" si="183"/>
        <v>0</v>
      </c>
      <c r="AE214" s="2">
        <f t="shared" si="184"/>
        <v>0</v>
      </c>
      <c r="AF214" s="2">
        <f t="shared" si="185"/>
        <v>0</v>
      </c>
      <c r="AG214" s="2">
        <f t="shared" si="186"/>
        <v>0</v>
      </c>
      <c r="AH214" s="2">
        <f t="shared" si="187"/>
        <v>0</v>
      </c>
      <c r="AI214" s="2">
        <f t="shared" si="188"/>
        <v>0</v>
      </c>
      <c r="AJ214" s="2">
        <f t="shared" si="189"/>
        <v>0</v>
      </c>
      <c r="AK214" s="2">
        <v>10424</v>
      </c>
      <c r="AL214" s="2">
        <v>10424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109</v>
      </c>
      <c r="AU214" s="2">
        <v>55.25</v>
      </c>
      <c r="AV214" s="2">
        <v>1</v>
      </c>
      <c r="AW214" s="2">
        <v>1</v>
      </c>
      <c r="AX214" s="2"/>
      <c r="AY214" s="2"/>
      <c r="AZ214" s="2">
        <v>1</v>
      </c>
      <c r="BA214" s="2">
        <v>1</v>
      </c>
      <c r="BB214" s="2">
        <v>1</v>
      </c>
      <c r="BC214" s="2">
        <v>8.16</v>
      </c>
      <c r="BD214" s="2" t="s">
        <v>3</v>
      </c>
      <c r="BE214" s="2" t="s">
        <v>3</v>
      </c>
      <c r="BF214" s="2" t="s">
        <v>3</v>
      </c>
      <c r="BG214" s="2" t="s">
        <v>3</v>
      </c>
      <c r="BH214" s="2">
        <v>3</v>
      </c>
      <c r="BI214" s="2">
        <v>1</v>
      </c>
      <c r="BJ214" s="2" t="s">
        <v>303</v>
      </c>
      <c r="BK214" s="2"/>
      <c r="BL214" s="2"/>
      <c r="BM214" s="2">
        <v>1100</v>
      </c>
      <c r="BN214" s="2">
        <v>0</v>
      </c>
      <c r="BO214" s="2" t="s">
        <v>23</v>
      </c>
      <c r="BP214" s="2">
        <v>1</v>
      </c>
      <c r="BQ214" s="2">
        <v>8</v>
      </c>
      <c r="BR214" s="2">
        <v>0</v>
      </c>
      <c r="BS214" s="2">
        <v>1</v>
      </c>
      <c r="BT214" s="2">
        <v>1</v>
      </c>
      <c r="BU214" s="2">
        <v>1</v>
      </c>
      <c r="BV214" s="2">
        <v>1</v>
      </c>
      <c r="BW214" s="2">
        <v>1</v>
      </c>
      <c r="BX214" s="2">
        <v>1</v>
      </c>
      <c r="BY214" s="2" t="s">
        <v>3</v>
      </c>
      <c r="BZ214" s="2">
        <v>109</v>
      </c>
      <c r="CA214" s="2">
        <v>65</v>
      </c>
      <c r="CB214" s="2" t="s">
        <v>3</v>
      </c>
      <c r="CC214" s="2"/>
      <c r="CD214" s="2"/>
      <c r="CE214" s="2">
        <v>0</v>
      </c>
      <c r="CF214" s="2">
        <v>0</v>
      </c>
      <c r="CG214" s="2">
        <v>0</v>
      </c>
      <c r="CH214" s="2">
        <v>58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 t="s">
        <v>885</v>
      </c>
      <c r="CO214" s="2">
        <v>0</v>
      </c>
      <c r="CP214" s="2">
        <f t="shared" si="190"/>
        <v>0</v>
      </c>
      <c r="CQ214" s="2">
        <f t="shared" si="191"/>
        <v>85059.839999999997</v>
      </c>
      <c r="CR214" s="2">
        <f t="shared" si="192"/>
        <v>0</v>
      </c>
      <c r="CS214" s="2">
        <f t="shared" si="193"/>
        <v>0</v>
      </c>
      <c r="CT214" s="2">
        <f t="shared" si="194"/>
        <v>0</v>
      </c>
      <c r="CU214" s="2">
        <f t="shared" si="195"/>
        <v>0</v>
      </c>
      <c r="CV214" s="2">
        <f t="shared" si="196"/>
        <v>0</v>
      </c>
      <c r="CW214" s="2">
        <f t="shared" si="197"/>
        <v>0</v>
      </c>
      <c r="CX214" s="2">
        <f t="shared" si="198"/>
        <v>0</v>
      </c>
      <c r="CY214" s="2">
        <f t="shared" si="199"/>
        <v>0</v>
      </c>
      <c r="CZ214" s="2">
        <f t="shared" si="200"/>
        <v>0</v>
      </c>
      <c r="DA214" s="2"/>
      <c r="DB214" s="2"/>
      <c r="DC214" s="2" t="s">
        <v>3</v>
      </c>
      <c r="DD214" s="2" t="s">
        <v>3</v>
      </c>
      <c r="DE214" s="2" t="s">
        <v>36</v>
      </c>
      <c r="DF214" s="2" t="s">
        <v>36</v>
      </c>
      <c r="DG214" s="2" t="s">
        <v>43</v>
      </c>
      <c r="DH214" s="2" t="s">
        <v>3</v>
      </c>
      <c r="DI214" s="2" t="s">
        <v>43</v>
      </c>
      <c r="DJ214" s="2" t="s">
        <v>36</v>
      </c>
      <c r="DK214" s="2" t="s">
        <v>3</v>
      </c>
      <c r="DL214" s="2" t="s">
        <v>3</v>
      </c>
      <c r="DM214" s="2" t="s">
        <v>26</v>
      </c>
      <c r="DN214" s="2">
        <v>0</v>
      </c>
      <c r="DO214" s="2">
        <v>0</v>
      </c>
      <c r="DP214" s="2">
        <v>1</v>
      </c>
      <c r="DQ214" s="2">
        <v>1</v>
      </c>
      <c r="DR214" s="2"/>
      <c r="DS214" s="2"/>
      <c r="DT214" s="2"/>
      <c r="DU214" s="2">
        <v>1009</v>
      </c>
      <c r="DV214" s="2" t="s">
        <v>230</v>
      </c>
      <c r="DW214" s="2" t="s">
        <v>230</v>
      </c>
      <c r="DX214" s="2">
        <v>1000</v>
      </c>
      <c r="DY214" s="2"/>
      <c r="DZ214" s="2" t="s">
        <v>3</v>
      </c>
      <c r="EA214" s="2" t="s">
        <v>3</v>
      </c>
      <c r="EB214" s="2" t="s">
        <v>3</v>
      </c>
      <c r="EC214" s="2" t="s">
        <v>3</v>
      </c>
      <c r="ED214" s="2"/>
      <c r="EE214" s="2">
        <v>51407885</v>
      </c>
      <c r="EF214" s="2">
        <v>8</v>
      </c>
      <c r="EG214" s="2" t="s">
        <v>58</v>
      </c>
      <c r="EH214" s="2">
        <v>0</v>
      </c>
      <c r="EI214" s="2" t="s">
        <v>3</v>
      </c>
      <c r="EJ214" s="2">
        <v>1</v>
      </c>
      <c r="EK214" s="2">
        <v>1100</v>
      </c>
      <c r="EL214" s="2" t="s">
        <v>59</v>
      </c>
      <c r="EM214" s="2" t="s">
        <v>60</v>
      </c>
      <c r="EN214" s="2"/>
      <c r="EO214" s="2" t="s">
        <v>44</v>
      </c>
      <c r="EP214" s="2"/>
      <c r="EQ214" s="2">
        <v>0</v>
      </c>
      <c r="ER214" s="2">
        <v>0</v>
      </c>
      <c r="ES214" s="2">
        <v>10424</v>
      </c>
      <c r="ET214" s="2">
        <v>0</v>
      </c>
      <c r="EU214" s="2">
        <v>0</v>
      </c>
      <c r="EV214" s="2">
        <v>0</v>
      </c>
      <c r="EW214" s="2">
        <v>0</v>
      </c>
      <c r="EX214" s="2">
        <v>0</v>
      </c>
      <c r="EY214" s="2">
        <v>0</v>
      </c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>
        <v>0</v>
      </c>
      <c r="FR214" s="2">
        <f t="shared" si="201"/>
        <v>0</v>
      </c>
      <c r="FS214" s="2">
        <v>0</v>
      </c>
      <c r="FT214" s="2"/>
      <c r="FU214" s="2"/>
      <c r="FV214" s="2"/>
      <c r="FW214" s="2"/>
      <c r="FX214" s="2">
        <v>109</v>
      </c>
      <c r="FY214" s="2">
        <v>55.25</v>
      </c>
      <c r="FZ214" s="2"/>
      <c r="GA214" s="2" t="s">
        <v>63</v>
      </c>
      <c r="GB214" s="2"/>
      <c r="GC214" s="2"/>
      <c r="GD214" s="2">
        <v>1</v>
      </c>
      <c r="GE214" s="2"/>
      <c r="GF214" s="2">
        <v>-1136531688</v>
      </c>
      <c r="GG214" s="2">
        <v>2</v>
      </c>
      <c r="GH214" s="2">
        <v>0</v>
      </c>
      <c r="GI214" s="2">
        <v>-2</v>
      </c>
      <c r="GJ214" s="2">
        <v>0</v>
      </c>
      <c r="GK214" s="2">
        <v>0</v>
      </c>
      <c r="GL214" s="2">
        <f t="shared" si="202"/>
        <v>0</v>
      </c>
      <c r="GM214" s="2">
        <f t="shared" si="203"/>
        <v>0</v>
      </c>
      <c r="GN214" s="2">
        <f t="shared" si="204"/>
        <v>0</v>
      </c>
      <c r="GO214" s="2">
        <f t="shared" si="205"/>
        <v>0</v>
      </c>
      <c r="GP214" s="2">
        <f t="shared" si="206"/>
        <v>0</v>
      </c>
      <c r="GQ214" s="2"/>
      <c r="GR214" s="2">
        <v>0</v>
      </c>
      <c r="GS214" s="2">
        <v>4</v>
      </c>
      <c r="GT214" s="2">
        <v>0</v>
      </c>
      <c r="GU214" s="2" t="s">
        <v>3</v>
      </c>
      <c r="GV214" s="2">
        <f t="shared" si="207"/>
        <v>0</v>
      </c>
      <c r="GW214" s="2">
        <v>1</v>
      </c>
      <c r="GX214" s="2">
        <f t="shared" si="208"/>
        <v>0</v>
      </c>
      <c r="GY214" s="2"/>
      <c r="GZ214" s="2"/>
      <c r="HA214" s="2">
        <v>0</v>
      </c>
      <c r="HB214" s="2">
        <v>0</v>
      </c>
      <c r="HC214" s="2">
        <f t="shared" si="209"/>
        <v>0</v>
      </c>
      <c r="HD214" s="2"/>
      <c r="HE214" s="2" t="s">
        <v>3</v>
      </c>
      <c r="HF214" s="2" t="s">
        <v>3</v>
      </c>
      <c r="HG214" s="2"/>
      <c r="HH214" s="2"/>
      <c r="HI214" s="2"/>
      <c r="HJ214" s="2"/>
      <c r="HK214" s="2"/>
      <c r="HL214" s="2"/>
      <c r="HM214" s="2" t="s">
        <v>3</v>
      </c>
      <c r="HN214" s="2" t="s">
        <v>3</v>
      </c>
      <c r="HO214" s="2" t="s">
        <v>3</v>
      </c>
      <c r="HP214" s="2" t="s">
        <v>3</v>
      </c>
      <c r="HQ214" s="2" t="s">
        <v>3</v>
      </c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>
        <v>0</v>
      </c>
      <c r="IL214" s="2"/>
      <c r="IM214" s="2"/>
      <c r="IN214" s="2"/>
      <c r="IO214" s="2"/>
      <c r="IP214" s="2"/>
      <c r="IQ214" s="2"/>
      <c r="IR214" s="2"/>
      <c r="IS214" s="2"/>
      <c r="IT214" s="2"/>
      <c r="IU214" s="2"/>
    </row>
    <row r="215" spans="1:255" x14ac:dyDescent="0.2">
      <c r="A215">
        <v>17</v>
      </c>
      <c r="B215">
        <v>1</v>
      </c>
      <c r="E215" t="s">
        <v>300</v>
      </c>
      <c r="F215" t="s">
        <v>301</v>
      </c>
      <c r="G215" t="s">
        <v>302</v>
      </c>
      <c r="H215" t="s">
        <v>230</v>
      </c>
      <c r="I215">
        <v>0</v>
      </c>
      <c r="J215">
        <v>0</v>
      </c>
      <c r="K215">
        <v>0</v>
      </c>
      <c r="L215">
        <v>-0.45400000000000001</v>
      </c>
      <c r="M215">
        <v>0</v>
      </c>
      <c r="N215">
        <f t="shared" si="170"/>
        <v>-0.45400000000000001</v>
      </c>
      <c r="O215">
        <f t="shared" si="171"/>
        <v>0</v>
      </c>
      <c r="P215">
        <f t="shared" si="172"/>
        <v>0</v>
      </c>
      <c r="Q215">
        <f t="shared" si="173"/>
        <v>0</v>
      </c>
      <c r="R215">
        <f t="shared" si="174"/>
        <v>0</v>
      </c>
      <c r="S215">
        <f t="shared" si="175"/>
        <v>0</v>
      </c>
      <c r="T215">
        <f t="shared" si="176"/>
        <v>0</v>
      </c>
      <c r="U215">
        <f t="shared" si="177"/>
        <v>0</v>
      </c>
      <c r="V215">
        <f t="shared" si="178"/>
        <v>0</v>
      </c>
      <c r="W215">
        <f t="shared" si="179"/>
        <v>0</v>
      </c>
      <c r="X215">
        <f t="shared" si="180"/>
        <v>0</v>
      </c>
      <c r="Y215">
        <f t="shared" si="181"/>
        <v>0</v>
      </c>
      <c r="AA215">
        <v>51441990</v>
      </c>
      <c r="AB215">
        <f t="shared" si="182"/>
        <v>10424</v>
      </c>
      <c r="AC215">
        <f t="shared" si="211"/>
        <v>10424</v>
      </c>
      <c r="AD215">
        <f t="shared" si="183"/>
        <v>0</v>
      </c>
      <c r="AE215">
        <f t="shared" si="184"/>
        <v>0</v>
      </c>
      <c r="AF215">
        <f t="shared" si="185"/>
        <v>0</v>
      </c>
      <c r="AG215">
        <f t="shared" si="186"/>
        <v>0</v>
      </c>
      <c r="AH215">
        <f t="shared" si="187"/>
        <v>0</v>
      </c>
      <c r="AI215">
        <f t="shared" si="188"/>
        <v>0</v>
      </c>
      <c r="AJ215">
        <f t="shared" si="189"/>
        <v>0</v>
      </c>
      <c r="AK215">
        <v>10424</v>
      </c>
      <c r="AL215">
        <v>10424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109</v>
      </c>
      <c r="AU215">
        <v>55</v>
      </c>
      <c r="AV215">
        <v>1</v>
      </c>
      <c r="AW215">
        <v>1</v>
      </c>
      <c r="AZ215">
        <v>1</v>
      </c>
      <c r="BA215">
        <v>1</v>
      </c>
      <c r="BB215">
        <v>1</v>
      </c>
      <c r="BC215">
        <v>8.16</v>
      </c>
      <c r="BD215" t="s">
        <v>3</v>
      </c>
      <c r="BE215" t="s">
        <v>3</v>
      </c>
      <c r="BF215" t="s">
        <v>3</v>
      </c>
      <c r="BG215" t="s">
        <v>3</v>
      </c>
      <c r="BH215">
        <v>3</v>
      </c>
      <c r="BI215">
        <v>1</v>
      </c>
      <c r="BJ215" t="s">
        <v>303</v>
      </c>
      <c r="BM215">
        <v>1100</v>
      </c>
      <c r="BN215">
        <v>0</v>
      </c>
      <c r="BO215" t="s">
        <v>23</v>
      </c>
      <c r="BP215">
        <v>1</v>
      </c>
      <c r="BQ215">
        <v>8</v>
      </c>
      <c r="BR215">
        <v>0</v>
      </c>
      <c r="BS215">
        <v>1</v>
      </c>
      <c r="BT215">
        <v>1</v>
      </c>
      <c r="BU215">
        <v>1</v>
      </c>
      <c r="BV215">
        <v>1</v>
      </c>
      <c r="BW215">
        <v>1</v>
      </c>
      <c r="BX215">
        <v>1</v>
      </c>
      <c r="BY215" t="s">
        <v>3</v>
      </c>
      <c r="BZ215">
        <v>109</v>
      </c>
      <c r="CA215">
        <v>65</v>
      </c>
      <c r="CB215" t="s">
        <v>3</v>
      </c>
      <c r="CE215">
        <v>0</v>
      </c>
      <c r="CF215">
        <v>0</v>
      </c>
      <c r="CG215">
        <v>0</v>
      </c>
      <c r="CH215">
        <v>58</v>
      </c>
      <c r="CI215">
        <v>0</v>
      </c>
      <c r="CJ215">
        <v>0</v>
      </c>
      <c r="CK215">
        <v>0</v>
      </c>
      <c r="CL215">
        <v>0</v>
      </c>
      <c r="CM215">
        <v>0</v>
      </c>
      <c r="CN215" t="s">
        <v>885</v>
      </c>
      <c r="CO215">
        <v>0</v>
      </c>
      <c r="CP215">
        <f t="shared" si="190"/>
        <v>0</v>
      </c>
      <c r="CQ215">
        <f t="shared" si="191"/>
        <v>85059.839999999997</v>
      </c>
      <c r="CR215">
        <f t="shared" si="192"/>
        <v>0</v>
      </c>
      <c r="CS215">
        <f t="shared" si="193"/>
        <v>0</v>
      </c>
      <c r="CT215">
        <f t="shared" si="194"/>
        <v>0</v>
      </c>
      <c r="CU215">
        <f t="shared" si="195"/>
        <v>0</v>
      </c>
      <c r="CV215">
        <f t="shared" si="196"/>
        <v>0</v>
      </c>
      <c r="CW215">
        <f t="shared" si="197"/>
        <v>0</v>
      </c>
      <c r="CX215">
        <f t="shared" si="198"/>
        <v>0</v>
      </c>
      <c r="CY215">
        <f t="shared" si="199"/>
        <v>0</v>
      </c>
      <c r="CZ215">
        <f t="shared" si="200"/>
        <v>0</v>
      </c>
      <c r="DC215" t="s">
        <v>3</v>
      </c>
      <c r="DD215" t="s">
        <v>3</v>
      </c>
      <c r="DE215" t="s">
        <v>36</v>
      </c>
      <c r="DF215" t="s">
        <v>36</v>
      </c>
      <c r="DG215" t="s">
        <v>43</v>
      </c>
      <c r="DH215" t="s">
        <v>3</v>
      </c>
      <c r="DI215" t="s">
        <v>43</v>
      </c>
      <c r="DJ215" t="s">
        <v>36</v>
      </c>
      <c r="DK215" t="s">
        <v>3</v>
      </c>
      <c r="DL215" t="s">
        <v>3</v>
      </c>
      <c r="DM215" t="s">
        <v>26</v>
      </c>
      <c r="DN215">
        <v>0</v>
      </c>
      <c r="DO215">
        <v>0</v>
      </c>
      <c r="DP215">
        <v>1</v>
      </c>
      <c r="DQ215">
        <v>1</v>
      </c>
      <c r="DU215">
        <v>1009</v>
      </c>
      <c r="DV215" t="s">
        <v>230</v>
      </c>
      <c r="DW215" t="s">
        <v>230</v>
      </c>
      <c r="DX215">
        <v>1000</v>
      </c>
      <c r="DZ215" t="s">
        <v>3</v>
      </c>
      <c r="EA215" t="s">
        <v>3</v>
      </c>
      <c r="EB215" t="s">
        <v>3</v>
      </c>
      <c r="EC215" t="s">
        <v>3</v>
      </c>
      <c r="EE215">
        <v>51407885</v>
      </c>
      <c r="EF215">
        <v>8</v>
      </c>
      <c r="EG215" t="s">
        <v>58</v>
      </c>
      <c r="EH215">
        <v>0</v>
      </c>
      <c r="EI215" t="s">
        <v>3</v>
      </c>
      <c r="EJ215">
        <v>1</v>
      </c>
      <c r="EK215">
        <v>1100</v>
      </c>
      <c r="EL215" t="s">
        <v>59</v>
      </c>
      <c r="EM215" t="s">
        <v>60</v>
      </c>
      <c r="EO215" t="s">
        <v>44</v>
      </c>
      <c r="EQ215">
        <v>0</v>
      </c>
      <c r="ER215">
        <v>0</v>
      </c>
      <c r="ES215">
        <v>10424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FQ215">
        <v>0</v>
      </c>
      <c r="FR215">
        <f t="shared" si="201"/>
        <v>0</v>
      </c>
      <c r="FS215">
        <v>0</v>
      </c>
      <c r="FX215">
        <v>109</v>
      </c>
      <c r="FY215">
        <v>55.25</v>
      </c>
      <c r="GA215" t="s">
        <v>63</v>
      </c>
      <c r="GD215">
        <v>1</v>
      </c>
      <c r="GF215">
        <v>-1136531688</v>
      </c>
      <c r="GG215">
        <v>2</v>
      </c>
      <c r="GH215">
        <v>0</v>
      </c>
      <c r="GI215">
        <v>-2</v>
      </c>
      <c r="GJ215">
        <v>0</v>
      </c>
      <c r="GK215">
        <v>0</v>
      </c>
      <c r="GL215">
        <f t="shared" si="202"/>
        <v>0</v>
      </c>
      <c r="GM215">
        <f t="shared" si="203"/>
        <v>0</v>
      </c>
      <c r="GN215">
        <f t="shared" si="204"/>
        <v>0</v>
      </c>
      <c r="GO215">
        <f t="shared" si="205"/>
        <v>0</v>
      </c>
      <c r="GP215">
        <f t="shared" si="206"/>
        <v>0</v>
      </c>
      <c r="GR215">
        <v>0</v>
      </c>
      <c r="GS215">
        <v>4</v>
      </c>
      <c r="GT215">
        <v>0</v>
      </c>
      <c r="GU215" t="s">
        <v>3</v>
      </c>
      <c r="GV215">
        <f t="shared" si="207"/>
        <v>0</v>
      </c>
      <c r="GW215">
        <v>1</v>
      </c>
      <c r="GX215">
        <f t="shared" si="208"/>
        <v>0</v>
      </c>
      <c r="HA215">
        <v>0</v>
      </c>
      <c r="HB215">
        <v>0</v>
      </c>
      <c r="HC215">
        <f t="shared" si="209"/>
        <v>0</v>
      </c>
      <c r="HE215" t="s">
        <v>3</v>
      </c>
      <c r="HF215" t="s">
        <v>3</v>
      </c>
      <c r="HM215" t="s">
        <v>3</v>
      </c>
      <c r="HN215" t="s">
        <v>3</v>
      </c>
      <c r="HO215" t="s">
        <v>3</v>
      </c>
      <c r="HP215" t="s">
        <v>3</v>
      </c>
      <c r="HQ215" t="s">
        <v>3</v>
      </c>
      <c r="IK215">
        <v>0</v>
      </c>
    </row>
    <row r="216" spans="1:255" x14ac:dyDescent="0.2">
      <c r="A216" s="2">
        <v>17</v>
      </c>
      <c r="B216" s="2">
        <v>1</v>
      </c>
      <c r="C216" s="2"/>
      <c r="D216" s="2"/>
      <c r="E216" s="2" t="s">
        <v>304</v>
      </c>
      <c r="F216" s="2" t="s">
        <v>253</v>
      </c>
      <c r="G216" s="2" t="s">
        <v>254</v>
      </c>
      <c r="H216" s="2" t="s">
        <v>230</v>
      </c>
      <c r="I216" s="2">
        <v>0</v>
      </c>
      <c r="J216" s="2">
        <v>0</v>
      </c>
      <c r="K216" s="2">
        <v>0</v>
      </c>
      <c r="L216" s="2">
        <v>-2.367</v>
      </c>
      <c r="M216" s="2">
        <v>0</v>
      </c>
      <c r="N216" s="2">
        <f t="shared" ref="N216:N247" si="212">ROUND(L216-M216,4)</f>
        <v>-2.367</v>
      </c>
      <c r="O216" s="2">
        <f t="shared" ref="O216:O247" si="213">ROUND(CP216,2)</f>
        <v>0</v>
      </c>
      <c r="P216" s="2">
        <f t="shared" ref="P216:P247" si="214">ROUND(CQ216*I216,2)</f>
        <v>0</v>
      </c>
      <c r="Q216" s="2">
        <f t="shared" ref="Q216:Q247" si="215">ROUND(CR216*I216,2)</f>
        <v>0</v>
      </c>
      <c r="R216" s="2">
        <f t="shared" ref="R216:R247" si="216">ROUND(CS216*I216,2)</f>
        <v>0</v>
      </c>
      <c r="S216" s="2">
        <f t="shared" ref="S216:S247" si="217">ROUND(CT216*I216,2)</f>
        <v>0</v>
      </c>
      <c r="T216" s="2">
        <f t="shared" ref="T216:T247" si="218">ROUND(CU216*I216,2)</f>
        <v>0</v>
      </c>
      <c r="U216" s="2">
        <f t="shared" ref="U216:U247" si="219">CV216*I216</f>
        <v>0</v>
      </c>
      <c r="V216" s="2">
        <f t="shared" ref="V216:V247" si="220">CW216*I216</f>
        <v>0</v>
      </c>
      <c r="W216" s="2">
        <f t="shared" ref="W216:W247" si="221">ROUND(CX216*I216,2)</f>
        <v>0</v>
      </c>
      <c r="X216" s="2">
        <f t="shared" ref="X216:X247" si="222">ROUND(CY216,2)</f>
        <v>0</v>
      </c>
      <c r="Y216" s="2">
        <f t="shared" ref="Y216:Y247" si="223">ROUND(CZ216,2)</f>
        <v>0</v>
      </c>
      <c r="Z216" s="2"/>
      <c r="AA216" s="2">
        <v>51442965</v>
      </c>
      <c r="AB216" s="2">
        <f t="shared" ref="AB216:AB247" si="224">ROUND((AC216+AD216+AF216),6)</f>
        <v>11859</v>
      </c>
      <c r="AC216" s="2">
        <f t="shared" si="211"/>
        <v>11859</v>
      </c>
      <c r="AD216" s="2">
        <f t="shared" ref="AD216:AD247" si="225">ROUND(((((ET216*1.25*1.15))-((EU216*1.25*1.15)))+AE216),6)</f>
        <v>0</v>
      </c>
      <c r="AE216" s="2">
        <f t="shared" ref="AE216:AE247" si="226">ROUND(((EU216*1.25*1.15)),6)</f>
        <v>0</v>
      </c>
      <c r="AF216" s="2">
        <f t="shared" ref="AF216:AF247" si="227">ROUND(((EV216*1.15*1.15)),6)</f>
        <v>0</v>
      </c>
      <c r="AG216" s="2">
        <f t="shared" ref="AG216:AG247" si="228">ROUND((AP216),6)</f>
        <v>0</v>
      </c>
      <c r="AH216" s="2">
        <f t="shared" ref="AH216:AH247" si="229">((EW216*1.15*1.15))</f>
        <v>0</v>
      </c>
      <c r="AI216" s="2">
        <f t="shared" ref="AI216:AI247" si="230">((EX216*1.25*1.15))</f>
        <v>0</v>
      </c>
      <c r="AJ216" s="2">
        <f t="shared" ref="AJ216:AJ247" si="231">(AS216)</f>
        <v>0</v>
      </c>
      <c r="AK216" s="2">
        <v>11859</v>
      </c>
      <c r="AL216" s="2">
        <v>11859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109</v>
      </c>
      <c r="AU216" s="2">
        <v>55.25</v>
      </c>
      <c r="AV216" s="2">
        <v>1</v>
      </c>
      <c r="AW216" s="2">
        <v>1</v>
      </c>
      <c r="AX216" s="2"/>
      <c r="AY216" s="2"/>
      <c r="AZ216" s="2">
        <v>1</v>
      </c>
      <c r="BA216" s="2">
        <v>1</v>
      </c>
      <c r="BB216" s="2">
        <v>1</v>
      </c>
      <c r="BC216" s="2">
        <v>8.16</v>
      </c>
      <c r="BD216" s="2" t="s">
        <v>3</v>
      </c>
      <c r="BE216" s="2" t="s">
        <v>3</v>
      </c>
      <c r="BF216" s="2" t="s">
        <v>3</v>
      </c>
      <c r="BG216" s="2" t="s">
        <v>3</v>
      </c>
      <c r="BH216" s="2">
        <v>3</v>
      </c>
      <c r="BI216" s="2">
        <v>1</v>
      </c>
      <c r="BJ216" s="2" t="s">
        <v>255</v>
      </c>
      <c r="BK216" s="2"/>
      <c r="BL216" s="2"/>
      <c r="BM216" s="2">
        <v>1100</v>
      </c>
      <c r="BN216" s="2">
        <v>0</v>
      </c>
      <c r="BO216" s="2" t="s">
        <v>23</v>
      </c>
      <c r="BP216" s="2">
        <v>1</v>
      </c>
      <c r="BQ216" s="2">
        <v>8</v>
      </c>
      <c r="BR216" s="2">
        <v>0</v>
      </c>
      <c r="BS216" s="2">
        <v>1</v>
      </c>
      <c r="BT216" s="2">
        <v>1</v>
      </c>
      <c r="BU216" s="2">
        <v>1</v>
      </c>
      <c r="BV216" s="2">
        <v>1</v>
      </c>
      <c r="BW216" s="2">
        <v>1</v>
      </c>
      <c r="BX216" s="2">
        <v>1</v>
      </c>
      <c r="BY216" s="2" t="s">
        <v>3</v>
      </c>
      <c r="BZ216" s="2">
        <v>109</v>
      </c>
      <c r="CA216" s="2">
        <v>65</v>
      </c>
      <c r="CB216" s="2" t="s">
        <v>3</v>
      </c>
      <c r="CC216" s="2"/>
      <c r="CD216" s="2"/>
      <c r="CE216" s="2">
        <v>0</v>
      </c>
      <c r="CF216" s="2">
        <v>0</v>
      </c>
      <c r="CG216" s="2">
        <v>0</v>
      </c>
      <c r="CH216" s="2">
        <v>59</v>
      </c>
      <c r="CI216" s="2">
        <v>0</v>
      </c>
      <c r="CJ216" s="2">
        <v>0</v>
      </c>
      <c r="CK216" s="2">
        <v>0</v>
      </c>
      <c r="CL216" s="2">
        <v>0</v>
      </c>
      <c r="CM216" s="2">
        <v>0</v>
      </c>
      <c r="CN216" s="2" t="s">
        <v>885</v>
      </c>
      <c r="CO216" s="2">
        <v>0</v>
      </c>
      <c r="CP216" s="2">
        <f t="shared" ref="CP216:CP247" si="232">(P216+Q216+S216)</f>
        <v>0</v>
      </c>
      <c r="CQ216" s="2">
        <f t="shared" ref="CQ216:CQ247" si="233">ROUND(AC216*BC216,2)</f>
        <v>96769.44</v>
      </c>
      <c r="CR216" s="2">
        <f t="shared" ref="CR216:CR247" si="234">ROUND(AD216*BB216,2)</f>
        <v>0</v>
      </c>
      <c r="CS216" s="2">
        <f t="shared" ref="CS216:CS247" si="235">ROUND(AE216*BS216,2)</f>
        <v>0</v>
      </c>
      <c r="CT216" s="2">
        <f t="shared" ref="CT216:CT247" si="236">ROUND(AF216*BA216,2)</f>
        <v>0</v>
      </c>
      <c r="CU216" s="2">
        <f t="shared" ref="CU216:CU247" si="237">AG216</f>
        <v>0</v>
      </c>
      <c r="CV216" s="2">
        <f t="shared" ref="CV216:CV247" si="238">AH216</f>
        <v>0</v>
      </c>
      <c r="CW216" s="2">
        <f t="shared" ref="CW216:CW247" si="239">AI216</f>
        <v>0</v>
      </c>
      <c r="CX216" s="2">
        <f t="shared" ref="CX216:CX247" si="240">AJ216</f>
        <v>0</v>
      </c>
      <c r="CY216" s="2">
        <f t="shared" ref="CY216:CY247" si="241">(((S216+R216)*AT216)/100)</f>
        <v>0</v>
      </c>
      <c r="CZ216" s="2">
        <f t="shared" ref="CZ216:CZ247" si="242">(((S216+R216)*AU216)/100)</f>
        <v>0</v>
      </c>
      <c r="DA216" s="2"/>
      <c r="DB216" s="2"/>
      <c r="DC216" s="2" t="s">
        <v>3</v>
      </c>
      <c r="DD216" s="2" t="s">
        <v>3</v>
      </c>
      <c r="DE216" s="2" t="s">
        <v>36</v>
      </c>
      <c r="DF216" s="2" t="s">
        <v>36</v>
      </c>
      <c r="DG216" s="2" t="s">
        <v>43</v>
      </c>
      <c r="DH216" s="2" t="s">
        <v>3</v>
      </c>
      <c r="DI216" s="2" t="s">
        <v>43</v>
      </c>
      <c r="DJ216" s="2" t="s">
        <v>36</v>
      </c>
      <c r="DK216" s="2" t="s">
        <v>3</v>
      </c>
      <c r="DL216" s="2" t="s">
        <v>3</v>
      </c>
      <c r="DM216" s="2" t="s">
        <v>26</v>
      </c>
      <c r="DN216" s="2">
        <v>0</v>
      </c>
      <c r="DO216" s="2">
        <v>0</v>
      </c>
      <c r="DP216" s="2">
        <v>1</v>
      </c>
      <c r="DQ216" s="2">
        <v>1</v>
      </c>
      <c r="DR216" s="2"/>
      <c r="DS216" s="2"/>
      <c r="DT216" s="2"/>
      <c r="DU216" s="2">
        <v>1009</v>
      </c>
      <c r="DV216" s="2" t="s">
        <v>230</v>
      </c>
      <c r="DW216" s="2" t="s">
        <v>230</v>
      </c>
      <c r="DX216" s="2">
        <v>1000</v>
      </c>
      <c r="DY216" s="2"/>
      <c r="DZ216" s="2" t="s">
        <v>3</v>
      </c>
      <c r="EA216" s="2" t="s">
        <v>3</v>
      </c>
      <c r="EB216" s="2" t="s">
        <v>3</v>
      </c>
      <c r="EC216" s="2" t="s">
        <v>3</v>
      </c>
      <c r="ED216" s="2"/>
      <c r="EE216" s="2">
        <v>51407885</v>
      </c>
      <c r="EF216" s="2">
        <v>8</v>
      </c>
      <c r="EG216" s="2" t="s">
        <v>58</v>
      </c>
      <c r="EH216" s="2">
        <v>0</v>
      </c>
      <c r="EI216" s="2" t="s">
        <v>3</v>
      </c>
      <c r="EJ216" s="2">
        <v>1</v>
      </c>
      <c r="EK216" s="2">
        <v>1100</v>
      </c>
      <c r="EL216" s="2" t="s">
        <v>59</v>
      </c>
      <c r="EM216" s="2" t="s">
        <v>60</v>
      </c>
      <c r="EN216" s="2"/>
      <c r="EO216" s="2" t="s">
        <v>44</v>
      </c>
      <c r="EP216" s="2"/>
      <c r="EQ216" s="2">
        <v>0</v>
      </c>
      <c r="ER216" s="2">
        <v>0</v>
      </c>
      <c r="ES216" s="2">
        <v>11859</v>
      </c>
      <c r="ET216" s="2">
        <v>0</v>
      </c>
      <c r="EU216" s="2">
        <v>0</v>
      </c>
      <c r="EV216" s="2">
        <v>0</v>
      </c>
      <c r="EW216" s="2">
        <v>0</v>
      </c>
      <c r="EX216" s="2">
        <v>0</v>
      </c>
      <c r="EY216" s="2">
        <v>0</v>
      </c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>
        <v>0</v>
      </c>
      <c r="FR216" s="2">
        <f t="shared" ref="FR216:FR247" si="243">ROUND(IF(AND(BH216=3,BI216=3),P216,0),2)</f>
        <v>0</v>
      </c>
      <c r="FS216" s="2">
        <v>0</v>
      </c>
      <c r="FT216" s="2"/>
      <c r="FU216" s="2"/>
      <c r="FV216" s="2"/>
      <c r="FW216" s="2"/>
      <c r="FX216" s="2">
        <v>109</v>
      </c>
      <c r="FY216" s="2">
        <v>55.25</v>
      </c>
      <c r="FZ216" s="2"/>
      <c r="GA216" s="2" t="s">
        <v>63</v>
      </c>
      <c r="GB216" s="2"/>
      <c r="GC216" s="2"/>
      <c r="GD216" s="2">
        <v>1</v>
      </c>
      <c r="GE216" s="2"/>
      <c r="GF216" s="2">
        <v>3118975</v>
      </c>
      <c r="GG216" s="2">
        <v>2</v>
      </c>
      <c r="GH216" s="2">
        <v>0</v>
      </c>
      <c r="GI216" s="2">
        <v>-2</v>
      </c>
      <c r="GJ216" s="2">
        <v>0</v>
      </c>
      <c r="GK216" s="2">
        <v>0</v>
      </c>
      <c r="GL216" s="2">
        <f t="shared" ref="GL216:GL247" si="244">ROUND(IF(AND(BH216=3,BI216=3,FS216&lt;&gt;0),P216,0),2)</f>
        <v>0</v>
      </c>
      <c r="GM216" s="2">
        <f t="shared" ref="GM216:GM247" si="245">ROUND(O216+X216+Y216,2)+GX216</f>
        <v>0</v>
      </c>
      <c r="GN216" s="2">
        <f t="shared" ref="GN216:GN247" si="246">IF(OR(BI216=0,BI216=1),ROUND(O216+X216+Y216,2),0)</f>
        <v>0</v>
      </c>
      <c r="GO216" s="2">
        <f t="shared" ref="GO216:GO247" si="247">IF(BI216=2,ROUND(O216+X216+Y216,2),0)</f>
        <v>0</v>
      </c>
      <c r="GP216" s="2">
        <f t="shared" ref="GP216:GP247" si="248">IF(BI216=4,ROUND(O216+X216+Y216,2)+GX216,0)</f>
        <v>0</v>
      </c>
      <c r="GQ216" s="2"/>
      <c r="GR216" s="2">
        <v>0</v>
      </c>
      <c r="GS216" s="2">
        <v>4</v>
      </c>
      <c r="GT216" s="2">
        <v>0</v>
      </c>
      <c r="GU216" s="2" t="s">
        <v>3</v>
      </c>
      <c r="GV216" s="2">
        <f t="shared" ref="GV216:GV247" si="249">ROUND((GT216),6)</f>
        <v>0</v>
      </c>
      <c r="GW216" s="2">
        <v>1</v>
      </c>
      <c r="GX216" s="2">
        <f t="shared" ref="GX216:GX247" si="250">ROUND(HC216*I216,2)</f>
        <v>0</v>
      </c>
      <c r="GY216" s="2"/>
      <c r="GZ216" s="2"/>
      <c r="HA216" s="2">
        <v>0</v>
      </c>
      <c r="HB216" s="2">
        <v>0</v>
      </c>
      <c r="HC216" s="2">
        <f t="shared" ref="HC216:HC247" si="251">GV216*GW216</f>
        <v>0</v>
      </c>
      <c r="HD216" s="2"/>
      <c r="HE216" s="2" t="s">
        <v>3</v>
      </c>
      <c r="HF216" s="2" t="s">
        <v>3</v>
      </c>
      <c r="HG216" s="2"/>
      <c r="HH216" s="2"/>
      <c r="HI216" s="2"/>
      <c r="HJ216" s="2"/>
      <c r="HK216" s="2"/>
      <c r="HL216" s="2"/>
      <c r="HM216" s="2" t="s">
        <v>3</v>
      </c>
      <c r="HN216" s="2" t="s">
        <v>3</v>
      </c>
      <c r="HO216" s="2" t="s">
        <v>3</v>
      </c>
      <c r="HP216" s="2" t="s">
        <v>3</v>
      </c>
      <c r="HQ216" s="2" t="s">
        <v>3</v>
      </c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>
        <v>0</v>
      </c>
      <c r="IL216" s="2"/>
      <c r="IM216" s="2"/>
      <c r="IN216" s="2"/>
      <c r="IO216" s="2"/>
      <c r="IP216" s="2"/>
      <c r="IQ216" s="2"/>
      <c r="IR216" s="2"/>
      <c r="IS216" s="2"/>
      <c r="IT216" s="2"/>
      <c r="IU216" s="2"/>
    </row>
    <row r="217" spans="1:255" x14ac:dyDescent="0.2">
      <c r="A217">
        <v>17</v>
      </c>
      <c r="B217">
        <v>1</v>
      </c>
      <c r="E217" t="s">
        <v>304</v>
      </c>
      <c r="F217" t="s">
        <v>253</v>
      </c>
      <c r="G217" t="s">
        <v>254</v>
      </c>
      <c r="H217" t="s">
        <v>230</v>
      </c>
      <c r="I217">
        <v>0</v>
      </c>
      <c r="J217">
        <v>0</v>
      </c>
      <c r="K217">
        <v>0</v>
      </c>
      <c r="L217">
        <v>-2.367</v>
      </c>
      <c r="M217">
        <v>0</v>
      </c>
      <c r="N217">
        <f t="shared" si="212"/>
        <v>-2.367</v>
      </c>
      <c r="O217">
        <f t="shared" si="213"/>
        <v>0</v>
      </c>
      <c r="P217">
        <f t="shared" si="214"/>
        <v>0</v>
      </c>
      <c r="Q217">
        <f t="shared" si="215"/>
        <v>0</v>
      </c>
      <c r="R217">
        <f t="shared" si="216"/>
        <v>0</v>
      </c>
      <c r="S217">
        <f t="shared" si="217"/>
        <v>0</v>
      </c>
      <c r="T217">
        <f t="shared" si="218"/>
        <v>0</v>
      </c>
      <c r="U217">
        <f t="shared" si="219"/>
        <v>0</v>
      </c>
      <c r="V217">
        <f t="shared" si="220"/>
        <v>0</v>
      </c>
      <c r="W217">
        <f t="shared" si="221"/>
        <v>0</v>
      </c>
      <c r="X217">
        <f t="shared" si="222"/>
        <v>0</v>
      </c>
      <c r="Y217">
        <f t="shared" si="223"/>
        <v>0</v>
      </c>
      <c r="AA217">
        <v>51441990</v>
      </c>
      <c r="AB217">
        <f t="shared" si="224"/>
        <v>11859</v>
      </c>
      <c r="AC217">
        <f t="shared" si="211"/>
        <v>11859</v>
      </c>
      <c r="AD217">
        <f t="shared" si="225"/>
        <v>0</v>
      </c>
      <c r="AE217">
        <f t="shared" si="226"/>
        <v>0</v>
      </c>
      <c r="AF217">
        <f t="shared" si="227"/>
        <v>0</v>
      </c>
      <c r="AG217">
        <f t="shared" si="228"/>
        <v>0</v>
      </c>
      <c r="AH217">
        <f t="shared" si="229"/>
        <v>0</v>
      </c>
      <c r="AI217">
        <f t="shared" si="230"/>
        <v>0</v>
      </c>
      <c r="AJ217">
        <f t="shared" si="231"/>
        <v>0</v>
      </c>
      <c r="AK217">
        <v>11859</v>
      </c>
      <c r="AL217">
        <v>11859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109</v>
      </c>
      <c r="AU217">
        <v>55</v>
      </c>
      <c r="AV217">
        <v>1</v>
      </c>
      <c r="AW217">
        <v>1</v>
      </c>
      <c r="AZ217">
        <v>1</v>
      </c>
      <c r="BA217">
        <v>1</v>
      </c>
      <c r="BB217">
        <v>1</v>
      </c>
      <c r="BC217">
        <v>8.16</v>
      </c>
      <c r="BD217" t="s">
        <v>3</v>
      </c>
      <c r="BE217" t="s">
        <v>3</v>
      </c>
      <c r="BF217" t="s">
        <v>3</v>
      </c>
      <c r="BG217" t="s">
        <v>3</v>
      </c>
      <c r="BH217">
        <v>3</v>
      </c>
      <c r="BI217">
        <v>1</v>
      </c>
      <c r="BJ217" t="s">
        <v>255</v>
      </c>
      <c r="BM217">
        <v>1100</v>
      </c>
      <c r="BN217">
        <v>0</v>
      </c>
      <c r="BO217" t="s">
        <v>23</v>
      </c>
      <c r="BP217">
        <v>1</v>
      </c>
      <c r="BQ217">
        <v>8</v>
      </c>
      <c r="BR217">
        <v>0</v>
      </c>
      <c r="BS217">
        <v>1</v>
      </c>
      <c r="BT217">
        <v>1</v>
      </c>
      <c r="BU217">
        <v>1</v>
      </c>
      <c r="BV217">
        <v>1</v>
      </c>
      <c r="BW217">
        <v>1</v>
      </c>
      <c r="BX217">
        <v>1</v>
      </c>
      <c r="BY217" t="s">
        <v>3</v>
      </c>
      <c r="BZ217">
        <v>109</v>
      </c>
      <c r="CA217">
        <v>65</v>
      </c>
      <c r="CB217" t="s">
        <v>3</v>
      </c>
      <c r="CE217">
        <v>0</v>
      </c>
      <c r="CF217">
        <v>0</v>
      </c>
      <c r="CG217">
        <v>0</v>
      </c>
      <c r="CH217">
        <v>59</v>
      </c>
      <c r="CI217">
        <v>0</v>
      </c>
      <c r="CJ217">
        <v>0</v>
      </c>
      <c r="CK217">
        <v>0</v>
      </c>
      <c r="CL217">
        <v>0</v>
      </c>
      <c r="CM217">
        <v>0</v>
      </c>
      <c r="CN217" t="s">
        <v>885</v>
      </c>
      <c r="CO217">
        <v>0</v>
      </c>
      <c r="CP217">
        <f t="shared" si="232"/>
        <v>0</v>
      </c>
      <c r="CQ217">
        <f t="shared" si="233"/>
        <v>96769.44</v>
      </c>
      <c r="CR217">
        <f t="shared" si="234"/>
        <v>0</v>
      </c>
      <c r="CS217">
        <f t="shared" si="235"/>
        <v>0</v>
      </c>
      <c r="CT217">
        <f t="shared" si="236"/>
        <v>0</v>
      </c>
      <c r="CU217">
        <f t="shared" si="237"/>
        <v>0</v>
      </c>
      <c r="CV217">
        <f t="shared" si="238"/>
        <v>0</v>
      </c>
      <c r="CW217">
        <f t="shared" si="239"/>
        <v>0</v>
      </c>
      <c r="CX217">
        <f t="shared" si="240"/>
        <v>0</v>
      </c>
      <c r="CY217">
        <f t="shared" si="241"/>
        <v>0</v>
      </c>
      <c r="CZ217">
        <f t="shared" si="242"/>
        <v>0</v>
      </c>
      <c r="DC217" t="s">
        <v>3</v>
      </c>
      <c r="DD217" t="s">
        <v>3</v>
      </c>
      <c r="DE217" t="s">
        <v>36</v>
      </c>
      <c r="DF217" t="s">
        <v>36</v>
      </c>
      <c r="DG217" t="s">
        <v>43</v>
      </c>
      <c r="DH217" t="s">
        <v>3</v>
      </c>
      <c r="DI217" t="s">
        <v>43</v>
      </c>
      <c r="DJ217" t="s">
        <v>36</v>
      </c>
      <c r="DK217" t="s">
        <v>3</v>
      </c>
      <c r="DL217" t="s">
        <v>3</v>
      </c>
      <c r="DM217" t="s">
        <v>26</v>
      </c>
      <c r="DN217">
        <v>0</v>
      </c>
      <c r="DO217">
        <v>0</v>
      </c>
      <c r="DP217">
        <v>1</v>
      </c>
      <c r="DQ217">
        <v>1</v>
      </c>
      <c r="DU217">
        <v>1009</v>
      </c>
      <c r="DV217" t="s">
        <v>230</v>
      </c>
      <c r="DW217" t="s">
        <v>230</v>
      </c>
      <c r="DX217">
        <v>1000</v>
      </c>
      <c r="DZ217" t="s">
        <v>3</v>
      </c>
      <c r="EA217" t="s">
        <v>3</v>
      </c>
      <c r="EB217" t="s">
        <v>3</v>
      </c>
      <c r="EC217" t="s">
        <v>3</v>
      </c>
      <c r="EE217">
        <v>51407885</v>
      </c>
      <c r="EF217">
        <v>8</v>
      </c>
      <c r="EG217" t="s">
        <v>58</v>
      </c>
      <c r="EH217">
        <v>0</v>
      </c>
      <c r="EI217" t="s">
        <v>3</v>
      </c>
      <c r="EJ217">
        <v>1</v>
      </c>
      <c r="EK217">
        <v>1100</v>
      </c>
      <c r="EL217" t="s">
        <v>59</v>
      </c>
      <c r="EM217" t="s">
        <v>60</v>
      </c>
      <c r="EO217" t="s">
        <v>44</v>
      </c>
      <c r="EQ217">
        <v>0</v>
      </c>
      <c r="ER217">
        <v>0</v>
      </c>
      <c r="ES217">
        <v>11859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FQ217">
        <v>0</v>
      </c>
      <c r="FR217">
        <f t="shared" si="243"/>
        <v>0</v>
      </c>
      <c r="FS217">
        <v>0</v>
      </c>
      <c r="FX217">
        <v>109</v>
      </c>
      <c r="FY217">
        <v>55.25</v>
      </c>
      <c r="GA217" t="s">
        <v>63</v>
      </c>
      <c r="GD217">
        <v>1</v>
      </c>
      <c r="GF217">
        <v>3118975</v>
      </c>
      <c r="GG217">
        <v>2</v>
      </c>
      <c r="GH217">
        <v>0</v>
      </c>
      <c r="GI217">
        <v>-2</v>
      </c>
      <c r="GJ217">
        <v>0</v>
      </c>
      <c r="GK217">
        <v>0</v>
      </c>
      <c r="GL217">
        <f t="shared" si="244"/>
        <v>0</v>
      </c>
      <c r="GM217">
        <f t="shared" si="245"/>
        <v>0</v>
      </c>
      <c r="GN217">
        <f t="shared" si="246"/>
        <v>0</v>
      </c>
      <c r="GO217">
        <f t="shared" si="247"/>
        <v>0</v>
      </c>
      <c r="GP217">
        <f t="shared" si="248"/>
        <v>0</v>
      </c>
      <c r="GR217">
        <v>0</v>
      </c>
      <c r="GS217">
        <v>4</v>
      </c>
      <c r="GT217">
        <v>0</v>
      </c>
      <c r="GU217" t="s">
        <v>3</v>
      </c>
      <c r="GV217">
        <f t="shared" si="249"/>
        <v>0</v>
      </c>
      <c r="GW217">
        <v>1</v>
      </c>
      <c r="GX217">
        <f t="shared" si="250"/>
        <v>0</v>
      </c>
      <c r="HA217">
        <v>0</v>
      </c>
      <c r="HB217">
        <v>0</v>
      </c>
      <c r="HC217">
        <f t="shared" si="251"/>
        <v>0</v>
      </c>
      <c r="HE217" t="s">
        <v>3</v>
      </c>
      <c r="HF217" t="s">
        <v>3</v>
      </c>
      <c r="HM217" t="s">
        <v>3</v>
      </c>
      <c r="HN217" t="s">
        <v>3</v>
      </c>
      <c r="HO217" t="s">
        <v>3</v>
      </c>
      <c r="HP217" t="s">
        <v>3</v>
      </c>
      <c r="HQ217" t="s">
        <v>3</v>
      </c>
      <c r="IK217">
        <v>0</v>
      </c>
    </row>
    <row r="218" spans="1:255" x14ac:dyDescent="0.2">
      <c r="A218" s="2">
        <v>17</v>
      </c>
      <c r="B218" s="2">
        <v>1</v>
      </c>
      <c r="C218" s="2"/>
      <c r="D218" s="2"/>
      <c r="E218" s="2" t="s">
        <v>305</v>
      </c>
      <c r="F218" s="2" t="s">
        <v>306</v>
      </c>
      <c r="G218" s="2" t="s">
        <v>307</v>
      </c>
      <c r="H218" s="2" t="s">
        <v>230</v>
      </c>
      <c r="I218" s="2">
        <v>0</v>
      </c>
      <c r="J218" s="2">
        <v>0</v>
      </c>
      <c r="K218" s="2">
        <v>0</v>
      </c>
      <c r="L218" s="2">
        <v>-3.798</v>
      </c>
      <c r="M218" s="2">
        <v>0</v>
      </c>
      <c r="N218" s="2">
        <f t="shared" si="212"/>
        <v>-3.798</v>
      </c>
      <c r="O218" s="2">
        <f t="shared" si="213"/>
        <v>0</v>
      </c>
      <c r="P218" s="2">
        <f t="shared" si="214"/>
        <v>0</v>
      </c>
      <c r="Q218" s="2">
        <f t="shared" si="215"/>
        <v>0</v>
      </c>
      <c r="R218" s="2">
        <f t="shared" si="216"/>
        <v>0</v>
      </c>
      <c r="S218" s="2">
        <f t="shared" si="217"/>
        <v>0</v>
      </c>
      <c r="T218" s="2">
        <f t="shared" si="218"/>
        <v>0</v>
      </c>
      <c r="U218" s="2">
        <f t="shared" si="219"/>
        <v>0</v>
      </c>
      <c r="V218" s="2">
        <f t="shared" si="220"/>
        <v>0</v>
      </c>
      <c r="W218" s="2">
        <f t="shared" si="221"/>
        <v>0</v>
      </c>
      <c r="X218" s="2">
        <f t="shared" si="222"/>
        <v>0</v>
      </c>
      <c r="Y218" s="2">
        <f t="shared" si="223"/>
        <v>0</v>
      </c>
      <c r="Z218" s="2"/>
      <c r="AA218" s="2">
        <v>51442965</v>
      </c>
      <c r="AB218" s="2">
        <f t="shared" si="224"/>
        <v>10948</v>
      </c>
      <c r="AC218" s="2">
        <f t="shared" si="211"/>
        <v>10948</v>
      </c>
      <c r="AD218" s="2">
        <f t="shared" si="225"/>
        <v>0</v>
      </c>
      <c r="AE218" s="2">
        <f t="shared" si="226"/>
        <v>0</v>
      </c>
      <c r="AF218" s="2">
        <f t="shared" si="227"/>
        <v>0</v>
      </c>
      <c r="AG218" s="2">
        <f t="shared" si="228"/>
        <v>0</v>
      </c>
      <c r="AH218" s="2">
        <f t="shared" si="229"/>
        <v>0</v>
      </c>
      <c r="AI218" s="2">
        <f t="shared" si="230"/>
        <v>0</v>
      </c>
      <c r="AJ218" s="2">
        <f t="shared" si="231"/>
        <v>0</v>
      </c>
      <c r="AK218" s="2">
        <v>10948</v>
      </c>
      <c r="AL218" s="2">
        <v>10948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109</v>
      </c>
      <c r="AU218" s="2">
        <v>55.25</v>
      </c>
      <c r="AV218" s="2">
        <v>1</v>
      </c>
      <c r="AW218" s="2">
        <v>1</v>
      </c>
      <c r="AX218" s="2"/>
      <c r="AY218" s="2"/>
      <c r="AZ218" s="2">
        <v>1</v>
      </c>
      <c r="BA218" s="2">
        <v>1</v>
      </c>
      <c r="BB218" s="2">
        <v>1</v>
      </c>
      <c r="BC218" s="2">
        <v>8.16</v>
      </c>
      <c r="BD218" s="2" t="s">
        <v>3</v>
      </c>
      <c r="BE218" s="2" t="s">
        <v>3</v>
      </c>
      <c r="BF218" s="2" t="s">
        <v>3</v>
      </c>
      <c r="BG218" s="2" t="s">
        <v>3</v>
      </c>
      <c r="BH218" s="2">
        <v>3</v>
      </c>
      <c r="BI218" s="2">
        <v>1</v>
      </c>
      <c r="BJ218" s="2" t="s">
        <v>308</v>
      </c>
      <c r="BK218" s="2"/>
      <c r="BL218" s="2"/>
      <c r="BM218" s="2">
        <v>1100</v>
      </c>
      <c r="BN218" s="2">
        <v>0</v>
      </c>
      <c r="BO218" s="2" t="s">
        <v>23</v>
      </c>
      <c r="BP218" s="2">
        <v>1</v>
      </c>
      <c r="BQ218" s="2">
        <v>8</v>
      </c>
      <c r="BR218" s="2">
        <v>0</v>
      </c>
      <c r="BS218" s="2">
        <v>1</v>
      </c>
      <c r="BT218" s="2">
        <v>1</v>
      </c>
      <c r="BU218" s="2">
        <v>1</v>
      </c>
      <c r="BV218" s="2">
        <v>1</v>
      </c>
      <c r="BW218" s="2">
        <v>1</v>
      </c>
      <c r="BX218" s="2">
        <v>1</v>
      </c>
      <c r="BY218" s="2" t="s">
        <v>3</v>
      </c>
      <c r="BZ218" s="2">
        <v>109</v>
      </c>
      <c r="CA218" s="2">
        <v>65</v>
      </c>
      <c r="CB218" s="2" t="s">
        <v>3</v>
      </c>
      <c r="CC218" s="2"/>
      <c r="CD218" s="2"/>
      <c r="CE218" s="2">
        <v>0</v>
      </c>
      <c r="CF218" s="2">
        <v>0</v>
      </c>
      <c r="CG218" s="2">
        <v>0</v>
      </c>
      <c r="CH218" s="2">
        <v>60</v>
      </c>
      <c r="CI218" s="2">
        <v>0</v>
      </c>
      <c r="CJ218" s="2">
        <v>0</v>
      </c>
      <c r="CK218" s="2">
        <v>0</v>
      </c>
      <c r="CL218" s="2">
        <v>0</v>
      </c>
      <c r="CM218" s="2">
        <v>0</v>
      </c>
      <c r="CN218" s="2" t="s">
        <v>885</v>
      </c>
      <c r="CO218" s="2">
        <v>0</v>
      </c>
      <c r="CP218" s="2">
        <f t="shared" si="232"/>
        <v>0</v>
      </c>
      <c r="CQ218" s="2">
        <f t="shared" si="233"/>
        <v>89335.679999999993</v>
      </c>
      <c r="CR218" s="2">
        <f t="shared" si="234"/>
        <v>0</v>
      </c>
      <c r="CS218" s="2">
        <f t="shared" si="235"/>
        <v>0</v>
      </c>
      <c r="CT218" s="2">
        <f t="shared" si="236"/>
        <v>0</v>
      </c>
      <c r="CU218" s="2">
        <f t="shared" si="237"/>
        <v>0</v>
      </c>
      <c r="CV218" s="2">
        <f t="shared" si="238"/>
        <v>0</v>
      </c>
      <c r="CW218" s="2">
        <f t="shared" si="239"/>
        <v>0</v>
      </c>
      <c r="CX218" s="2">
        <f t="shared" si="240"/>
        <v>0</v>
      </c>
      <c r="CY218" s="2">
        <f t="shared" si="241"/>
        <v>0</v>
      </c>
      <c r="CZ218" s="2">
        <f t="shared" si="242"/>
        <v>0</v>
      </c>
      <c r="DA218" s="2"/>
      <c r="DB218" s="2"/>
      <c r="DC218" s="2" t="s">
        <v>3</v>
      </c>
      <c r="DD218" s="2" t="s">
        <v>3</v>
      </c>
      <c r="DE218" s="2" t="s">
        <v>36</v>
      </c>
      <c r="DF218" s="2" t="s">
        <v>36</v>
      </c>
      <c r="DG218" s="2" t="s">
        <v>43</v>
      </c>
      <c r="DH218" s="2" t="s">
        <v>3</v>
      </c>
      <c r="DI218" s="2" t="s">
        <v>43</v>
      </c>
      <c r="DJ218" s="2" t="s">
        <v>36</v>
      </c>
      <c r="DK218" s="2" t="s">
        <v>3</v>
      </c>
      <c r="DL218" s="2" t="s">
        <v>3</v>
      </c>
      <c r="DM218" s="2" t="s">
        <v>26</v>
      </c>
      <c r="DN218" s="2">
        <v>0</v>
      </c>
      <c r="DO218" s="2">
        <v>0</v>
      </c>
      <c r="DP218" s="2">
        <v>1</v>
      </c>
      <c r="DQ218" s="2">
        <v>1</v>
      </c>
      <c r="DR218" s="2"/>
      <c r="DS218" s="2"/>
      <c r="DT218" s="2"/>
      <c r="DU218" s="2">
        <v>1009</v>
      </c>
      <c r="DV218" s="2" t="s">
        <v>230</v>
      </c>
      <c r="DW218" s="2" t="s">
        <v>230</v>
      </c>
      <c r="DX218" s="2">
        <v>1000</v>
      </c>
      <c r="DY218" s="2"/>
      <c r="DZ218" s="2" t="s">
        <v>3</v>
      </c>
      <c r="EA218" s="2" t="s">
        <v>3</v>
      </c>
      <c r="EB218" s="2" t="s">
        <v>3</v>
      </c>
      <c r="EC218" s="2" t="s">
        <v>3</v>
      </c>
      <c r="ED218" s="2"/>
      <c r="EE218" s="2">
        <v>51407885</v>
      </c>
      <c r="EF218" s="2">
        <v>8</v>
      </c>
      <c r="EG218" s="2" t="s">
        <v>58</v>
      </c>
      <c r="EH218" s="2">
        <v>0</v>
      </c>
      <c r="EI218" s="2" t="s">
        <v>3</v>
      </c>
      <c r="EJ218" s="2">
        <v>1</v>
      </c>
      <c r="EK218" s="2">
        <v>1100</v>
      </c>
      <c r="EL218" s="2" t="s">
        <v>59</v>
      </c>
      <c r="EM218" s="2" t="s">
        <v>60</v>
      </c>
      <c r="EN218" s="2"/>
      <c r="EO218" s="2" t="s">
        <v>44</v>
      </c>
      <c r="EP218" s="2"/>
      <c r="EQ218" s="2">
        <v>0</v>
      </c>
      <c r="ER218" s="2">
        <v>0</v>
      </c>
      <c r="ES218" s="2">
        <v>10948</v>
      </c>
      <c r="ET218" s="2">
        <v>0</v>
      </c>
      <c r="EU218" s="2">
        <v>0</v>
      </c>
      <c r="EV218" s="2">
        <v>0</v>
      </c>
      <c r="EW218" s="2">
        <v>0</v>
      </c>
      <c r="EX218" s="2">
        <v>0</v>
      </c>
      <c r="EY218" s="2">
        <v>0</v>
      </c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>
        <v>0</v>
      </c>
      <c r="FR218" s="2">
        <f t="shared" si="243"/>
        <v>0</v>
      </c>
      <c r="FS218" s="2">
        <v>0</v>
      </c>
      <c r="FT218" s="2"/>
      <c r="FU218" s="2"/>
      <c r="FV218" s="2"/>
      <c r="FW218" s="2"/>
      <c r="FX218" s="2">
        <v>109</v>
      </c>
      <c r="FY218" s="2">
        <v>55.25</v>
      </c>
      <c r="FZ218" s="2"/>
      <c r="GA218" s="2" t="s">
        <v>63</v>
      </c>
      <c r="GB218" s="2"/>
      <c r="GC218" s="2"/>
      <c r="GD218" s="2">
        <v>1</v>
      </c>
      <c r="GE218" s="2"/>
      <c r="GF218" s="2">
        <v>-1377040186</v>
      </c>
      <c r="GG218" s="2">
        <v>2</v>
      </c>
      <c r="GH218" s="2">
        <v>0</v>
      </c>
      <c r="GI218" s="2">
        <v>-2</v>
      </c>
      <c r="GJ218" s="2">
        <v>0</v>
      </c>
      <c r="GK218" s="2">
        <v>0</v>
      </c>
      <c r="GL218" s="2">
        <f t="shared" si="244"/>
        <v>0</v>
      </c>
      <c r="GM218" s="2">
        <f t="shared" si="245"/>
        <v>0</v>
      </c>
      <c r="GN218" s="2">
        <f t="shared" si="246"/>
        <v>0</v>
      </c>
      <c r="GO218" s="2">
        <f t="shared" si="247"/>
        <v>0</v>
      </c>
      <c r="GP218" s="2">
        <f t="shared" si="248"/>
        <v>0</v>
      </c>
      <c r="GQ218" s="2"/>
      <c r="GR218" s="2">
        <v>0</v>
      </c>
      <c r="GS218" s="2">
        <v>4</v>
      </c>
      <c r="GT218" s="2">
        <v>0</v>
      </c>
      <c r="GU218" s="2" t="s">
        <v>3</v>
      </c>
      <c r="GV218" s="2">
        <f t="shared" si="249"/>
        <v>0</v>
      </c>
      <c r="GW218" s="2">
        <v>1</v>
      </c>
      <c r="GX218" s="2">
        <f t="shared" si="250"/>
        <v>0</v>
      </c>
      <c r="GY218" s="2"/>
      <c r="GZ218" s="2"/>
      <c r="HA218" s="2">
        <v>0</v>
      </c>
      <c r="HB218" s="2">
        <v>0</v>
      </c>
      <c r="HC218" s="2">
        <f t="shared" si="251"/>
        <v>0</v>
      </c>
      <c r="HD218" s="2"/>
      <c r="HE218" s="2" t="s">
        <v>3</v>
      </c>
      <c r="HF218" s="2" t="s">
        <v>3</v>
      </c>
      <c r="HG218" s="2"/>
      <c r="HH218" s="2"/>
      <c r="HI218" s="2"/>
      <c r="HJ218" s="2"/>
      <c r="HK218" s="2"/>
      <c r="HL218" s="2"/>
      <c r="HM218" s="2" t="s">
        <v>3</v>
      </c>
      <c r="HN218" s="2" t="s">
        <v>3</v>
      </c>
      <c r="HO218" s="2" t="s">
        <v>3</v>
      </c>
      <c r="HP218" s="2" t="s">
        <v>3</v>
      </c>
      <c r="HQ218" s="2" t="s">
        <v>3</v>
      </c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>
        <v>0</v>
      </c>
      <c r="IL218" s="2"/>
      <c r="IM218" s="2"/>
      <c r="IN218" s="2"/>
      <c r="IO218" s="2"/>
      <c r="IP218" s="2"/>
      <c r="IQ218" s="2"/>
      <c r="IR218" s="2"/>
      <c r="IS218" s="2"/>
      <c r="IT218" s="2"/>
      <c r="IU218" s="2"/>
    </row>
    <row r="219" spans="1:255" x14ac:dyDescent="0.2">
      <c r="A219">
        <v>17</v>
      </c>
      <c r="B219">
        <v>1</v>
      </c>
      <c r="E219" t="s">
        <v>305</v>
      </c>
      <c r="F219" t="s">
        <v>306</v>
      </c>
      <c r="G219" t="s">
        <v>307</v>
      </c>
      <c r="H219" t="s">
        <v>230</v>
      </c>
      <c r="I219">
        <v>0</v>
      </c>
      <c r="J219">
        <v>0</v>
      </c>
      <c r="K219">
        <v>0</v>
      </c>
      <c r="L219">
        <v>-3.798</v>
      </c>
      <c r="M219">
        <v>0</v>
      </c>
      <c r="N219">
        <f t="shared" si="212"/>
        <v>-3.798</v>
      </c>
      <c r="O219">
        <f t="shared" si="213"/>
        <v>0</v>
      </c>
      <c r="P219">
        <f t="shared" si="214"/>
        <v>0</v>
      </c>
      <c r="Q219">
        <f t="shared" si="215"/>
        <v>0</v>
      </c>
      <c r="R219">
        <f t="shared" si="216"/>
        <v>0</v>
      </c>
      <c r="S219">
        <f t="shared" si="217"/>
        <v>0</v>
      </c>
      <c r="T219">
        <f t="shared" si="218"/>
        <v>0</v>
      </c>
      <c r="U219">
        <f t="shared" si="219"/>
        <v>0</v>
      </c>
      <c r="V219">
        <f t="shared" si="220"/>
        <v>0</v>
      </c>
      <c r="W219">
        <f t="shared" si="221"/>
        <v>0</v>
      </c>
      <c r="X219">
        <f t="shared" si="222"/>
        <v>0</v>
      </c>
      <c r="Y219">
        <f t="shared" si="223"/>
        <v>0</v>
      </c>
      <c r="AA219">
        <v>51441990</v>
      </c>
      <c r="AB219">
        <f t="shared" si="224"/>
        <v>10948</v>
      </c>
      <c r="AC219">
        <f t="shared" si="211"/>
        <v>10948</v>
      </c>
      <c r="AD219">
        <f t="shared" si="225"/>
        <v>0</v>
      </c>
      <c r="AE219">
        <f t="shared" si="226"/>
        <v>0</v>
      </c>
      <c r="AF219">
        <f t="shared" si="227"/>
        <v>0</v>
      </c>
      <c r="AG219">
        <f t="shared" si="228"/>
        <v>0</v>
      </c>
      <c r="AH219">
        <f t="shared" si="229"/>
        <v>0</v>
      </c>
      <c r="AI219">
        <f t="shared" si="230"/>
        <v>0</v>
      </c>
      <c r="AJ219">
        <f t="shared" si="231"/>
        <v>0</v>
      </c>
      <c r="AK219">
        <v>10948</v>
      </c>
      <c r="AL219">
        <v>10948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109</v>
      </c>
      <c r="AU219">
        <v>55</v>
      </c>
      <c r="AV219">
        <v>1</v>
      </c>
      <c r="AW219">
        <v>1</v>
      </c>
      <c r="AZ219">
        <v>1</v>
      </c>
      <c r="BA219">
        <v>1</v>
      </c>
      <c r="BB219">
        <v>1</v>
      </c>
      <c r="BC219">
        <v>8.16</v>
      </c>
      <c r="BD219" t="s">
        <v>3</v>
      </c>
      <c r="BE219" t="s">
        <v>3</v>
      </c>
      <c r="BF219" t="s">
        <v>3</v>
      </c>
      <c r="BG219" t="s">
        <v>3</v>
      </c>
      <c r="BH219">
        <v>3</v>
      </c>
      <c r="BI219">
        <v>1</v>
      </c>
      <c r="BJ219" t="s">
        <v>308</v>
      </c>
      <c r="BM219">
        <v>1100</v>
      </c>
      <c r="BN219">
        <v>0</v>
      </c>
      <c r="BO219" t="s">
        <v>23</v>
      </c>
      <c r="BP219">
        <v>1</v>
      </c>
      <c r="BQ219">
        <v>8</v>
      </c>
      <c r="BR219">
        <v>0</v>
      </c>
      <c r="BS219">
        <v>1</v>
      </c>
      <c r="BT219">
        <v>1</v>
      </c>
      <c r="BU219">
        <v>1</v>
      </c>
      <c r="BV219">
        <v>1</v>
      </c>
      <c r="BW219">
        <v>1</v>
      </c>
      <c r="BX219">
        <v>1</v>
      </c>
      <c r="BY219" t="s">
        <v>3</v>
      </c>
      <c r="BZ219">
        <v>109</v>
      </c>
      <c r="CA219">
        <v>65</v>
      </c>
      <c r="CB219" t="s">
        <v>3</v>
      </c>
      <c r="CE219">
        <v>0</v>
      </c>
      <c r="CF219">
        <v>0</v>
      </c>
      <c r="CG219">
        <v>0</v>
      </c>
      <c r="CH219">
        <v>60</v>
      </c>
      <c r="CI219">
        <v>0</v>
      </c>
      <c r="CJ219">
        <v>0</v>
      </c>
      <c r="CK219">
        <v>0</v>
      </c>
      <c r="CL219">
        <v>0</v>
      </c>
      <c r="CM219">
        <v>0</v>
      </c>
      <c r="CN219" t="s">
        <v>885</v>
      </c>
      <c r="CO219">
        <v>0</v>
      </c>
      <c r="CP219">
        <f t="shared" si="232"/>
        <v>0</v>
      </c>
      <c r="CQ219">
        <f t="shared" si="233"/>
        <v>89335.679999999993</v>
      </c>
      <c r="CR219">
        <f t="shared" si="234"/>
        <v>0</v>
      </c>
      <c r="CS219">
        <f t="shared" si="235"/>
        <v>0</v>
      </c>
      <c r="CT219">
        <f t="shared" si="236"/>
        <v>0</v>
      </c>
      <c r="CU219">
        <f t="shared" si="237"/>
        <v>0</v>
      </c>
      <c r="CV219">
        <f t="shared" si="238"/>
        <v>0</v>
      </c>
      <c r="CW219">
        <f t="shared" si="239"/>
        <v>0</v>
      </c>
      <c r="CX219">
        <f t="shared" si="240"/>
        <v>0</v>
      </c>
      <c r="CY219">
        <f t="shared" si="241"/>
        <v>0</v>
      </c>
      <c r="CZ219">
        <f t="shared" si="242"/>
        <v>0</v>
      </c>
      <c r="DC219" t="s">
        <v>3</v>
      </c>
      <c r="DD219" t="s">
        <v>3</v>
      </c>
      <c r="DE219" t="s">
        <v>36</v>
      </c>
      <c r="DF219" t="s">
        <v>36</v>
      </c>
      <c r="DG219" t="s">
        <v>43</v>
      </c>
      <c r="DH219" t="s">
        <v>3</v>
      </c>
      <c r="DI219" t="s">
        <v>43</v>
      </c>
      <c r="DJ219" t="s">
        <v>36</v>
      </c>
      <c r="DK219" t="s">
        <v>3</v>
      </c>
      <c r="DL219" t="s">
        <v>3</v>
      </c>
      <c r="DM219" t="s">
        <v>26</v>
      </c>
      <c r="DN219">
        <v>0</v>
      </c>
      <c r="DO219">
        <v>0</v>
      </c>
      <c r="DP219">
        <v>1</v>
      </c>
      <c r="DQ219">
        <v>1</v>
      </c>
      <c r="DU219">
        <v>1009</v>
      </c>
      <c r="DV219" t="s">
        <v>230</v>
      </c>
      <c r="DW219" t="s">
        <v>230</v>
      </c>
      <c r="DX219">
        <v>1000</v>
      </c>
      <c r="DZ219" t="s">
        <v>3</v>
      </c>
      <c r="EA219" t="s">
        <v>3</v>
      </c>
      <c r="EB219" t="s">
        <v>3</v>
      </c>
      <c r="EC219" t="s">
        <v>3</v>
      </c>
      <c r="EE219">
        <v>51407885</v>
      </c>
      <c r="EF219">
        <v>8</v>
      </c>
      <c r="EG219" t="s">
        <v>58</v>
      </c>
      <c r="EH219">
        <v>0</v>
      </c>
      <c r="EI219" t="s">
        <v>3</v>
      </c>
      <c r="EJ219">
        <v>1</v>
      </c>
      <c r="EK219">
        <v>1100</v>
      </c>
      <c r="EL219" t="s">
        <v>59</v>
      </c>
      <c r="EM219" t="s">
        <v>60</v>
      </c>
      <c r="EO219" t="s">
        <v>44</v>
      </c>
      <c r="EQ219">
        <v>0</v>
      </c>
      <c r="ER219">
        <v>0</v>
      </c>
      <c r="ES219">
        <v>10948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FQ219">
        <v>0</v>
      </c>
      <c r="FR219">
        <f t="shared" si="243"/>
        <v>0</v>
      </c>
      <c r="FS219">
        <v>0</v>
      </c>
      <c r="FX219">
        <v>109</v>
      </c>
      <c r="FY219">
        <v>55.25</v>
      </c>
      <c r="GA219" t="s">
        <v>63</v>
      </c>
      <c r="GD219">
        <v>1</v>
      </c>
      <c r="GF219">
        <v>-1377040186</v>
      </c>
      <c r="GG219">
        <v>2</v>
      </c>
      <c r="GH219">
        <v>0</v>
      </c>
      <c r="GI219">
        <v>-2</v>
      </c>
      <c r="GJ219">
        <v>0</v>
      </c>
      <c r="GK219">
        <v>0</v>
      </c>
      <c r="GL219">
        <f t="shared" si="244"/>
        <v>0</v>
      </c>
      <c r="GM219">
        <f t="shared" si="245"/>
        <v>0</v>
      </c>
      <c r="GN219">
        <f t="shared" si="246"/>
        <v>0</v>
      </c>
      <c r="GO219">
        <f t="shared" si="247"/>
        <v>0</v>
      </c>
      <c r="GP219">
        <f t="shared" si="248"/>
        <v>0</v>
      </c>
      <c r="GR219">
        <v>0</v>
      </c>
      <c r="GS219">
        <v>4</v>
      </c>
      <c r="GT219">
        <v>0</v>
      </c>
      <c r="GU219" t="s">
        <v>3</v>
      </c>
      <c r="GV219">
        <f t="shared" si="249"/>
        <v>0</v>
      </c>
      <c r="GW219">
        <v>1</v>
      </c>
      <c r="GX219">
        <f t="shared" si="250"/>
        <v>0</v>
      </c>
      <c r="HA219">
        <v>0</v>
      </c>
      <c r="HB219">
        <v>0</v>
      </c>
      <c r="HC219">
        <f t="shared" si="251"/>
        <v>0</v>
      </c>
      <c r="HE219" t="s">
        <v>3</v>
      </c>
      <c r="HF219" t="s">
        <v>3</v>
      </c>
      <c r="HM219" t="s">
        <v>3</v>
      </c>
      <c r="HN219" t="s">
        <v>3</v>
      </c>
      <c r="HO219" t="s">
        <v>3</v>
      </c>
      <c r="HP219" t="s">
        <v>3</v>
      </c>
      <c r="HQ219" t="s">
        <v>3</v>
      </c>
      <c r="IK219">
        <v>0</v>
      </c>
    </row>
    <row r="220" spans="1:255" x14ac:dyDescent="0.2">
      <c r="A220" s="2">
        <v>17</v>
      </c>
      <c r="B220" s="2">
        <v>1</v>
      </c>
      <c r="C220" s="2"/>
      <c r="D220" s="2"/>
      <c r="E220" s="2" t="s">
        <v>309</v>
      </c>
      <c r="F220" s="2" t="s">
        <v>310</v>
      </c>
      <c r="G220" s="2" t="s">
        <v>311</v>
      </c>
      <c r="H220" s="2" t="s">
        <v>154</v>
      </c>
      <c r="I220" s="2">
        <v>0</v>
      </c>
      <c r="J220" s="2">
        <v>0</v>
      </c>
      <c r="K220" s="2">
        <v>0</v>
      </c>
      <c r="L220" s="2">
        <v>-2532</v>
      </c>
      <c r="M220" s="2">
        <v>0</v>
      </c>
      <c r="N220" s="2">
        <f t="shared" si="212"/>
        <v>-2532</v>
      </c>
      <c r="O220" s="2">
        <f t="shared" si="213"/>
        <v>0</v>
      </c>
      <c r="P220" s="2">
        <f t="shared" si="214"/>
        <v>0</v>
      </c>
      <c r="Q220" s="2">
        <f t="shared" si="215"/>
        <v>0</v>
      </c>
      <c r="R220" s="2">
        <f t="shared" si="216"/>
        <v>0</v>
      </c>
      <c r="S220" s="2">
        <f t="shared" si="217"/>
        <v>0</v>
      </c>
      <c r="T220" s="2">
        <f t="shared" si="218"/>
        <v>0</v>
      </c>
      <c r="U220" s="2">
        <f t="shared" si="219"/>
        <v>0</v>
      </c>
      <c r="V220" s="2">
        <f t="shared" si="220"/>
        <v>0</v>
      </c>
      <c r="W220" s="2">
        <f t="shared" si="221"/>
        <v>0</v>
      </c>
      <c r="X220" s="2">
        <f t="shared" si="222"/>
        <v>0</v>
      </c>
      <c r="Y220" s="2">
        <f t="shared" si="223"/>
        <v>0</v>
      </c>
      <c r="Z220" s="2"/>
      <c r="AA220" s="2">
        <v>51442965</v>
      </c>
      <c r="AB220" s="2">
        <f t="shared" si="224"/>
        <v>43.61</v>
      </c>
      <c r="AC220" s="2">
        <f t="shared" si="211"/>
        <v>43.61</v>
      </c>
      <c r="AD220" s="2">
        <f t="shared" si="225"/>
        <v>0</v>
      </c>
      <c r="AE220" s="2">
        <f t="shared" si="226"/>
        <v>0</v>
      </c>
      <c r="AF220" s="2">
        <f t="shared" si="227"/>
        <v>0</v>
      </c>
      <c r="AG220" s="2">
        <f t="shared" si="228"/>
        <v>0</v>
      </c>
      <c r="AH220" s="2">
        <f t="shared" si="229"/>
        <v>0</v>
      </c>
      <c r="AI220" s="2">
        <f t="shared" si="230"/>
        <v>0</v>
      </c>
      <c r="AJ220" s="2">
        <f t="shared" si="231"/>
        <v>0</v>
      </c>
      <c r="AK220" s="2">
        <v>43.61</v>
      </c>
      <c r="AL220" s="2">
        <v>43.61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109</v>
      </c>
      <c r="AU220" s="2">
        <v>55.25</v>
      </c>
      <c r="AV220" s="2">
        <v>1</v>
      </c>
      <c r="AW220" s="2">
        <v>1</v>
      </c>
      <c r="AX220" s="2"/>
      <c r="AY220" s="2"/>
      <c r="AZ220" s="2">
        <v>1</v>
      </c>
      <c r="BA220" s="2">
        <v>1</v>
      </c>
      <c r="BB220" s="2">
        <v>1</v>
      </c>
      <c r="BC220" s="2">
        <v>8.16</v>
      </c>
      <c r="BD220" s="2" t="s">
        <v>3</v>
      </c>
      <c r="BE220" s="2" t="s">
        <v>3</v>
      </c>
      <c r="BF220" s="2" t="s">
        <v>3</v>
      </c>
      <c r="BG220" s="2" t="s">
        <v>3</v>
      </c>
      <c r="BH220" s="2">
        <v>3</v>
      </c>
      <c r="BI220" s="2">
        <v>1</v>
      </c>
      <c r="BJ220" s="2" t="s">
        <v>312</v>
      </c>
      <c r="BK220" s="2"/>
      <c r="BL220" s="2"/>
      <c r="BM220" s="2">
        <v>1100</v>
      </c>
      <c r="BN220" s="2">
        <v>0</v>
      </c>
      <c r="BO220" s="2" t="s">
        <v>23</v>
      </c>
      <c r="BP220" s="2">
        <v>1</v>
      </c>
      <c r="BQ220" s="2">
        <v>8</v>
      </c>
      <c r="BR220" s="2">
        <v>0</v>
      </c>
      <c r="BS220" s="2">
        <v>1</v>
      </c>
      <c r="BT220" s="2">
        <v>1</v>
      </c>
      <c r="BU220" s="2">
        <v>1</v>
      </c>
      <c r="BV220" s="2">
        <v>1</v>
      </c>
      <c r="BW220" s="2">
        <v>1</v>
      </c>
      <c r="BX220" s="2">
        <v>1</v>
      </c>
      <c r="BY220" s="2" t="s">
        <v>3</v>
      </c>
      <c r="BZ220" s="2">
        <v>109</v>
      </c>
      <c r="CA220" s="2">
        <v>65</v>
      </c>
      <c r="CB220" s="2" t="s">
        <v>3</v>
      </c>
      <c r="CC220" s="2"/>
      <c r="CD220" s="2"/>
      <c r="CE220" s="2">
        <v>0</v>
      </c>
      <c r="CF220" s="2">
        <v>0</v>
      </c>
      <c r="CG220" s="2">
        <v>0</v>
      </c>
      <c r="CH220" s="2">
        <v>61</v>
      </c>
      <c r="CI220" s="2">
        <v>0</v>
      </c>
      <c r="CJ220" s="2">
        <v>0</v>
      </c>
      <c r="CK220" s="2">
        <v>0</v>
      </c>
      <c r="CL220" s="2">
        <v>0</v>
      </c>
      <c r="CM220" s="2">
        <v>0</v>
      </c>
      <c r="CN220" s="2" t="s">
        <v>885</v>
      </c>
      <c r="CO220" s="2">
        <v>0</v>
      </c>
      <c r="CP220" s="2">
        <f t="shared" si="232"/>
        <v>0</v>
      </c>
      <c r="CQ220" s="2">
        <f t="shared" si="233"/>
        <v>355.86</v>
      </c>
      <c r="CR220" s="2">
        <f t="shared" si="234"/>
        <v>0</v>
      </c>
      <c r="CS220" s="2">
        <f t="shared" si="235"/>
        <v>0</v>
      </c>
      <c r="CT220" s="2">
        <f t="shared" si="236"/>
        <v>0</v>
      </c>
      <c r="CU220" s="2">
        <f t="shared" si="237"/>
        <v>0</v>
      </c>
      <c r="CV220" s="2">
        <f t="shared" si="238"/>
        <v>0</v>
      </c>
      <c r="CW220" s="2">
        <f t="shared" si="239"/>
        <v>0</v>
      </c>
      <c r="CX220" s="2">
        <f t="shared" si="240"/>
        <v>0</v>
      </c>
      <c r="CY220" s="2">
        <f t="shared" si="241"/>
        <v>0</v>
      </c>
      <c r="CZ220" s="2">
        <f t="shared" si="242"/>
        <v>0</v>
      </c>
      <c r="DA220" s="2"/>
      <c r="DB220" s="2"/>
      <c r="DC220" s="2" t="s">
        <v>3</v>
      </c>
      <c r="DD220" s="2" t="s">
        <v>3</v>
      </c>
      <c r="DE220" s="2" t="s">
        <v>36</v>
      </c>
      <c r="DF220" s="2" t="s">
        <v>36</v>
      </c>
      <c r="DG220" s="2" t="s">
        <v>43</v>
      </c>
      <c r="DH220" s="2" t="s">
        <v>3</v>
      </c>
      <c r="DI220" s="2" t="s">
        <v>43</v>
      </c>
      <c r="DJ220" s="2" t="s">
        <v>36</v>
      </c>
      <c r="DK220" s="2" t="s">
        <v>3</v>
      </c>
      <c r="DL220" s="2" t="s">
        <v>3</v>
      </c>
      <c r="DM220" s="2" t="s">
        <v>26</v>
      </c>
      <c r="DN220" s="2">
        <v>0</v>
      </c>
      <c r="DO220" s="2">
        <v>0</v>
      </c>
      <c r="DP220" s="2">
        <v>1</v>
      </c>
      <c r="DQ220" s="2">
        <v>1</v>
      </c>
      <c r="DR220" s="2"/>
      <c r="DS220" s="2"/>
      <c r="DT220" s="2"/>
      <c r="DU220" s="2">
        <v>1013</v>
      </c>
      <c r="DV220" s="2" t="s">
        <v>154</v>
      </c>
      <c r="DW220" s="2" t="s">
        <v>154</v>
      </c>
      <c r="DX220" s="2">
        <v>1</v>
      </c>
      <c r="DY220" s="2"/>
      <c r="DZ220" s="2" t="s">
        <v>3</v>
      </c>
      <c r="EA220" s="2" t="s">
        <v>3</v>
      </c>
      <c r="EB220" s="2" t="s">
        <v>3</v>
      </c>
      <c r="EC220" s="2" t="s">
        <v>3</v>
      </c>
      <c r="ED220" s="2"/>
      <c r="EE220" s="2">
        <v>51407885</v>
      </c>
      <c r="EF220" s="2">
        <v>8</v>
      </c>
      <c r="EG220" s="2" t="s">
        <v>58</v>
      </c>
      <c r="EH220" s="2">
        <v>0</v>
      </c>
      <c r="EI220" s="2" t="s">
        <v>3</v>
      </c>
      <c r="EJ220" s="2">
        <v>1</v>
      </c>
      <c r="EK220" s="2">
        <v>1100</v>
      </c>
      <c r="EL220" s="2" t="s">
        <v>59</v>
      </c>
      <c r="EM220" s="2" t="s">
        <v>60</v>
      </c>
      <c r="EN220" s="2"/>
      <c r="EO220" s="2" t="s">
        <v>44</v>
      </c>
      <c r="EP220" s="2"/>
      <c r="EQ220" s="2">
        <v>0</v>
      </c>
      <c r="ER220" s="2">
        <v>0</v>
      </c>
      <c r="ES220" s="2">
        <v>43.61</v>
      </c>
      <c r="ET220" s="2">
        <v>0</v>
      </c>
      <c r="EU220" s="2">
        <v>0</v>
      </c>
      <c r="EV220" s="2">
        <v>0</v>
      </c>
      <c r="EW220" s="2">
        <v>0</v>
      </c>
      <c r="EX220" s="2">
        <v>0</v>
      </c>
      <c r="EY220" s="2">
        <v>0</v>
      </c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>
        <v>0</v>
      </c>
      <c r="FR220" s="2">
        <f t="shared" si="243"/>
        <v>0</v>
      </c>
      <c r="FS220" s="2">
        <v>0</v>
      </c>
      <c r="FT220" s="2"/>
      <c r="FU220" s="2"/>
      <c r="FV220" s="2"/>
      <c r="FW220" s="2"/>
      <c r="FX220" s="2">
        <v>109</v>
      </c>
      <c r="FY220" s="2">
        <v>55.25</v>
      </c>
      <c r="FZ220" s="2"/>
      <c r="GA220" s="2" t="s">
        <v>63</v>
      </c>
      <c r="GB220" s="2"/>
      <c r="GC220" s="2"/>
      <c r="GD220" s="2">
        <v>1</v>
      </c>
      <c r="GE220" s="2"/>
      <c r="GF220" s="2">
        <v>-1252781130</v>
      </c>
      <c r="GG220" s="2">
        <v>2</v>
      </c>
      <c r="GH220" s="2">
        <v>0</v>
      </c>
      <c r="GI220" s="2">
        <v>-2</v>
      </c>
      <c r="GJ220" s="2">
        <v>0</v>
      </c>
      <c r="GK220" s="2">
        <v>0</v>
      </c>
      <c r="GL220" s="2">
        <f t="shared" si="244"/>
        <v>0</v>
      </c>
      <c r="GM220" s="2">
        <f t="shared" si="245"/>
        <v>0</v>
      </c>
      <c r="GN220" s="2">
        <f t="shared" si="246"/>
        <v>0</v>
      </c>
      <c r="GO220" s="2">
        <f t="shared" si="247"/>
        <v>0</v>
      </c>
      <c r="GP220" s="2">
        <f t="shared" si="248"/>
        <v>0</v>
      </c>
      <c r="GQ220" s="2"/>
      <c r="GR220" s="2">
        <v>0</v>
      </c>
      <c r="GS220" s="2">
        <v>4</v>
      </c>
      <c r="GT220" s="2">
        <v>0</v>
      </c>
      <c r="GU220" s="2" t="s">
        <v>3</v>
      </c>
      <c r="GV220" s="2">
        <f t="shared" si="249"/>
        <v>0</v>
      </c>
      <c r="GW220" s="2">
        <v>1</v>
      </c>
      <c r="GX220" s="2">
        <f t="shared" si="250"/>
        <v>0</v>
      </c>
      <c r="GY220" s="2"/>
      <c r="GZ220" s="2"/>
      <c r="HA220" s="2">
        <v>0</v>
      </c>
      <c r="HB220" s="2">
        <v>0</v>
      </c>
      <c r="HC220" s="2">
        <f t="shared" si="251"/>
        <v>0</v>
      </c>
      <c r="HD220" s="2"/>
      <c r="HE220" s="2" t="s">
        <v>3</v>
      </c>
      <c r="HF220" s="2" t="s">
        <v>3</v>
      </c>
      <c r="HG220" s="2"/>
      <c r="HH220" s="2"/>
      <c r="HI220" s="2"/>
      <c r="HJ220" s="2"/>
      <c r="HK220" s="2"/>
      <c r="HL220" s="2"/>
      <c r="HM220" s="2" t="s">
        <v>3</v>
      </c>
      <c r="HN220" s="2" t="s">
        <v>3</v>
      </c>
      <c r="HO220" s="2" t="s">
        <v>3</v>
      </c>
      <c r="HP220" s="2" t="s">
        <v>3</v>
      </c>
      <c r="HQ220" s="2" t="s">
        <v>3</v>
      </c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>
        <v>0</v>
      </c>
      <c r="IL220" s="2"/>
      <c r="IM220" s="2"/>
      <c r="IN220" s="2"/>
      <c r="IO220" s="2"/>
      <c r="IP220" s="2"/>
      <c r="IQ220" s="2"/>
      <c r="IR220" s="2"/>
      <c r="IS220" s="2"/>
      <c r="IT220" s="2"/>
      <c r="IU220" s="2"/>
    </row>
    <row r="221" spans="1:255" x14ac:dyDescent="0.2">
      <c r="A221">
        <v>17</v>
      </c>
      <c r="B221">
        <v>1</v>
      </c>
      <c r="E221" t="s">
        <v>309</v>
      </c>
      <c r="F221" t="s">
        <v>310</v>
      </c>
      <c r="G221" t="s">
        <v>311</v>
      </c>
      <c r="H221" t="s">
        <v>154</v>
      </c>
      <c r="I221">
        <v>0</v>
      </c>
      <c r="J221">
        <v>0</v>
      </c>
      <c r="K221">
        <v>0</v>
      </c>
      <c r="L221">
        <v>-2532</v>
      </c>
      <c r="M221">
        <v>0</v>
      </c>
      <c r="N221">
        <f t="shared" si="212"/>
        <v>-2532</v>
      </c>
      <c r="O221">
        <f t="shared" si="213"/>
        <v>0</v>
      </c>
      <c r="P221">
        <f t="shared" si="214"/>
        <v>0</v>
      </c>
      <c r="Q221">
        <f t="shared" si="215"/>
        <v>0</v>
      </c>
      <c r="R221">
        <f t="shared" si="216"/>
        <v>0</v>
      </c>
      <c r="S221">
        <f t="shared" si="217"/>
        <v>0</v>
      </c>
      <c r="T221">
        <f t="shared" si="218"/>
        <v>0</v>
      </c>
      <c r="U221">
        <f t="shared" si="219"/>
        <v>0</v>
      </c>
      <c r="V221">
        <f t="shared" si="220"/>
        <v>0</v>
      </c>
      <c r="W221">
        <f t="shared" si="221"/>
        <v>0</v>
      </c>
      <c r="X221">
        <f t="shared" si="222"/>
        <v>0</v>
      </c>
      <c r="Y221">
        <f t="shared" si="223"/>
        <v>0</v>
      </c>
      <c r="AA221">
        <v>51441990</v>
      </c>
      <c r="AB221">
        <f t="shared" si="224"/>
        <v>43.61</v>
      </c>
      <c r="AC221">
        <f t="shared" si="211"/>
        <v>43.61</v>
      </c>
      <c r="AD221">
        <f t="shared" si="225"/>
        <v>0</v>
      </c>
      <c r="AE221">
        <f t="shared" si="226"/>
        <v>0</v>
      </c>
      <c r="AF221">
        <f t="shared" si="227"/>
        <v>0</v>
      </c>
      <c r="AG221">
        <f t="shared" si="228"/>
        <v>0</v>
      </c>
      <c r="AH221">
        <f t="shared" si="229"/>
        <v>0</v>
      </c>
      <c r="AI221">
        <f t="shared" si="230"/>
        <v>0</v>
      </c>
      <c r="AJ221">
        <f t="shared" si="231"/>
        <v>0</v>
      </c>
      <c r="AK221">
        <v>43.61</v>
      </c>
      <c r="AL221">
        <v>43.61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109</v>
      </c>
      <c r="AU221">
        <v>55</v>
      </c>
      <c r="AV221">
        <v>1</v>
      </c>
      <c r="AW221">
        <v>1</v>
      </c>
      <c r="AZ221">
        <v>1</v>
      </c>
      <c r="BA221">
        <v>1</v>
      </c>
      <c r="BB221">
        <v>1</v>
      </c>
      <c r="BC221">
        <v>8.16</v>
      </c>
      <c r="BD221" t="s">
        <v>3</v>
      </c>
      <c r="BE221" t="s">
        <v>3</v>
      </c>
      <c r="BF221" t="s">
        <v>3</v>
      </c>
      <c r="BG221" t="s">
        <v>3</v>
      </c>
      <c r="BH221">
        <v>3</v>
      </c>
      <c r="BI221">
        <v>1</v>
      </c>
      <c r="BJ221" t="s">
        <v>312</v>
      </c>
      <c r="BM221">
        <v>1100</v>
      </c>
      <c r="BN221">
        <v>0</v>
      </c>
      <c r="BO221" t="s">
        <v>23</v>
      </c>
      <c r="BP221">
        <v>1</v>
      </c>
      <c r="BQ221">
        <v>8</v>
      </c>
      <c r="BR221">
        <v>0</v>
      </c>
      <c r="BS221">
        <v>1</v>
      </c>
      <c r="BT221">
        <v>1</v>
      </c>
      <c r="BU221">
        <v>1</v>
      </c>
      <c r="BV221">
        <v>1</v>
      </c>
      <c r="BW221">
        <v>1</v>
      </c>
      <c r="BX221">
        <v>1</v>
      </c>
      <c r="BY221" t="s">
        <v>3</v>
      </c>
      <c r="BZ221">
        <v>109</v>
      </c>
      <c r="CA221">
        <v>65</v>
      </c>
      <c r="CB221" t="s">
        <v>3</v>
      </c>
      <c r="CE221">
        <v>0</v>
      </c>
      <c r="CF221">
        <v>0</v>
      </c>
      <c r="CG221">
        <v>0</v>
      </c>
      <c r="CH221">
        <v>61</v>
      </c>
      <c r="CI221">
        <v>0</v>
      </c>
      <c r="CJ221">
        <v>0</v>
      </c>
      <c r="CK221">
        <v>0</v>
      </c>
      <c r="CL221">
        <v>0</v>
      </c>
      <c r="CM221">
        <v>0</v>
      </c>
      <c r="CN221" t="s">
        <v>885</v>
      </c>
      <c r="CO221">
        <v>0</v>
      </c>
      <c r="CP221">
        <f t="shared" si="232"/>
        <v>0</v>
      </c>
      <c r="CQ221">
        <f t="shared" si="233"/>
        <v>355.86</v>
      </c>
      <c r="CR221">
        <f t="shared" si="234"/>
        <v>0</v>
      </c>
      <c r="CS221">
        <f t="shared" si="235"/>
        <v>0</v>
      </c>
      <c r="CT221">
        <f t="shared" si="236"/>
        <v>0</v>
      </c>
      <c r="CU221">
        <f t="shared" si="237"/>
        <v>0</v>
      </c>
      <c r="CV221">
        <f t="shared" si="238"/>
        <v>0</v>
      </c>
      <c r="CW221">
        <f t="shared" si="239"/>
        <v>0</v>
      </c>
      <c r="CX221">
        <f t="shared" si="240"/>
        <v>0</v>
      </c>
      <c r="CY221">
        <f t="shared" si="241"/>
        <v>0</v>
      </c>
      <c r="CZ221">
        <f t="shared" si="242"/>
        <v>0</v>
      </c>
      <c r="DC221" t="s">
        <v>3</v>
      </c>
      <c r="DD221" t="s">
        <v>3</v>
      </c>
      <c r="DE221" t="s">
        <v>36</v>
      </c>
      <c r="DF221" t="s">
        <v>36</v>
      </c>
      <c r="DG221" t="s">
        <v>43</v>
      </c>
      <c r="DH221" t="s">
        <v>3</v>
      </c>
      <c r="DI221" t="s">
        <v>43</v>
      </c>
      <c r="DJ221" t="s">
        <v>36</v>
      </c>
      <c r="DK221" t="s">
        <v>3</v>
      </c>
      <c r="DL221" t="s">
        <v>3</v>
      </c>
      <c r="DM221" t="s">
        <v>26</v>
      </c>
      <c r="DN221">
        <v>0</v>
      </c>
      <c r="DO221">
        <v>0</v>
      </c>
      <c r="DP221">
        <v>1</v>
      </c>
      <c r="DQ221">
        <v>1</v>
      </c>
      <c r="DU221">
        <v>1013</v>
      </c>
      <c r="DV221" t="s">
        <v>154</v>
      </c>
      <c r="DW221" t="s">
        <v>154</v>
      </c>
      <c r="DX221">
        <v>1</v>
      </c>
      <c r="DZ221" t="s">
        <v>3</v>
      </c>
      <c r="EA221" t="s">
        <v>3</v>
      </c>
      <c r="EB221" t="s">
        <v>3</v>
      </c>
      <c r="EC221" t="s">
        <v>3</v>
      </c>
      <c r="EE221">
        <v>51407885</v>
      </c>
      <c r="EF221">
        <v>8</v>
      </c>
      <c r="EG221" t="s">
        <v>58</v>
      </c>
      <c r="EH221">
        <v>0</v>
      </c>
      <c r="EI221" t="s">
        <v>3</v>
      </c>
      <c r="EJ221">
        <v>1</v>
      </c>
      <c r="EK221">
        <v>1100</v>
      </c>
      <c r="EL221" t="s">
        <v>59</v>
      </c>
      <c r="EM221" t="s">
        <v>60</v>
      </c>
      <c r="EO221" t="s">
        <v>44</v>
      </c>
      <c r="EQ221">
        <v>0</v>
      </c>
      <c r="ER221">
        <v>0</v>
      </c>
      <c r="ES221">
        <v>43.61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FQ221">
        <v>0</v>
      </c>
      <c r="FR221">
        <f t="shared" si="243"/>
        <v>0</v>
      </c>
      <c r="FS221">
        <v>0</v>
      </c>
      <c r="FX221">
        <v>109</v>
      </c>
      <c r="FY221">
        <v>55.25</v>
      </c>
      <c r="GA221" t="s">
        <v>63</v>
      </c>
      <c r="GD221">
        <v>1</v>
      </c>
      <c r="GF221">
        <v>-1252781130</v>
      </c>
      <c r="GG221">
        <v>2</v>
      </c>
      <c r="GH221">
        <v>0</v>
      </c>
      <c r="GI221">
        <v>-2</v>
      </c>
      <c r="GJ221">
        <v>0</v>
      </c>
      <c r="GK221">
        <v>0</v>
      </c>
      <c r="GL221">
        <f t="shared" si="244"/>
        <v>0</v>
      </c>
      <c r="GM221">
        <f t="shared" si="245"/>
        <v>0</v>
      </c>
      <c r="GN221">
        <f t="shared" si="246"/>
        <v>0</v>
      </c>
      <c r="GO221">
        <f t="shared" si="247"/>
        <v>0</v>
      </c>
      <c r="GP221">
        <f t="shared" si="248"/>
        <v>0</v>
      </c>
      <c r="GR221">
        <v>0</v>
      </c>
      <c r="GS221">
        <v>4</v>
      </c>
      <c r="GT221">
        <v>0</v>
      </c>
      <c r="GU221" t="s">
        <v>3</v>
      </c>
      <c r="GV221">
        <f t="shared" si="249"/>
        <v>0</v>
      </c>
      <c r="GW221">
        <v>1</v>
      </c>
      <c r="GX221">
        <f t="shared" si="250"/>
        <v>0</v>
      </c>
      <c r="HA221">
        <v>0</v>
      </c>
      <c r="HB221">
        <v>0</v>
      </c>
      <c r="HC221">
        <f t="shared" si="251"/>
        <v>0</v>
      </c>
      <c r="HE221" t="s">
        <v>3</v>
      </c>
      <c r="HF221" t="s">
        <v>3</v>
      </c>
      <c r="HM221" t="s">
        <v>3</v>
      </c>
      <c r="HN221" t="s">
        <v>3</v>
      </c>
      <c r="HO221" t="s">
        <v>3</v>
      </c>
      <c r="HP221" t="s">
        <v>3</v>
      </c>
      <c r="HQ221" t="s">
        <v>3</v>
      </c>
      <c r="IK221">
        <v>0</v>
      </c>
    </row>
    <row r="222" spans="1:255" x14ac:dyDescent="0.2">
      <c r="A222" s="2">
        <v>17</v>
      </c>
      <c r="B222" s="2">
        <v>1</v>
      </c>
      <c r="C222" s="2"/>
      <c r="D222" s="2"/>
      <c r="E222" s="2" t="s">
        <v>313</v>
      </c>
      <c r="F222" s="2" t="s">
        <v>314</v>
      </c>
      <c r="G222" s="2" t="s">
        <v>315</v>
      </c>
      <c r="H222" s="2" t="s">
        <v>154</v>
      </c>
      <c r="I222" s="2">
        <v>0</v>
      </c>
      <c r="J222" s="2">
        <v>0</v>
      </c>
      <c r="K222" s="2">
        <v>0</v>
      </c>
      <c r="L222" s="2">
        <v>-2532</v>
      </c>
      <c r="M222" s="2">
        <v>0</v>
      </c>
      <c r="N222" s="2">
        <f t="shared" si="212"/>
        <v>-2532</v>
      </c>
      <c r="O222" s="2">
        <f t="shared" si="213"/>
        <v>0</v>
      </c>
      <c r="P222" s="2">
        <f t="shared" si="214"/>
        <v>0</v>
      </c>
      <c r="Q222" s="2">
        <f t="shared" si="215"/>
        <v>0</v>
      </c>
      <c r="R222" s="2">
        <f t="shared" si="216"/>
        <v>0</v>
      </c>
      <c r="S222" s="2">
        <f t="shared" si="217"/>
        <v>0</v>
      </c>
      <c r="T222" s="2">
        <f t="shared" si="218"/>
        <v>0</v>
      </c>
      <c r="U222" s="2">
        <f t="shared" si="219"/>
        <v>0</v>
      </c>
      <c r="V222" s="2">
        <f t="shared" si="220"/>
        <v>0</v>
      </c>
      <c r="W222" s="2">
        <f t="shared" si="221"/>
        <v>0</v>
      </c>
      <c r="X222" s="2">
        <f t="shared" si="222"/>
        <v>0</v>
      </c>
      <c r="Y222" s="2">
        <f t="shared" si="223"/>
        <v>0</v>
      </c>
      <c r="Z222" s="2"/>
      <c r="AA222" s="2">
        <v>51442965</v>
      </c>
      <c r="AB222" s="2">
        <f t="shared" si="224"/>
        <v>5.6</v>
      </c>
      <c r="AC222" s="2">
        <f t="shared" si="211"/>
        <v>5.6</v>
      </c>
      <c r="AD222" s="2">
        <f t="shared" si="225"/>
        <v>0</v>
      </c>
      <c r="AE222" s="2">
        <f t="shared" si="226"/>
        <v>0</v>
      </c>
      <c r="AF222" s="2">
        <f t="shared" si="227"/>
        <v>0</v>
      </c>
      <c r="AG222" s="2">
        <f t="shared" si="228"/>
        <v>0</v>
      </c>
      <c r="AH222" s="2">
        <f t="shared" si="229"/>
        <v>0</v>
      </c>
      <c r="AI222" s="2">
        <f t="shared" si="230"/>
        <v>0</v>
      </c>
      <c r="AJ222" s="2">
        <f t="shared" si="231"/>
        <v>0</v>
      </c>
      <c r="AK222" s="2">
        <v>5.6</v>
      </c>
      <c r="AL222" s="2">
        <v>5.6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109</v>
      </c>
      <c r="AU222" s="2">
        <v>55.25</v>
      </c>
      <c r="AV222" s="2">
        <v>1</v>
      </c>
      <c r="AW222" s="2">
        <v>1</v>
      </c>
      <c r="AX222" s="2"/>
      <c r="AY222" s="2"/>
      <c r="AZ222" s="2">
        <v>1</v>
      </c>
      <c r="BA222" s="2">
        <v>1</v>
      </c>
      <c r="BB222" s="2">
        <v>1</v>
      </c>
      <c r="BC222" s="2">
        <v>8.16</v>
      </c>
      <c r="BD222" s="2" t="s">
        <v>3</v>
      </c>
      <c r="BE222" s="2" t="s">
        <v>3</v>
      </c>
      <c r="BF222" s="2" t="s">
        <v>3</v>
      </c>
      <c r="BG222" s="2" t="s">
        <v>3</v>
      </c>
      <c r="BH222" s="2">
        <v>3</v>
      </c>
      <c r="BI222" s="2">
        <v>1</v>
      </c>
      <c r="BJ222" s="2" t="s">
        <v>316</v>
      </c>
      <c r="BK222" s="2"/>
      <c r="BL222" s="2"/>
      <c r="BM222" s="2">
        <v>1100</v>
      </c>
      <c r="BN222" s="2">
        <v>0</v>
      </c>
      <c r="BO222" s="2" t="s">
        <v>23</v>
      </c>
      <c r="BP222" s="2">
        <v>1</v>
      </c>
      <c r="BQ222" s="2">
        <v>8</v>
      </c>
      <c r="BR222" s="2">
        <v>0</v>
      </c>
      <c r="BS222" s="2">
        <v>1</v>
      </c>
      <c r="BT222" s="2">
        <v>1</v>
      </c>
      <c r="BU222" s="2">
        <v>1</v>
      </c>
      <c r="BV222" s="2">
        <v>1</v>
      </c>
      <c r="BW222" s="2">
        <v>1</v>
      </c>
      <c r="BX222" s="2">
        <v>1</v>
      </c>
      <c r="BY222" s="2" t="s">
        <v>3</v>
      </c>
      <c r="BZ222" s="2">
        <v>109</v>
      </c>
      <c r="CA222" s="2">
        <v>65</v>
      </c>
      <c r="CB222" s="2" t="s">
        <v>3</v>
      </c>
      <c r="CC222" s="2"/>
      <c r="CD222" s="2"/>
      <c r="CE222" s="2">
        <v>0</v>
      </c>
      <c r="CF222" s="2">
        <v>0</v>
      </c>
      <c r="CG222" s="2">
        <v>0</v>
      </c>
      <c r="CH222" s="2">
        <v>62</v>
      </c>
      <c r="CI222" s="2">
        <v>0</v>
      </c>
      <c r="CJ222" s="2">
        <v>0</v>
      </c>
      <c r="CK222" s="2">
        <v>0</v>
      </c>
      <c r="CL222" s="2">
        <v>0</v>
      </c>
      <c r="CM222" s="2">
        <v>0</v>
      </c>
      <c r="CN222" s="2" t="s">
        <v>885</v>
      </c>
      <c r="CO222" s="2">
        <v>0</v>
      </c>
      <c r="CP222" s="2">
        <f t="shared" si="232"/>
        <v>0</v>
      </c>
      <c r="CQ222" s="2">
        <f t="shared" si="233"/>
        <v>45.7</v>
      </c>
      <c r="CR222" s="2">
        <f t="shared" si="234"/>
        <v>0</v>
      </c>
      <c r="CS222" s="2">
        <f t="shared" si="235"/>
        <v>0</v>
      </c>
      <c r="CT222" s="2">
        <f t="shared" si="236"/>
        <v>0</v>
      </c>
      <c r="CU222" s="2">
        <f t="shared" si="237"/>
        <v>0</v>
      </c>
      <c r="CV222" s="2">
        <f t="shared" si="238"/>
        <v>0</v>
      </c>
      <c r="CW222" s="2">
        <f t="shared" si="239"/>
        <v>0</v>
      </c>
      <c r="CX222" s="2">
        <f t="shared" si="240"/>
        <v>0</v>
      </c>
      <c r="CY222" s="2">
        <f t="shared" si="241"/>
        <v>0</v>
      </c>
      <c r="CZ222" s="2">
        <f t="shared" si="242"/>
        <v>0</v>
      </c>
      <c r="DA222" s="2"/>
      <c r="DB222" s="2"/>
      <c r="DC222" s="2" t="s">
        <v>3</v>
      </c>
      <c r="DD222" s="2" t="s">
        <v>3</v>
      </c>
      <c r="DE222" s="2" t="s">
        <v>36</v>
      </c>
      <c r="DF222" s="2" t="s">
        <v>36</v>
      </c>
      <c r="DG222" s="2" t="s">
        <v>43</v>
      </c>
      <c r="DH222" s="2" t="s">
        <v>3</v>
      </c>
      <c r="DI222" s="2" t="s">
        <v>43</v>
      </c>
      <c r="DJ222" s="2" t="s">
        <v>36</v>
      </c>
      <c r="DK222" s="2" t="s">
        <v>3</v>
      </c>
      <c r="DL222" s="2" t="s">
        <v>3</v>
      </c>
      <c r="DM222" s="2" t="s">
        <v>26</v>
      </c>
      <c r="DN222" s="2">
        <v>0</v>
      </c>
      <c r="DO222" s="2">
        <v>0</v>
      </c>
      <c r="DP222" s="2">
        <v>1</v>
      </c>
      <c r="DQ222" s="2">
        <v>1</v>
      </c>
      <c r="DR222" s="2"/>
      <c r="DS222" s="2"/>
      <c r="DT222" s="2"/>
      <c r="DU222" s="2">
        <v>1013</v>
      </c>
      <c r="DV222" s="2" t="s">
        <v>154</v>
      </c>
      <c r="DW222" s="2" t="s">
        <v>154</v>
      </c>
      <c r="DX222" s="2">
        <v>1</v>
      </c>
      <c r="DY222" s="2"/>
      <c r="DZ222" s="2" t="s">
        <v>3</v>
      </c>
      <c r="EA222" s="2" t="s">
        <v>3</v>
      </c>
      <c r="EB222" s="2" t="s">
        <v>3</v>
      </c>
      <c r="EC222" s="2" t="s">
        <v>3</v>
      </c>
      <c r="ED222" s="2"/>
      <c r="EE222" s="2">
        <v>51407885</v>
      </c>
      <c r="EF222" s="2">
        <v>8</v>
      </c>
      <c r="EG222" s="2" t="s">
        <v>58</v>
      </c>
      <c r="EH222" s="2">
        <v>0</v>
      </c>
      <c r="EI222" s="2" t="s">
        <v>3</v>
      </c>
      <c r="EJ222" s="2">
        <v>1</v>
      </c>
      <c r="EK222" s="2">
        <v>1100</v>
      </c>
      <c r="EL222" s="2" t="s">
        <v>59</v>
      </c>
      <c r="EM222" s="2" t="s">
        <v>60</v>
      </c>
      <c r="EN222" s="2"/>
      <c r="EO222" s="2" t="s">
        <v>44</v>
      </c>
      <c r="EP222" s="2"/>
      <c r="EQ222" s="2">
        <v>0</v>
      </c>
      <c r="ER222" s="2">
        <v>0</v>
      </c>
      <c r="ES222" s="2">
        <v>5.6</v>
      </c>
      <c r="ET222" s="2">
        <v>0</v>
      </c>
      <c r="EU222" s="2">
        <v>0</v>
      </c>
      <c r="EV222" s="2">
        <v>0</v>
      </c>
      <c r="EW222" s="2">
        <v>0</v>
      </c>
      <c r="EX222" s="2">
        <v>0</v>
      </c>
      <c r="EY222" s="2">
        <v>0</v>
      </c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>
        <v>0</v>
      </c>
      <c r="FR222" s="2">
        <f t="shared" si="243"/>
        <v>0</v>
      </c>
      <c r="FS222" s="2">
        <v>0</v>
      </c>
      <c r="FT222" s="2"/>
      <c r="FU222" s="2"/>
      <c r="FV222" s="2"/>
      <c r="FW222" s="2"/>
      <c r="FX222" s="2">
        <v>109</v>
      </c>
      <c r="FY222" s="2">
        <v>55.25</v>
      </c>
      <c r="FZ222" s="2"/>
      <c r="GA222" s="2" t="s">
        <v>63</v>
      </c>
      <c r="GB222" s="2"/>
      <c r="GC222" s="2"/>
      <c r="GD222" s="2">
        <v>1</v>
      </c>
      <c r="GE222" s="2"/>
      <c r="GF222" s="2">
        <v>1081963702</v>
      </c>
      <c r="GG222" s="2">
        <v>2</v>
      </c>
      <c r="GH222" s="2">
        <v>0</v>
      </c>
      <c r="GI222" s="2">
        <v>-2</v>
      </c>
      <c r="GJ222" s="2">
        <v>0</v>
      </c>
      <c r="GK222" s="2">
        <v>0</v>
      </c>
      <c r="GL222" s="2">
        <f t="shared" si="244"/>
        <v>0</v>
      </c>
      <c r="GM222" s="2">
        <f t="shared" si="245"/>
        <v>0</v>
      </c>
      <c r="GN222" s="2">
        <f t="shared" si="246"/>
        <v>0</v>
      </c>
      <c r="GO222" s="2">
        <f t="shared" si="247"/>
        <v>0</v>
      </c>
      <c r="GP222" s="2">
        <f t="shared" si="248"/>
        <v>0</v>
      </c>
      <c r="GQ222" s="2"/>
      <c r="GR222" s="2">
        <v>0</v>
      </c>
      <c r="GS222" s="2">
        <v>4</v>
      </c>
      <c r="GT222" s="2">
        <v>0</v>
      </c>
      <c r="GU222" s="2" t="s">
        <v>3</v>
      </c>
      <c r="GV222" s="2">
        <f t="shared" si="249"/>
        <v>0</v>
      </c>
      <c r="GW222" s="2">
        <v>1</v>
      </c>
      <c r="GX222" s="2">
        <f t="shared" si="250"/>
        <v>0</v>
      </c>
      <c r="GY222" s="2"/>
      <c r="GZ222" s="2"/>
      <c r="HA222" s="2">
        <v>0</v>
      </c>
      <c r="HB222" s="2">
        <v>0</v>
      </c>
      <c r="HC222" s="2">
        <f t="shared" si="251"/>
        <v>0</v>
      </c>
      <c r="HD222" s="2"/>
      <c r="HE222" s="2" t="s">
        <v>3</v>
      </c>
      <c r="HF222" s="2" t="s">
        <v>3</v>
      </c>
      <c r="HG222" s="2"/>
      <c r="HH222" s="2"/>
      <c r="HI222" s="2"/>
      <c r="HJ222" s="2"/>
      <c r="HK222" s="2"/>
      <c r="HL222" s="2"/>
      <c r="HM222" s="2" t="s">
        <v>3</v>
      </c>
      <c r="HN222" s="2" t="s">
        <v>3</v>
      </c>
      <c r="HO222" s="2" t="s">
        <v>3</v>
      </c>
      <c r="HP222" s="2" t="s">
        <v>3</v>
      </c>
      <c r="HQ222" s="2" t="s">
        <v>3</v>
      </c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>
        <v>0</v>
      </c>
      <c r="IL222" s="2"/>
      <c r="IM222" s="2"/>
      <c r="IN222" s="2"/>
      <c r="IO222" s="2"/>
      <c r="IP222" s="2"/>
      <c r="IQ222" s="2"/>
      <c r="IR222" s="2"/>
      <c r="IS222" s="2"/>
      <c r="IT222" s="2"/>
      <c r="IU222" s="2"/>
    </row>
    <row r="223" spans="1:255" x14ac:dyDescent="0.2">
      <c r="A223">
        <v>17</v>
      </c>
      <c r="B223">
        <v>1</v>
      </c>
      <c r="E223" t="s">
        <v>313</v>
      </c>
      <c r="F223" t="s">
        <v>314</v>
      </c>
      <c r="G223" t="s">
        <v>315</v>
      </c>
      <c r="H223" t="s">
        <v>154</v>
      </c>
      <c r="I223">
        <v>0</v>
      </c>
      <c r="J223">
        <v>0</v>
      </c>
      <c r="K223">
        <v>0</v>
      </c>
      <c r="L223">
        <v>-2532</v>
      </c>
      <c r="M223">
        <v>0</v>
      </c>
      <c r="N223">
        <f t="shared" si="212"/>
        <v>-2532</v>
      </c>
      <c r="O223">
        <f t="shared" si="213"/>
        <v>0</v>
      </c>
      <c r="P223">
        <f t="shared" si="214"/>
        <v>0</v>
      </c>
      <c r="Q223">
        <f t="shared" si="215"/>
        <v>0</v>
      </c>
      <c r="R223">
        <f t="shared" si="216"/>
        <v>0</v>
      </c>
      <c r="S223">
        <f t="shared" si="217"/>
        <v>0</v>
      </c>
      <c r="T223">
        <f t="shared" si="218"/>
        <v>0</v>
      </c>
      <c r="U223">
        <f t="shared" si="219"/>
        <v>0</v>
      </c>
      <c r="V223">
        <f t="shared" si="220"/>
        <v>0</v>
      </c>
      <c r="W223">
        <f t="shared" si="221"/>
        <v>0</v>
      </c>
      <c r="X223">
        <f t="shared" si="222"/>
        <v>0</v>
      </c>
      <c r="Y223">
        <f t="shared" si="223"/>
        <v>0</v>
      </c>
      <c r="AA223">
        <v>51441990</v>
      </c>
      <c r="AB223">
        <f t="shared" si="224"/>
        <v>5.6</v>
      </c>
      <c r="AC223">
        <f t="shared" si="211"/>
        <v>5.6</v>
      </c>
      <c r="AD223">
        <f t="shared" si="225"/>
        <v>0</v>
      </c>
      <c r="AE223">
        <f t="shared" si="226"/>
        <v>0</v>
      </c>
      <c r="AF223">
        <f t="shared" si="227"/>
        <v>0</v>
      </c>
      <c r="AG223">
        <f t="shared" si="228"/>
        <v>0</v>
      </c>
      <c r="AH223">
        <f t="shared" si="229"/>
        <v>0</v>
      </c>
      <c r="AI223">
        <f t="shared" si="230"/>
        <v>0</v>
      </c>
      <c r="AJ223">
        <f t="shared" si="231"/>
        <v>0</v>
      </c>
      <c r="AK223">
        <v>5.6</v>
      </c>
      <c r="AL223">
        <v>5.6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109</v>
      </c>
      <c r="AU223">
        <v>55</v>
      </c>
      <c r="AV223">
        <v>1</v>
      </c>
      <c r="AW223">
        <v>1</v>
      </c>
      <c r="AZ223">
        <v>1</v>
      </c>
      <c r="BA223">
        <v>1</v>
      </c>
      <c r="BB223">
        <v>1</v>
      </c>
      <c r="BC223">
        <v>8.16</v>
      </c>
      <c r="BD223" t="s">
        <v>3</v>
      </c>
      <c r="BE223" t="s">
        <v>3</v>
      </c>
      <c r="BF223" t="s">
        <v>3</v>
      </c>
      <c r="BG223" t="s">
        <v>3</v>
      </c>
      <c r="BH223">
        <v>3</v>
      </c>
      <c r="BI223">
        <v>1</v>
      </c>
      <c r="BJ223" t="s">
        <v>316</v>
      </c>
      <c r="BM223">
        <v>1100</v>
      </c>
      <c r="BN223">
        <v>0</v>
      </c>
      <c r="BO223" t="s">
        <v>23</v>
      </c>
      <c r="BP223">
        <v>1</v>
      </c>
      <c r="BQ223">
        <v>8</v>
      </c>
      <c r="BR223">
        <v>0</v>
      </c>
      <c r="BS223">
        <v>1</v>
      </c>
      <c r="BT223">
        <v>1</v>
      </c>
      <c r="BU223">
        <v>1</v>
      </c>
      <c r="BV223">
        <v>1</v>
      </c>
      <c r="BW223">
        <v>1</v>
      </c>
      <c r="BX223">
        <v>1</v>
      </c>
      <c r="BY223" t="s">
        <v>3</v>
      </c>
      <c r="BZ223">
        <v>109</v>
      </c>
      <c r="CA223">
        <v>65</v>
      </c>
      <c r="CB223" t="s">
        <v>3</v>
      </c>
      <c r="CE223">
        <v>0</v>
      </c>
      <c r="CF223">
        <v>0</v>
      </c>
      <c r="CG223">
        <v>0</v>
      </c>
      <c r="CH223">
        <v>62</v>
      </c>
      <c r="CI223">
        <v>0</v>
      </c>
      <c r="CJ223">
        <v>0</v>
      </c>
      <c r="CK223">
        <v>0</v>
      </c>
      <c r="CL223">
        <v>0</v>
      </c>
      <c r="CM223">
        <v>0</v>
      </c>
      <c r="CN223" t="s">
        <v>885</v>
      </c>
      <c r="CO223">
        <v>0</v>
      </c>
      <c r="CP223">
        <f t="shared" si="232"/>
        <v>0</v>
      </c>
      <c r="CQ223">
        <f t="shared" si="233"/>
        <v>45.7</v>
      </c>
      <c r="CR223">
        <f t="shared" si="234"/>
        <v>0</v>
      </c>
      <c r="CS223">
        <f t="shared" si="235"/>
        <v>0</v>
      </c>
      <c r="CT223">
        <f t="shared" si="236"/>
        <v>0</v>
      </c>
      <c r="CU223">
        <f t="shared" si="237"/>
        <v>0</v>
      </c>
      <c r="CV223">
        <f t="shared" si="238"/>
        <v>0</v>
      </c>
      <c r="CW223">
        <f t="shared" si="239"/>
        <v>0</v>
      </c>
      <c r="CX223">
        <f t="shared" si="240"/>
        <v>0</v>
      </c>
      <c r="CY223">
        <f t="shared" si="241"/>
        <v>0</v>
      </c>
      <c r="CZ223">
        <f t="shared" si="242"/>
        <v>0</v>
      </c>
      <c r="DC223" t="s">
        <v>3</v>
      </c>
      <c r="DD223" t="s">
        <v>3</v>
      </c>
      <c r="DE223" t="s">
        <v>36</v>
      </c>
      <c r="DF223" t="s">
        <v>36</v>
      </c>
      <c r="DG223" t="s">
        <v>43</v>
      </c>
      <c r="DH223" t="s">
        <v>3</v>
      </c>
      <c r="DI223" t="s">
        <v>43</v>
      </c>
      <c r="DJ223" t="s">
        <v>36</v>
      </c>
      <c r="DK223" t="s">
        <v>3</v>
      </c>
      <c r="DL223" t="s">
        <v>3</v>
      </c>
      <c r="DM223" t="s">
        <v>26</v>
      </c>
      <c r="DN223">
        <v>0</v>
      </c>
      <c r="DO223">
        <v>0</v>
      </c>
      <c r="DP223">
        <v>1</v>
      </c>
      <c r="DQ223">
        <v>1</v>
      </c>
      <c r="DU223">
        <v>1013</v>
      </c>
      <c r="DV223" t="s">
        <v>154</v>
      </c>
      <c r="DW223" t="s">
        <v>154</v>
      </c>
      <c r="DX223">
        <v>1</v>
      </c>
      <c r="DZ223" t="s">
        <v>3</v>
      </c>
      <c r="EA223" t="s">
        <v>3</v>
      </c>
      <c r="EB223" t="s">
        <v>3</v>
      </c>
      <c r="EC223" t="s">
        <v>3</v>
      </c>
      <c r="EE223">
        <v>51407885</v>
      </c>
      <c r="EF223">
        <v>8</v>
      </c>
      <c r="EG223" t="s">
        <v>58</v>
      </c>
      <c r="EH223">
        <v>0</v>
      </c>
      <c r="EI223" t="s">
        <v>3</v>
      </c>
      <c r="EJ223">
        <v>1</v>
      </c>
      <c r="EK223">
        <v>1100</v>
      </c>
      <c r="EL223" t="s">
        <v>59</v>
      </c>
      <c r="EM223" t="s">
        <v>60</v>
      </c>
      <c r="EO223" t="s">
        <v>44</v>
      </c>
      <c r="EQ223">
        <v>0</v>
      </c>
      <c r="ER223">
        <v>0</v>
      </c>
      <c r="ES223">
        <v>5.6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FQ223">
        <v>0</v>
      </c>
      <c r="FR223">
        <f t="shared" si="243"/>
        <v>0</v>
      </c>
      <c r="FS223">
        <v>0</v>
      </c>
      <c r="FX223">
        <v>109</v>
      </c>
      <c r="FY223">
        <v>55.25</v>
      </c>
      <c r="GA223" t="s">
        <v>63</v>
      </c>
      <c r="GD223">
        <v>1</v>
      </c>
      <c r="GF223">
        <v>1081963702</v>
      </c>
      <c r="GG223">
        <v>2</v>
      </c>
      <c r="GH223">
        <v>0</v>
      </c>
      <c r="GI223">
        <v>-2</v>
      </c>
      <c r="GJ223">
        <v>0</v>
      </c>
      <c r="GK223">
        <v>0</v>
      </c>
      <c r="GL223">
        <f t="shared" si="244"/>
        <v>0</v>
      </c>
      <c r="GM223">
        <f t="shared" si="245"/>
        <v>0</v>
      </c>
      <c r="GN223">
        <f t="shared" si="246"/>
        <v>0</v>
      </c>
      <c r="GO223">
        <f t="shared" si="247"/>
        <v>0</v>
      </c>
      <c r="GP223">
        <f t="shared" si="248"/>
        <v>0</v>
      </c>
      <c r="GR223">
        <v>0</v>
      </c>
      <c r="GS223">
        <v>4</v>
      </c>
      <c r="GT223">
        <v>0</v>
      </c>
      <c r="GU223" t="s">
        <v>3</v>
      </c>
      <c r="GV223">
        <f t="shared" si="249"/>
        <v>0</v>
      </c>
      <c r="GW223">
        <v>1</v>
      </c>
      <c r="GX223">
        <f t="shared" si="250"/>
        <v>0</v>
      </c>
      <c r="HA223">
        <v>0</v>
      </c>
      <c r="HB223">
        <v>0</v>
      </c>
      <c r="HC223">
        <f t="shared" si="251"/>
        <v>0</v>
      </c>
      <c r="HE223" t="s">
        <v>3</v>
      </c>
      <c r="HF223" t="s">
        <v>3</v>
      </c>
      <c r="HM223" t="s">
        <v>3</v>
      </c>
      <c r="HN223" t="s">
        <v>3</v>
      </c>
      <c r="HO223" t="s">
        <v>3</v>
      </c>
      <c r="HP223" t="s">
        <v>3</v>
      </c>
      <c r="HQ223" t="s">
        <v>3</v>
      </c>
      <c r="IK223">
        <v>0</v>
      </c>
    </row>
    <row r="224" spans="1:255" x14ac:dyDescent="0.2">
      <c r="A224" s="2">
        <v>17</v>
      </c>
      <c r="B224" s="2">
        <v>1</v>
      </c>
      <c r="C224" s="2"/>
      <c r="D224" s="2"/>
      <c r="E224" s="2" t="s">
        <v>317</v>
      </c>
      <c r="F224" s="2" t="s">
        <v>318</v>
      </c>
      <c r="G224" s="2" t="s">
        <v>319</v>
      </c>
      <c r="H224" s="2" t="s">
        <v>154</v>
      </c>
      <c r="I224" s="2">
        <v>0</v>
      </c>
      <c r="J224" s="2">
        <v>0</v>
      </c>
      <c r="K224" s="2">
        <v>0</v>
      </c>
      <c r="L224" s="2">
        <v>-2532</v>
      </c>
      <c r="M224" s="2">
        <v>0</v>
      </c>
      <c r="N224" s="2">
        <f t="shared" si="212"/>
        <v>-2532</v>
      </c>
      <c r="O224" s="2">
        <f t="shared" si="213"/>
        <v>0</v>
      </c>
      <c r="P224" s="2">
        <f t="shared" si="214"/>
        <v>0</v>
      </c>
      <c r="Q224" s="2">
        <f t="shared" si="215"/>
        <v>0</v>
      </c>
      <c r="R224" s="2">
        <f t="shared" si="216"/>
        <v>0</v>
      </c>
      <c r="S224" s="2">
        <f t="shared" si="217"/>
        <v>0</v>
      </c>
      <c r="T224" s="2">
        <f t="shared" si="218"/>
        <v>0</v>
      </c>
      <c r="U224" s="2">
        <f t="shared" si="219"/>
        <v>0</v>
      </c>
      <c r="V224" s="2">
        <f t="shared" si="220"/>
        <v>0</v>
      </c>
      <c r="W224" s="2">
        <f t="shared" si="221"/>
        <v>0</v>
      </c>
      <c r="X224" s="2">
        <f t="shared" si="222"/>
        <v>0</v>
      </c>
      <c r="Y224" s="2">
        <f t="shared" si="223"/>
        <v>0</v>
      </c>
      <c r="Z224" s="2"/>
      <c r="AA224" s="2">
        <v>51442965</v>
      </c>
      <c r="AB224" s="2">
        <f t="shared" si="224"/>
        <v>2.5</v>
      </c>
      <c r="AC224" s="2">
        <f t="shared" si="211"/>
        <v>2.5</v>
      </c>
      <c r="AD224" s="2">
        <f t="shared" si="225"/>
        <v>0</v>
      </c>
      <c r="AE224" s="2">
        <f t="shared" si="226"/>
        <v>0</v>
      </c>
      <c r="AF224" s="2">
        <f t="shared" si="227"/>
        <v>0</v>
      </c>
      <c r="AG224" s="2">
        <f t="shared" si="228"/>
        <v>0</v>
      </c>
      <c r="AH224" s="2">
        <f t="shared" si="229"/>
        <v>0</v>
      </c>
      <c r="AI224" s="2">
        <f t="shared" si="230"/>
        <v>0</v>
      </c>
      <c r="AJ224" s="2">
        <f t="shared" si="231"/>
        <v>0</v>
      </c>
      <c r="AK224" s="2">
        <v>2.5</v>
      </c>
      <c r="AL224" s="2">
        <v>2.5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109</v>
      </c>
      <c r="AU224" s="2">
        <v>55.25</v>
      </c>
      <c r="AV224" s="2">
        <v>1</v>
      </c>
      <c r="AW224" s="2">
        <v>1</v>
      </c>
      <c r="AX224" s="2"/>
      <c r="AY224" s="2"/>
      <c r="AZ224" s="2">
        <v>1</v>
      </c>
      <c r="BA224" s="2">
        <v>1</v>
      </c>
      <c r="BB224" s="2">
        <v>1</v>
      </c>
      <c r="BC224" s="2">
        <v>8.16</v>
      </c>
      <c r="BD224" s="2" t="s">
        <v>3</v>
      </c>
      <c r="BE224" s="2" t="s">
        <v>3</v>
      </c>
      <c r="BF224" s="2" t="s">
        <v>3</v>
      </c>
      <c r="BG224" s="2" t="s">
        <v>3</v>
      </c>
      <c r="BH224" s="2">
        <v>3</v>
      </c>
      <c r="BI224" s="2">
        <v>1</v>
      </c>
      <c r="BJ224" s="2" t="s">
        <v>320</v>
      </c>
      <c r="BK224" s="2"/>
      <c r="BL224" s="2"/>
      <c r="BM224" s="2">
        <v>1100</v>
      </c>
      <c r="BN224" s="2">
        <v>0</v>
      </c>
      <c r="BO224" s="2" t="s">
        <v>23</v>
      </c>
      <c r="BP224" s="2">
        <v>1</v>
      </c>
      <c r="BQ224" s="2">
        <v>8</v>
      </c>
      <c r="BR224" s="2">
        <v>0</v>
      </c>
      <c r="BS224" s="2">
        <v>1</v>
      </c>
      <c r="BT224" s="2">
        <v>1</v>
      </c>
      <c r="BU224" s="2">
        <v>1</v>
      </c>
      <c r="BV224" s="2">
        <v>1</v>
      </c>
      <c r="BW224" s="2">
        <v>1</v>
      </c>
      <c r="BX224" s="2">
        <v>1</v>
      </c>
      <c r="BY224" s="2" t="s">
        <v>3</v>
      </c>
      <c r="BZ224" s="2">
        <v>109</v>
      </c>
      <c r="CA224" s="2">
        <v>65</v>
      </c>
      <c r="CB224" s="2" t="s">
        <v>3</v>
      </c>
      <c r="CC224" s="2"/>
      <c r="CD224" s="2"/>
      <c r="CE224" s="2">
        <v>0</v>
      </c>
      <c r="CF224" s="2">
        <v>0</v>
      </c>
      <c r="CG224" s="2">
        <v>0</v>
      </c>
      <c r="CH224" s="2">
        <v>63</v>
      </c>
      <c r="CI224" s="2">
        <v>0</v>
      </c>
      <c r="CJ224" s="2">
        <v>0</v>
      </c>
      <c r="CK224" s="2">
        <v>0</v>
      </c>
      <c r="CL224" s="2">
        <v>0</v>
      </c>
      <c r="CM224" s="2">
        <v>0</v>
      </c>
      <c r="CN224" s="2" t="s">
        <v>885</v>
      </c>
      <c r="CO224" s="2">
        <v>0</v>
      </c>
      <c r="CP224" s="2">
        <f t="shared" si="232"/>
        <v>0</v>
      </c>
      <c r="CQ224" s="2">
        <f t="shared" si="233"/>
        <v>20.399999999999999</v>
      </c>
      <c r="CR224" s="2">
        <f t="shared" si="234"/>
        <v>0</v>
      </c>
      <c r="CS224" s="2">
        <f t="shared" si="235"/>
        <v>0</v>
      </c>
      <c r="CT224" s="2">
        <f t="shared" si="236"/>
        <v>0</v>
      </c>
      <c r="CU224" s="2">
        <f t="shared" si="237"/>
        <v>0</v>
      </c>
      <c r="CV224" s="2">
        <f t="shared" si="238"/>
        <v>0</v>
      </c>
      <c r="CW224" s="2">
        <f t="shared" si="239"/>
        <v>0</v>
      </c>
      <c r="CX224" s="2">
        <f t="shared" si="240"/>
        <v>0</v>
      </c>
      <c r="CY224" s="2">
        <f t="shared" si="241"/>
        <v>0</v>
      </c>
      <c r="CZ224" s="2">
        <f t="shared" si="242"/>
        <v>0</v>
      </c>
      <c r="DA224" s="2"/>
      <c r="DB224" s="2"/>
      <c r="DC224" s="2" t="s">
        <v>3</v>
      </c>
      <c r="DD224" s="2" t="s">
        <v>3</v>
      </c>
      <c r="DE224" s="2" t="s">
        <v>36</v>
      </c>
      <c r="DF224" s="2" t="s">
        <v>36</v>
      </c>
      <c r="DG224" s="2" t="s">
        <v>43</v>
      </c>
      <c r="DH224" s="2" t="s">
        <v>3</v>
      </c>
      <c r="DI224" s="2" t="s">
        <v>43</v>
      </c>
      <c r="DJ224" s="2" t="s">
        <v>36</v>
      </c>
      <c r="DK224" s="2" t="s">
        <v>3</v>
      </c>
      <c r="DL224" s="2" t="s">
        <v>3</v>
      </c>
      <c r="DM224" s="2" t="s">
        <v>26</v>
      </c>
      <c r="DN224" s="2">
        <v>0</v>
      </c>
      <c r="DO224" s="2">
        <v>0</v>
      </c>
      <c r="DP224" s="2">
        <v>1</v>
      </c>
      <c r="DQ224" s="2">
        <v>1</v>
      </c>
      <c r="DR224" s="2"/>
      <c r="DS224" s="2"/>
      <c r="DT224" s="2"/>
      <c r="DU224" s="2">
        <v>1013</v>
      </c>
      <c r="DV224" s="2" t="s">
        <v>154</v>
      </c>
      <c r="DW224" s="2" t="s">
        <v>154</v>
      </c>
      <c r="DX224" s="2">
        <v>1</v>
      </c>
      <c r="DY224" s="2"/>
      <c r="DZ224" s="2" t="s">
        <v>3</v>
      </c>
      <c r="EA224" s="2" t="s">
        <v>3</v>
      </c>
      <c r="EB224" s="2" t="s">
        <v>3</v>
      </c>
      <c r="EC224" s="2" t="s">
        <v>3</v>
      </c>
      <c r="ED224" s="2"/>
      <c r="EE224" s="2">
        <v>51407885</v>
      </c>
      <c r="EF224" s="2">
        <v>8</v>
      </c>
      <c r="EG224" s="2" t="s">
        <v>58</v>
      </c>
      <c r="EH224" s="2">
        <v>0</v>
      </c>
      <c r="EI224" s="2" t="s">
        <v>3</v>
      </c>
      <c r="EJ224" s="2">
        <v>1</v>
      </c>
      <c r="EK224" s="2">
        <v>1100</v>
      </c>
      <c r="EL224" s="2" t="s">
        <v>59</v>
      </c>
      <c r="EM224" s="2" t="s">
        <v>60</v>
      </c>
      <c r="EN224" s="2"/>
      <c r="EO224" s="2" t="s">
        <v>44</v>
      </c>
      <c r="EP224" s="2"/>
      <c r="EQ224" s="2">
        <v>0</v>
      </c>
      <c r="ER224" s="2">
        <v>0</v>
      </c>
      <c r="ES224" s="2">
        <v>2.5</v>
      </c>
      <c r="ET224" s="2">
        <v>0</v>
      </c>
      <c r="EU224" s="2">
        <v>0</v>
      </c>
      <c r="EV224" s="2">
        <v>0</v>
      </c>
      <c r="EW224" s="2">
        <v>0</v>
      </c>
      <c r="EX224" s="2">
        <v>0</v>
      </c>
      <c r="EY224" s="2">
        <v>0</v>
      </c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>
        <v>0</v>
      </c>
      <c r="FR224" s="2">
        <f t="shared" si="243"/>
        <v>0</v>
      </c>
      <c r="FS224" s="2">
        <v>0</v>
      </c>
      <c r="FT224" s="2"/>
      <c r="FU224" s="2"/>
      <c r="FV224" s="2"/>
      <c r="FW224" s="2"/>
      <c r="FX224" s="2">
        <v>109</v>
      </c>
      <c r="FY224" s="2">
        <v>55.25</v>
      </c>
      <c r="FZ224" s="2"/>
      <c r="GA224" s="2" t="s">
        <v>63</v>
      </c>
      <c r="GB224" s="2"/>
      <c r="GC224" s="2"/>
      <c r="GD224" s="2">
        <v>1</v>
      </c>
      <c r="GE224" s="2"/>
      <c r="GF224" s="2">
        <v>-914952465</v>
      </c>
      <c r="GG224" s="2">
        <v>2</v>
      </c>
      <c r="GH224" s="2">
        <v>0</v>
      </c>
      <c r="GI224" s="2">
        <v>-2</v>
      </c>
      <c r="GJ224" s="2">
        <v>0</v>
      </c>
      <c r="GK224" s="2">
        <v>0</v>
      </c>
      <c r="GL224" s="2">
        <f t="shared" si="244"/>
        <v>0</v>
      </c>
      <c r="GM224" s="2">
        <f t="shared" si="245"/>
        <v>0</v>
      </c>
      <c r="GN224" s="2">
        <f t="shared" si="246"/>
        <v>0</v>
      </c>
      <c r="GO224" s="2">
        <f t="shared" si="247"/>
        <v>0</v>
      </c>
      <c r="GP224" s="2">
        <f t="shared" si="248"/>
        <v>0</v>
      </c>
      <c r="GQ224" s="2"/>
      <c r="GR224" s="2">
        <v>0</v>
      </c>
      <c r="GS224" s="2">
        <v>4</v>
      </c>
      <c r="GT224" s="2">
        <v>0</v>
      </c>
      <c r="GU224" s="2" t="s">
        <v>3</v>
      </c>
      <c r="GV224" s="2">
        <f t="shared" si="249"/>
        <v>0</v>
      </c>
      <c r="GW224" s="2">
        <v>1</v>
      </c>
      <c r="GX224" s="2">
        <f t="shared" si="250"/>
        <v>0</v>
      </c>
      <c r="GY224" s="2"/>
      <c r="GZ224" s="2"/>
      <c r="HA224" s="2">
        <v>0</v>
      </c>
      <c r="HB224" s="2">
        <v>0</v>
      </c>
      <c r="HC224" s="2">
        <f t="shared" si="251"/>
        <v>0</v>
      </c>
      <c r="HD224" s="2"/>
      <c r="HE224" s="2" t="s">
        <v>3</v>
      </c>
      <c r="HF224" s="2" t="s">
        <v>3</v>
      </c>
      <c r="HG224" s="2"/>
      <c r="HH224" s="2"/>
      <c r="HI224" s="2"/>
      <c r="HJ224" s="2"/>
      <c r="HK224" s="2"/>
      <c r="HL224" s="2"/>
      <c r="HM224" s="2" t="s">
        <v>3</v>
      </c>
      <c r="HN224" s="2" t="s">
        <v>3</v>
      </c>
      <c r="HO224" s="2" t="s">
        <v>3</v>
      </c>
      <c r="HP224" s="2" t="s">
        <v>3</v>
      </c>
      <c r="HQ224" s="2" t="s">
        <v>3</v>
      </c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>
        <v>0</v>
      </c>
      <c r="IL224" s="2"/>
      <c r="IM224" s="2"/>
      <c r="IN224" s="2"/>
      <c r="IO224" s="2"/>
      <c r="IP224" s="2"/>
      <c r="IQ224" s="2"/>
      <c r="IR224" s="2"/>
      <c r="IS224" s="2"/>
      <c r="IT224" s="2"/>
      <c r="IU224" s="2"/>
    </row>
    <row r="225" spans="1:255" x14ac:dyDescent="0.2">
      <c r="A225">
        <v>17</v>
      </c>
      <c r="B225">
        <v>1</v>
      </c>
      <c r="E225" t="s">
        <v>317</v>
      </c>
      <c r="F225" t="s">
        <v>318</v>
      </c>
      <c r="G225" t="s">
        <v>319</v>
      </c>
      <c r="H225" t="s">
        <v>154</v>
      </c>
      <c r="I225">
        <v>0</v>
      </c>
      <c r="J225">
        <v>0</v>
      </c>
      <c r="K225">
        <v>0</v>
      </c>
      <c r="L225">
        <v>-2532</v>
      </c>
      <c r="M225">
        <v>0</v>
      </c>
      <c r="N225">
        <f t="shared" si="212"/>
        <v>-2532</v>
      </c>
      <c r="O225">
        <f t="shared" si="213"/>
        <v>0</v>
      </c>
      <c r="P225">
        <f t="shared" si="214"/>
        <v>0</v>
      </c>
      <c r="Q225">
        <f t="shared" si="215"/>
        <v>0</v>
      </c>
      <c r="R225">
        <f t="shared" si="216"/>
        <v>0</v>
      </c>
      <c r="S225">
        <f t="shared" si="217"/>
        <v>0</v>
      </c>
      <c r="T225">
        <f t="shared" si="218"/>
        <v>0</v>
      </c>
      <c r="U225">
        <f t="shared" si="219"/>
        <v>0</v>
      </c>
      <c r="V225">
        <f t="shared" si="220"/>
        <v>0</v>
      </c>
      <c r="W225">
        <f t="shared" si="221"/>
        <v>0</v>
      </c>
      <c r="X225">
        <f t="shared" si="222"/>
        <v>0</v>
      </c>
      <c r="Y225">
        <f t="shared" si="223"/>
        <v>0</v>
      </c>
      <c r="AA225">
        <v>51441990</v>
      </c>
      <c r="AB225">
        <f t="shared" si="224"/>
        <v>2.5</v>
      </c>
      <c r="AC225">
        <f t="shared" si="211"/>
        <v>2.5</v>
      </c>
      <c r="AD225">
        <f t="shared" si="225"/>
        <v>0</v>
      </c>
      <c r="AE225">
        <f t="shared" si="226"/>
        <v>0</v>
      </c>
      <c r="AF225">
        <f t="shared" si="227"/>
        <v>0</v>
      </c>
      <c r="AG225">
        <f t="shared" si="228"/>
        <v>0</v>
      </c>
      <c r="AH225">
        <f t="shared" si="229"/>
        <v>0</v>
      </c>
      <c r="AI225">
        <f t="shared" si="230"/>
        <v>0</v>
      </c>
      <c r="AJ225">
        <f t="shared" si="231"/>
        <v>0</v>
      </c>
      <c r="AK225">
        <v>2.5</v>
      </c>
      <c r="AL225">
        <v>2.5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109</v>
      </c>
      <c r="AU225">
        <v>55</v>
      </c>
      <c r="AV225">
        <v>1</v>
      </c>
      <c r="AW225">
        <v>1</v>
      </c>
      <c r="AZ225">
        <v>1</v>
      </c>
      <c r="BA225">
        <v>1</v>
      </c>
      <c r="BB225">
        <v>1</v>
      </c>
      <c r="BC225">
        <v>8.16</v>
      </c>
      <c r="BD225" t="s">
        <v>3</v>
      </c>
      <c r="BE225" t="s">
        <v>3</v>
      </c>
      <c r="BF225" t="s">
        <v>3</v>
      </c>
      <c r="BG225" t="s">
        <v>3</v>
      </c>
      <c r="BH225">
        <v>3</v>
      </c>
      <c r="BI225">
        <v>1</v>
      </c>
      <c r="BJ225" t="s">
        <v>320</v>
      </c>
      <c r="BM225">
        <v>1100</v>
      </c>
      <c r="BN225">
        <v>0</v>
      </c>
      <c r="BO225" t="s">
        <v>23</v>
      </c>
      <c r="BP225">
        <v>1</v>
      </c>
      <c r="BQ225">
        <v>8</v>
      </c>
      <c r="BR225">
        <v>0</v>
      </c>
      <c r="BS225">
        <v>1</v>
      </c>
      <c r="BT225">
        <v>1</v>
      </c>
      <c r="BU225">
        <v>1</v>
      </c>
      <c r="BV225">
        <v>1</v>
      </c>
      <c r="BW225">
        <v>1</v>
      </c>
      <c r="BX225">
        <v>1</v>
      </c>
      <c r="BY225" t="s">
        <v>3</v>
      </c>
      <c r="BZ225">
        <v>109</v>
      </c>
      <c r="CA225">
        <v>65</v>
      </c>
      <c r="CB225" t="s">
        <v>3</v>
      </c>
      <c r="CE225">
        <v>0</v>
      </c>
      <c r="CF225">
        <v>0</v>
      </c>
      <c r="CG225">
        <v>0</v>
      </c>
      <c r="CH225">
        <v>63</v>
      </c>
      <c r="CI225">
        <v>0</v>
      </c>
      <c r="CJ225">
        <v>0</v>
      </c>
      <c r="CK225">
        <v>0</v>
      </c>
      <c r="CL225">
        <v>0</v>
      </c>
      <c r="CM225">
        <v>0</v>
      </c>
      <c r="CN225" t="s">
        <v>885</v>
      </c>
      <c r="CO225">
        <v>0</v>
      </c>
      <c r="CP225">
        <f t="shared" si="232"/>
        <v>0</v>
      </c>
      <c r="CQ225">
        <f t="shared" si="233"/>
        <v>20.399999999999999</v>
      </c>
      <c r="CR225">
        <f t="shared" si="234"/>
        <v>0</v>
      </c>
      <c r="CS225">
        <f t="shared" si="235"/>
        <v>0</v>
      </c>
      <c r="CT225">
        <f t="shared" si="236"/>
        <v>0</v>
      </c>
      <c r="CU225">
        <f t="shared" si="237"/>
        <v>0</v>
      </c>
      <c r="CV225">
        <f t="shared" si="238"/>
        <v>0</v>
      </c>
      <c r="CW225">
        <f t="shared" si="239"/>
        <v>0</v>
      </c>
      <c r="CX225">
        <f t="shared" si="240"/>
        <v>0</v>
      </c>
      <c r="CY225">
        <f t="shared" si="241"/>
        <v>0</v>
      </c>
      <c r="CZ225">
        <f t="shared" si="242"/>
        <v>0</v>
      </c>
      <c r="DC225" t="s">
        <v>3</v>
      </c>
      <c r="DD225" t="s">
        <v>3</v>
      </c>
      <c r="DE225" t="s">
        <v>36</v>
      </c>
      <c r="DF225" t="s">
        <v>36</v>
      </c>
      <c r="DG225" t="s">
        <v>43</v>
      </c>
      <c r="DH225" t="s">
        <v>3</v>
      </c>
      <c r="DI225" t="s">
        <v>43</v>
      </c>
      <c r="DJ225" t="s">
        <v>36</v>
      </c>
      <c r="DK225" t="s">
        <v>3</v>
      </c>
      <c r="DL225" t="s">
        <v>3</v>
      </c>
      <c r="DM225" t="s">
        <v>26</v>
      </c>
      <c r="DN225">
        <v>0</v>
      </c>
      <c r="DO225">
        <v>0</v>
      </c>
      <c r="DP225">
        <v>1</v>
      </c>
      <c r="DQ225">
        <v>1</v>
      </c>
      <c r="DU225">
        <v>1013</v>
      </c>
      <c r="DV225" t="s">
        <v>154</v>
      </c>
      <c r="DW225" t="s">
        <v>154</v>
      </c>
      <c r="DX225">
        <v>1</v>
      </c>
      <c r="DZ225" t="s">
        <v>3</v>
      </c>
      <c r="EA225" t="s">
        <v>3</v>
      </c>
      <c r="EB225" t="s">
        <v>3</v>
      </c>
      <c r="EC225" t="s">
        <v>3</v>
      </c>
      <c r="EE225">
        <v>51407885</v>
      </c>
      <c r="EF225">
        <v>8</v>
      </c>
      <c r="EG225" t="s">
        <v>58</v>
      </c>
      <c r="EH225">
        <v>0</v>
      </c>
      <c r="EI225" t="s">
        <v>3</v>
      </c>
      <c r="EJ225">
        <v>1</v>
      </c>
      <c r="EK225">
        <v>1100</v>
      </c>
      <c r="EL225" t="s">
        <v>59</v>
      </c>
      <c r="EM225" t="s">
        <v>60</v>
      </c>
      <c r="EO225" t="s">
        <v>44</v>
      </c>
      <c r="EQ225">
        <v>0</v>
      </c>
      <c r="ER225">
        <v>0</v>
      </c>
      <c r="ES225">
        <v>2.5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FQ225">
        <v>0</v>
      </c>
      <c r="FR225">
        <f t="shared" si="243"/>
        <v>0</v>
      </c>
      <c r="FS225">
        <v>0</v>
      </c>
      <c r="FX225">
        <v>109</v>
      </c>
      <c r="FY225">
        <v>55.25</v>
      </c>
      <c r="GA225" t="s">
        <v>63</v>
      </c>
      <c r="GD225">
        <v>1</v>
      </c>
      <c r="GF225">
        <v>-914952465</v>
      </c>
      <c r="GG225">
        <v>2</v>
      </c>
      <c r="GH225">
        <v>0</v>
      </c>
      <c r="GI225">
        <v>-2</v>
      </c>
      <c r="GJ225">
        <v>0</v>
      </c>
      <c r="GK225">
        <v>0</v>
      </c>
      <c r="GL225">
        <f t="shared" si="244"/>
        <v>0</v>
      </c>
      <c r="GM225">
        <f t="shared" si="245"/>
        <v>0</v>
      </c>
      <c r="GN225">
        <f t="shared" si="246"/>
        <v>0</v>
      </c>
      <c r="GO225">
        <f t="shared" si="247"/>
        <v>0</v>
      </c>
      <c r="GP225">
        <f t="shared" si="248"/>
        <v>0</v>
      </c>
      <c r="GR225">
        <v>0</v>
      </c>
      <c r="GS225">
        <v>4</v>
      </c>
      <c r="GT225">
        <v>0</v>
      </c>
      <c r="GU225" t="s">
        <v>3</v>
      </c>
      <c r="GV225">
        <f t="shared" si="249"/>
        <v>0</v>
      </c>
      <c r="GW225">
        <v>1</v>
      </c>
      <c r="GX225">
        <f t="shared" si="250"/>
        <v>0</v>
      </c>
      <c r="HA225">
        <v>0</v>
      </c>
      <c r="HB225">
        <v>0</v>
      </c>
      <c r="HC225">
        <f t="shared" si="251"/>
        <v>0</v>
      </c>
      <c r="HE225" t="s">
        <v>3</v>
      </c>
      <c r="HF225" t="s">
        <v>3</v>
      </c>
      <c r="HM225" t="s">
        <v>3</v>
      </c>
      <c r="HN225" t="s">
        <v>3</v>
      </c>
      <c r="HO225" t="s">
        <v>3</v>
      </c>
      <c r="HP225" t="s">
        <v>3</v>
      </c>
      <c r="HQ225" t="s">
        <v>3</v>
      </c>
      <c r="IK225">
        <v>0</v>
      </c>
    </row>
    <row r="226" spans="1:255" x14ac:dyDescent="0.2">
      <c r="A226" s="2">
        <v>17</v>
      </c>
      <c r="B226" s="2">
        <v>1</v>
      </c>
      <c r="C226" s="2"/>
      <c r="D226" s="2"/>
      <c r="E226" s="2" t="s">
        <v>321</v>
      </c>
      <c r="F226" s="2" t="s">
        <v>322</v>
      </c>
      <c r="G226" s="2" t="s">
        <v>323</v>
      </c>
      <c r="H226" s="2" t="s">
        <v>163</v>
      </c>
      <c r="I226" s="2">
        <v>0</v>
      </c>
      <c r="J226" s="2">
        <v>0</v>
      </c>
      <c r="K226" s="2">
        <v>0</v>
      </c>
      <c r="L226" s="2">
        <v>2546</v>
      </c>
      <c r="M226" s="2">
        <v>0</v>
      </c>
      <c r="N226" s="2">
        <f t="shared" si="212"/>
        <v>2546</v>
      </c>
      <c r="O226" s="2">
        <f t="shared" si="213"/>
        <v>0</v>
      </c>
      <c r="P226" s="2">
        <f t="shared" si="214"/>
        <v>0</v>
      </c>
      <c r="Q226" s="2">
        <f t="shared" si="215"/>
        <v>0</v>
      </c>
      <c r="R226" s="2">
        <f t="shared" si="216"/>
        <v>0</v>
      </c>
      <c r="S226" s="2">
        <f t="shared" si="217"/>
        <v>0</v>
      </c>
      <c r="T226" s="2">
        <f t="shared" si="218"/>
        <v>0</v>
      </c>
      <c r="U226" s="2">
        <f t="shared" si="219"/>
        <v>0</v>
      </c>
      <c r="V226" s="2">
        <f t="shared" si="220"/>
        <v>0</v>
      </c>
      <c r="W226" s="2">
        <f t="shared" si="221"/>
        <v>0</v>
      </c>
      <c r="X226" s="2">
        <f t="shared" si="222"/>
        <v>0</v>
      </c>
      <c r="Y226" s="2">
        <f t="shared" si="223"/>
        <v>0</v>
      </c>
      <c r="Z226" s="2"/>
      <c r="AA226" s="2">
        <v>51442965</v>
      </c>
      <c r="AB226" s="2">
        <f t="shared" si="224"/>
        <v>279.04411800000003</v>
      </c>
      <c r="AC226" s="2">
        <f>ROUND((((ES226/1.2/8.16)*1.012)),6)</f>
        <v>279.04411800000003</v>
      </c>
      <c r="AD226" s="2">
        <f t="shared" si="225"/>
        <v>0</v>
      </c>
      <c r="AE226" s="2">
        <f t="shared" si="226"/>
        <v>0</v>
      </c>
      <c r="AF226" s="2">
        <f t="shared" si="227"/>
        <v>0</v>
      </c>
      <c r="AG226" s="2">
        <f t="shared" si="228"/>
        <v>0</v>
      </c>
      <c r="AH226" s="2">
        <f t="shared" si="229"/>
        <v>0</v>
      </c>
      <c r="AI226" s="2">
        <f t="shared" si="230"/>
        <v>0</v>
      </c>
      <c r="AJ226" s="2">
        <f t="shared" si="231"/>
        <v>0</v>
      </c>
      <c r="AK226" s="2">
        <v>2700</v>
      </c>
      <c r="AL226" s="2">
        <v>2700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1</v>
      </c>
      <c r="AW226" s="2">
        <v>1</v>
      </c>
      <c r="AX226" s="2"/>
      <c r="AY226" s="2"/>
      <c r="AZ226" s="2">
        <v>1</v>
      </c>
      <c r="BA226" s="2">
        <v>1</v>
      </c>
      <c r="BB226" s="2">
        <v>1</v>
      </c>
      <c r="BC226" s="2">
        <v>8.16</v>
      </c>
      <c r="BD226" s="2" t="s">
        <v>3</v>
      </c>
      <c r="BE226" s="2" t="s">
        <v>3</v>
      </c>
      <c r="BF226" s="2" t="s">
        <v>3</v>
      </c>
      <c r="BG226" s="2" t="s">
        <v>3</v>
      </c>
      <c r="BH226" s="2">
        <v>3</v>
      </c>
      <c r="BI226" s="2">
        <v>1</v>
      </c>
      <c r="BJ226" s="2" t="s">
        <v>322</v>
      </c>
      <c r="BK226" s="2"/>
      <c r="BL226" s="2"/>
      <c r="BM226" s="2">
        <v>1100</v>
      </c>
      <c r="BN226" s="2">
        <v>0</v>
      </c>
      <c r="BO226" s="2" t="s">
        <v>23</v>
      </c>
      <c r="BP226" s="2">
        <v>1</v>
      </c>
      <c r="BQ226" s="2">
        <v>8</v>
      </c>
      <c r="BR226" s="2">
        <v>0</v>
      </c>
      <c r="BS226" s="2">
        <v>1</v>
      </c>
      <c r="BT226" s="2">
        <v>1</v>
      </c>
      <c r="BU226" s="2">
        <v>1</v>
      </c>
      <c r="BV226" s="2">
        <v>1</v>
      </c>
      <c r="BW226" s="2">
        <v>1</v>
      </c>
      <c r="BX226" s="2">
        <v>1</v>
      </c>
      <c r="BY226" s="2" t="s">
        <v>3</v>
      </c>
      <c r="BZ226" s="2">
        <v>0</v>
      </c>
      <c r="CA226" s="2">
        <v>0</v>
      </c>
      <c r="CB226" s="2" t="s">
        <v>3</v>
      </c>
      <c r="CC226" s="2"/>
      <c r="CD226" s="2"/>
      <c r="CE226" s="2">
        <v>0</v>
      </c>
      <c r="CF226" s="2">
        <v>0</v>
      </c>
      <c r="CG226" s="2">
        <v>0</v>
      </c>
      <c r="CH226" s="2">
        <v>64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 t="s">
        <v>888</v>
      </c>
      <c r="CO226" s="2">
        <v>0</v>
      </c>
      <c r="CP226" s="2">
        <f t="shared" si="232"/>
        <v>0</v>
      </c>
      <c r="CQ226" s="2">
        <f t="shared" si="233"/>
        <v>2277</v>
      </c>
      <c r="CR226" s="2">
        <f t="shared" si="234"/>
        <v>0</v>
      </c>
      <c r="CS226" s="2">
        <f t="shared" si="235"/>
        <v>0</v>
      </c>
      <c r="CT226" s="2">
        <f t="shared" si="236"/>
        <v>0</v>
      </c>
      <c r="CU226" s="2">
        <f t="shared" si="237"/>
        <v>0</v>
      </c>
      <c r="CV226" s="2">
        <f t="shared" si="238"/>
        <v>0</v>
      </c>
      <c r="CW226" s="2">
        <f t="shared" si="239"/>
        <v>0</v>
      </c>
      <c r="CX226" s="2">
        <f t="shared" si="240"/>
        <v>0</v>
      </c>
      <c r="CY226" s="2">
        <f t="shared" si="241"/>
        <v>0</v>
      </c>
      <c r="CZ226" s="2">
        <f t="shared" si="242"/>
        <v>0</v>
      </c>
      <c r="DA226" s="2"/>
      <c r="DB226" s="2"/>
      <c r="DC226" s="2" t="s">
        <v>3</v>
      </c>
      <c r="DD226" s="2" t="s">
        <v>267</v>
      </c>
      <c r="DE226" s="2" t="s">
        <v>36</v>
      </c>
      <c r="DF226" s="2" t="s">
        <v>36</v>
      </c>
      <c r="DG226" s="2" t="s">
        <v>43</v>
      </c>
      <c r="DH226" s="2" t="s">
        <v>3</v>
      </c>
      <c r="DI226" s="2" t="s">
        <v>43</v>
      </c>
      <c r="DJ226" s="2" t="s">
        <v>36</v>
      </c>
      <c r="DK226" s="2" t="s">
        <v>3</v>
      </c>
      <c r="DL226" s="2" t="s">
        <v>3</v>
      </c>
      <c r="DM226" s="2" t="s">
        <v>3</v>
      </c>
      <c r="DN226" s="2">
        <v>0</v>
      </c>
      <c r="DO226" s="2">
        <v>0</v>
      </c>
      <c r="DP226" s="2">
        <v>1</v>
      </c>
      <c r="DQ226" s="2">
        <v>1</v>
      </c>
      <c r="DR226" s="2"/>
      <c r="DS226" s="2"/>
      <c r="DT226" s="2"/>
      <c r="DU226" s="2">
        <v>1013</v>
      </c>
      <c r="DV226" s="2" t="s">
        <v>163</v>
      </c>
      <c r="DW226" s="2" t="s">
        <v>163</v>
      </c>
      <c r="DX226" s="2">
        <v>1</v>
      </c>
      <c r="DY226" s="2"/>
      <c r="DZ226" s="2" t="s">
        <v>3</v>
      </c>
      <c r="EA226" s="2" t="s">
        <v>3</v>
      </c>
      <c r="EB226" s="2" t="s">
        <v>3</v>
      </c>
      <c r="EC226" s="2" t="s">
        <v>3</v>
      </c>
      <c r="ED226" s="2"/>
      <c r="EE226" s="2">
        <v>51407885</v>
      </c>
      <c r="EF226" s="2">
        <v>8</v>
      </c>
      <c r="EG226" s="2" t="s">
        <v>58</v>
      </c>
      <c r="EH226" s="2">
        <v>0</v>
      </c>
      <c r="EI226" s="2" t="s">
        <v>3</v>
      </c>
      <c r="EJ226" s="2">
        <v>1</v>
      </c>
      <c r="EK226" s="2">
        <v>1100</v>
      </c>
      <c r="EL226" s="2" t="s">
        <v>59</v>
      </c>
      <c r="EM226" s="2" t="s">
        <v>60</v>
      </c>
      <c r="EN226" s="2"/>
      <c r="EO226" s="2" t="s">
        <v>87</v>
      </c>
      <c r="EP226" s="2"/>
      <c r="EQ226" s="2">
        <v>0</v>
      </c>
      <c r="ER226" s="2">
        <v>0</v>
      </c>
      <c r="ES226" s="2">
        <v>2700</v>
      </c>
      <c r="ET226" s="2">
        <v>0</v>
      </c>
      <c r="EU226" s="2">
        <v>0</v>
      </c>
      <c r="EV226" s="2">
        <v>0</v>
      </c>
      <c r="EW226" s="2">
        <v>0</v>
      </c>
      <c r="EX226" s="2">
        <v>0</v>
      </c>
      <c r="EY226" s="2">
        <v>0</v>
      </c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>
        <v>0</v>
      </c>
      <c r="FR226" s="2">
        <f t="shared" si="243"/>
        <v>0</v>
      </c>
      <c r="FS226" s="2">
        <v>0</v>
      </c>
      <c r="FT226" s="2"/>
      <c r="FU226" s="2"/>
      <c r="FV226" s="2"/>
      <c r="FW226" s="2"/>
      <c r="FX226" s="2">
        <v>0</v>
      </c>
      <c r="FY226" s="2">
        <v>0</v>
      </c>
      <c r="FZ226" s="2"/>
      <c r="GA226" s="2" t="s">
        <v>63</v>
      </c>
      <c r="GB226" s="2"/>
      <c r="GC226" s="2"/>
      <c r="GD226" s="2">
        <v>1</v>
      </c>
      <c r="GE226" s="2"/>
      <c r="GF226" s="2">
        <v>88848697</v>
      </c>
      <c r="GG226" s="2">
        <v>2</v>
      </c>
      <c r="GH226" s="2">
        <v>0</v>
      </c>
      <c r="GI226" s="2">
        <v>3</v>
      </c>
      <c r="GJ226" s="2">
        <v>0</v>
      </c>
      <c r="GK226" s="2">
        <v>0</v>
      </c>
      <c r="GL226" s="2">
        <f t="shared" si="244"/>
        <v>0</v>
      </c>
      <c r="GM226" s="2">
        <f t="shared" si="245"/>
        <v>0</v>
      </c>
      <c r="GN226" s="2">
        <f t="shared" si="246"/>
        <v>0</v>
      </c>
      <c r="GO226" s="2">
        <f t="shared" si="247"/>
        <v>0</v>
      </c>
      <c r="GP226" s="2">
        <f t="shared" si="248"/>
        <v>0</v>
      </c>
      <c r="GQ226" s="2"/>
      <c r="GR226" s="2">
        <v>1</v>
      </c>
      <c r="GS226" s="2">
        <v>4</v>
      </c>
      <c r="GT226" s="2">
        <v>0</v>
      </c>
      <c r="GU226" s="2" t="s">
        <v>3</v>
      </c>
      <c r="GV226" s="2">
        <f t="shared" si="249"/>
        <v>0</v>
      </c>
      <c r="GW226" s="2">
        <v>1</v>
      </c>
      <c r="GX226" s="2">
        <f t="shared" si="250"/>
        <v>0</v>
      </c>
      <c r="GY226" s="2"/>
      <c r="GZ226" s="2"/>
      <c r="HA226" s="2">
        <v>0</v>
      </c>
      <c r="HB226" s="2">
        <v>0</v>
      </c>
      <c r="HC226" s="2">
        <f t="shared" si="251"/>
        <v>0</v>
      </c>
      <c r="HD226" s="2"/>
      <c r="HE226" s="2" t="s">
        <v>3</v>
      </c>
      <c r="HF226" s="2" t="s">
        <v>3</v>
      </c>
      <c r="HG226" s="2"/>
      <c r="HH226" s="2"/>
      <c r="HI226" s="2"/>
      <c r="HJ226" s="2"/>
      <c r="HK226" s="2"/>
      <c r="HL226" s="2"/>
      <c r="HM226" s="2" t="s">
        <v>3</v>
      </c>
      <c r="HN226" s="2" t="s">
        <v>3</v>
      </c>
      <c r="HO226" s="2" t="s">
        <v>3</v>
      </c>
      <c r="HP226" s="2" t="s">
        <v>3</v>
      </c>
      <c r="HQ226" s="2" t="s">
        <v>3</v>
      </c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>
        <v>0</v>
      </c>
      <c r="IL226" s="2"/>
      <c r="IM226" s="2"/>
      <c r="IN226" s="2"/>
      <c r="IO226" s="2"/>
      <c r="IP226" s="2"/>
      <c r="IQ226" s="2"/>
      <c r="IR226" s="2"/>
      <c r="IS226" s="2"/>
      <c r="IT226" s="2"/>
      <c r="IU226" s="2"/>
    </row>
    <row r="227" spans="1:255" x14ac:dyDescent="0.2">
      <c r="A227">
        <v>17</v>
      </c>
      <c r="B227">
        <v>1</v>
      </c>
      <c r="E227" t="s">
        <v>321</v>
      </c>
      <c r="F227" t="s">
        <v>322</v>
      </c>
      <c r="G227" t="s">
        <v>323</v>
      </c>
      <c r="H227" t="s">
        <v>163</v>
      </c>
      <c r="I227">
        <v>0</v>
      </c>
      <c r="J227">
        <v>0</v>
      </c>
      <c r="K227">
        <v>0</v>
      </c>
      <c r="L227">
        <v>2546</v>
      </c>
      <c r="M227">
        <v>0</v>
      </c>
      <c r="N227">
        <f t="shared" si="212"/>
        <v>2546</v>
      </c>
      <c r="O227">
        <f t="shared" si="213"/>
        <v>0</v>
      </c>
      <c r="P227">
        <f t="shared" si="214"/>
        <v>0</v>
      </c>
      <c r="Q227">
        <f t="shared" si="215"/>
        <v>0</v>
      </c>
      <c r="R227">
        <f t="shared" si="216"/>
        <v>0</v>
      </c>
      <c r="S227">
        <f t="shared" si="217"/>
        <v>0</v>
      </c>
      <c r="T227">
        <f t="shared" si="218"/>
        <v>0</v>
      </c>
      <c r="U227">
        <f t="shared" si="219"/>
        <v>0</v>
      </c>
      <c r="V227">
        <f t="shared" si="220"/>
        <v>0</v>
      </c>
      <c r="W227">
        <f t="shared" si="221"/>
        <v>0</v>
      </c>
      <c r="X227">
        <f t="shared" si="222"/>
        <v>0</v>
      </c>
      <c r="Y227">
        <f t="shared" si="223"/>
        <v>0</v>
      </c>
      <c r="AA227">
        <v>51441990</v>
      </c>
      <c r="AB227">
        <f t="shared" si="224"/>
        <v>279.04411800000003</v>
      </c>
      <c r="AC227">
        <f>ROUND((((ES227/1.2/8.16)*1.012)),6)</f>
        <v>279.04411800000003</v>
      </c>
      <c r="AD227">
        <f t="shared" si="225"/>
        <v>0</v>
      </c>
      <c r="AE227">
        <f t="shared" si="226"/>
        <v>0</v>
      </c>
      <c r="AF227">
        <f t="shared" si="227"/>
        <v>0</v>
      </c>
      <c r="AG227">
        <f t="shared" si="228"/>
        <v>0</v>
      </c>
      <c r="AH227">
        <f t="shared" si="229"/>
        <v>0</v>
      </c>
      <c r="AI227">
        <f t="shared" si="230"/>
        <v>0</v>
      </c>
      <c r="AJ227">
        <f t="shared" si="231"/>
        <v>0</v>
      </c>
      <c r="AK227">
        <v>2700</v>
      </c>
      <c r="AL227">
        <v>2700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1</v>
      </c>
      <c r="AW227">
        <v>1</v>
      </c>
      <c r="AZ227">
        <v>1</v>
      </c>
      <c r="BA227">
        <v>1</v>
      </c>
      <c r="BB227">
        <v>1</v>
      </c>
      <c r="BC227">
        <v>8.16</v>
      </c>
      <c r="BD227" t="s">
        <v>3</v>
      </c>
      <c r="BE227" t="s">
        <v>3</v>
      </c>
      <c r="BF227" t="s">
        <v>3</v>
      </c>
      <c r="BG227" t="s">
        <v>3</v>
      </c>
      <c r="BH227">
        <v>3</v>
      </c>
      <c r="BI227">
        <v>1</v>
      </c>
      <c r="BJ227" t="s">
        <v>322</v>
      </c>
      <c r="BM227">
        <v>1100</v>
      </c>
      <c r="BN227">
        <v>0</v>
      </c>
      <c r="BO227" t="s">
        <v>23</v>
      </c>
      <c r="BP227">
        <v>1</v>
      </c>
      <c r="BQ227">
        <v>8</v>
      </c>
      <c r="BR227">
        <v>0</v>
      </c>
      <c r="BS227">
        <v>1</v>
      </c>
      <c r="BT227">
        <v>1</v>
      </c>
      <c r="BU227">
        <v>1</v>
      </c>
      <c r="BV227">
        <v>1</v>
      </c>
      <c r="BW227">
        <v>1</v>
      </c>
      <c r="BX227">
        <v>1</v>
      </c>
      <c r="BY227" t="s">
        <v>3</v>
      </c>
      <c r="BZ227">
        <v>0</v>
      </c>
      <c r="CA227">
        <v>0</v>
      </c>
      <c r="CB227" t="s">
        <v>3</v>
      </c>
      <c r="CE227">
        <v>0</v>
      </c>
      <c r="CF227">
        <v>0</v>
      </c>
      <c r="CG227">
        <v>0</v>
      </c>
      <c r="CH227">
        <v>64</v>
      </c>
      <c r="CI227">
        <v>0</v>
      </c>
      <c r="CJ227">
        <v>0</v>
      </c>
      <c r="CK227">
        <v>0</v>
      </c>
      <c r="CL227">
        <v>0</v>
      </c>
      <c r="CM227">
        <v>0</v>
      </c>
      <c r="CN227" t="s">
        <v>888</v>
      </c>
      <c r="CO227">
        <v>0</v>
      </c>
      <c r="CP227">
        <f t="shared" si="232"/>
        <v>0</v>
      </c>
      <c r="CQ227">
        <f t="shared" si="233"/>
        <v>2277</v>
      </c>
      <c r="CR227">
        <f t="shared" si="234"/>
        <v>0</v>
      </c>
      <c r="CS227">
        <f t="shared" si="235"/>
        <v>0</v>
      </c>
      <c r="CT227">
        <f t="shared" si="236"/>
        <v>0</v>
      </c>
      <c r="CU227">
        <f t="shared" si="237"/>
        <v>0</v>
      </c>
      <c r="CV227">
        <f t="shared" si="238"/>
        <v>0</v>
      </c>
      <c r="CW227">
        <f t="shared" si="239"/>
        <v>0</v>
      </c>
      <c r="CX227">
        <f t="shared" si="240"/>
        <v>0</v>
      </c>
      <c r="CY227">
        <f t="shared" si="241"/>
        <v>0</v>
      </c>
      <c r="CZ227">
        <f t="shared" si="242"/>
        <v>0</v>
      </c>
      <c r="DC227" t="s">
        <v>3</v>
      </c>
      <c r="DD227" t="s">
        <v>267</v>
      </c>
      <c r="DE227" t="s">
        <v>36</v>
      </c>
      <c r="DF227" t="s">
        <v>36</v>
      </c>
      <c r="DG227" t="s">
        <v>43</v>
      </c>
      <c r="DH227" t="s">
        <v>3</v>
      </c>
      <c r="DI227" t="s">
        <v>43</v>
      </c>
      <c r="DJ227" t="s">
        <v>36</v>
      </c>
      <c r="DK227" t="s">
        <v>3</v>
      </c>
      <c r="DL227" t="s">
        <v>3</v>
      </c>
      <c r="DM227" t="s">
        <v>3</v>
      </c>
      <c r="DN227">
        <v>0</v>
      </c>
      <c r="DO227">
        <v>0</v>
      </c>
      <c r="DP227">
        <v>1</v>
      </c>
      <c r="DQ227">
        <v>1</v>
      </c>
      <c r="DU227">
        <v>1013</v>
      </c>
      <c r="DV227" t="s">
        <v>163</v>
      </c>
      <c r="DW227" t="s">
        <v>163</v>
      </c>
      <c r="DX227">
        <v>1</v>
      </c>
      <c r="DZ227" t="s">
        <v>3</v>
      </c>
      <c r="EA227" t="s">
        <v>3</v>
      </c>
      <c r="EB227" t="s">
        <v>3</v>
      </c>
      <c r="EC227" t="s">
        <v>3</v>
      </c>
      <c r="EE227">
        <v>51407885</v>
      </c>
      <c r="EF227">
        <v>8</v>
      </c>
      <c r="EG227" t="s">
        <v>58</v>
      </c>
      <c r="EH227">
        <v>0</v>
      </c>
      <c r="EI227" t="s">
        <v>3</v>
      </c>
      <c r="EJ227">
        <v>1</v>
      </c>
      <c r="EK227">
        <v>1100</v>
      </c>
      <c r="EL227" t="s">
        <v>59</v>
      </c>
      <c r="EM227" t="s">
        <v>60</v>
      </c>
      <c r="EO227" t="s">
        <v>87</v>
      </c>
      <c r="EQ227">
        <v>0</v>
      </c>
      <c r="ER227">
        <v>0</v>
      </c>
      <c r="ES227">
        <v>2700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FQ227">
        <v>0</v>
      </c>
      <c r="FR227">
        <f t="shared" si="243"/>
        <v>0</v>
      </c>
      <c r="FS227">
        <v>0</v>
      </c>
      <c r="FX227">
        <v>0</v>
      </c>
      <c r="FY227">
        <v>0</v>
      </c>
      <c r="GA227" t="s">
        <v>63</v>
      </c>
      <c r="GD227">
        <v>1</v>
      </c>
      <c r="GF227">
        <v>88848697</v>
      </c>
      <c r="GG227">
        <v>2</v>
      </c>
      <c r="GH227">
        <v>0</v>
      </c>
      <c r="GI227">
        <v>3</v>
      </c>
      <c r="GJ227">
        <v>0</v>
      </c>
      <c r="GK227">
        <v>0</v>
      </c>
      <c r="GL227">
        <f t="shared" si="244"/>
        <v>0</v>
      </c>
      <c r="GM227">
        <f t="shared" si="245"/>
        <v>0</v>
      </c>
      <c r="GN227">
        <f t="shared" si="246"/>
        <v>0</v>
      </c>
      <c r="GO227">
        <f t="shared" si="247"/>
        <v>0</v>
      </c>
      <c r="GP227">
        <f t="shared" si="248"/>
        <v>0</v>
      </c>
      <c r="GR227">
        <v>1</v>
      </c>
      <c r="GS227">
        <v>4</v>
      </c>
      <c r="GT227">
        <v>0</v>
      </c>
      <c r="GU227" t="s">
        <v>3</v>
      </c>
      <c r="GV227">
        <f t="shared" si="249"/>
        <v>0</v>
      </c>
      <c r="GW227">
        <v>1</v>
      </c>
      <c r="GX227">
        <f t="shared" si="250"/>
        <v>0</v>
      </c>
      <c r="HA227">
        <v>0</v>
      </c>
      <c r="HB227">
        <v>0</v>
      </c>
      <c r="HC227">
        <f t="shared" si="251"/>
        <v>0</v>
      </c>
      <c r="HE227" t="s">
        <v>3</v>
      </c>
      <c r="HF227" t="s">
        <v>3</v>
      </c>
      <c r="HM227" t="s">
        <v>3</v>
      </c>
      <c r="HN227" t="s">
        <v>3</v>
      </c>
      <c r="HO227" t="s">
        <v>3</v>
      </c>
      <c r="HP227" t="s">
        <v>3</v>
      </c>
      <c r="HQ227" t="s">
        <v>3</v>
      </c>
      <c r="IK227">
        <v>0</v>
      </c>
    </row>
    <row r="228" spans="1:255" x14ac:dyDescent="0.2">
      <c r="A228" s="2">
        <v>17</v>
      </c>
      <c r="B228" s="2">
        <v>1</v>
      </c>
      <c r="C228" s="2">
        <f>ROW(SmtRes!A284)</f>
        <v>284</v>
      </c>
      <c r="D228" s="2">
        <f>ROW(EtalonRes!A284)</f>
        <v>284</v>
      </c>
      <c r="E228" s="2" t="s">
        <v>324</v>
      </c>
      <c r="F228" s="2" t="s">
        <v>325</v>
      </c>
      <c r="G228" s="2" t="s">
        <v>326</v>
      </c>
      <c r="H228" s="2" t="s">
        <v>168</v>
      </c>
      <c r="I228" s="2">
        <v>0</v>
      </c>
      <c r="J228" s="2">
        <v>0</v>
      </c>
      <c r="K228" s="2">
        <v>0</v>
      </c>
      <c r="L228" s="2">
        <v>3.1119999999999998E-2</v>
      </c>
      <c r="M228" s="2">
        <v>0</v>
      </c>
      <c r="N228" s="2">
        <f t="shared" si="212"/>
        <v>3.1099999999999999E-2</v>
      </c>
      <c r="O228" s="2">
        <f t="shared" si="213"/>
        <v>0</v>
      </c>
      <c r="P228" s="2">
        <f t="shared" si="214"/>
        <v>0</v>
      </c>
      <c r="Q228" s="2">
        <f t="shared" si="215"/>
        <v>0</v>
      </c>
      <c r="R228" s="2">
        <f t="shared" si="216"/>
        <v>0</v>
      </c>
      <c r="S228" s="2">
        <f t="shared" si="217"/>
        <v>0</v>
      </c>
      <c r="T228" s="2">
        <f t="shared" si="218"/>
        <v>0</v>
      </c>
      <c r="U228" s="2">
        <f t="shared" si="219"/>
        <v>0</v>
      </c>
      <c r="V228" s="2">
        <f t="shared" si="220"/>
        <v>0</v>
      </c>
      <c r="W228" s="2">
        <f t="shared" si="221"/>
        <v>0</v>
      </c>
      <c r="X228" s="2">
        <f t="shared" si="222"/>
        <v>0</v>
      </c>
      <c r="Y228" s="2">
        <f t="shared" si="223"/>
        <v>0</v>
      </c>
      <c r="Z228" s="2"/>
      <c r="AA228" s="2">
        <v>51442965</v>
      </c>
      <c r="AB228" s="2">
        <f t="shared" si="224"/>
        <v>1524514.3047750001</v>
      </c>
      <c r="AC228" s="2">
        <f t="shared" ref="AC228:AC233" si="252">ROUND((ES228),6)</f>
        <v>1480723.56</v>
      </c>
      <c r="AD228" s="2">
        <f t="shared" si="225"/>
        <v>31328.113125</v>
      </c>
      <c r="AE228" s="2">
        <f t="shared" si="226"/>
        <v>1680.221875</v>
      </c>
      <c r="AF228" s="2">
        <f t="shared" si="227"/>
        <v>12462.631649999999</v>
      </c>
      <c r="AG228" s="2">
        <f t="shared" si="228"/>
        <v>0</v>
      </c>
      <c r="AH228" s="2">
        <f t="shared" si="229"/>
        <v>1499.7149999999997</v>
      </c>
      <c r="AI228" s="2">
        <f t="shared" si="230"/>
        <v>137.71249999999998</v>
      </c>
      <c r="AJ228" s="2">
        <f t="shared" si="231"/>
        <v>0</v>
      </c>
      <c r="AK228" s="2">
        <v>0</v>
      </c>
      <c r="AL228" s="2">
        <v>1480723.56</v>
      </c>
      <c r="AM228" s="2">
        <v>21793.47</v>
      </c>
      <c r="AN228" s="2">
        <v>1168.8499999999999</v>
      </c>
      <c r="AO228" s="2">
        <v>9423.5400000000009</v>
      </c>
      <c r="AP228" s="2">
        <v>0</v>
      </c>
      <c r="AQ228" s="2">
        <v>1134</v>
      </c>
      <c r="AR228" s="2">
        <v>95.8</v>
      </c>
      <c r="AS228" s="2">
        <v>0</v>
      </c>
      <c r="AT228" s="2">
        <v>109</v>
      </c>
      <c r="AU228" s="2">
        <v>55.25</v>
      </c>
      <c r="AV228" s="2">
        <v>1</v>
      </c>
      <c r="AW228" s="2">
        <v>1</v>
      </c>
      <c r="AX228" s="2"/>
      <c r="AY228" s="2"/>
      <c r="AZ228" s="2">
        <v>1</v>
      </c>
      <c r="BA228" s="2">
        <v>44.77</v>
      </c>
      <c r="BB228" s="2">
        <v>13.24</v>
      </c>
      <c r="BC228" s="2">
        <v>8.16</v>
      </c>
      <c r="BD228" s="2" t="s">
        <v>3</v>
      </c>
      <c r="BE228" s="2" t="s">
        <v>3</v>
      </c>
      <c r="BF228" s="2" t="s">
        <v>3</v>
      </c>
      <c r="BG228" s="2" t="s">
        <v>3</v>
      </c>
      <c r="BH228" s="2">
        <v>0</v>
      </c>
      <c r="BI228" s="2">
        <v>1</v>
      </c>
      <c r="BJ228" s="2" t="s">
        <v>327</v>
      </c>
      <c r="BK228" s="2"/>
      <c r="BL228" s="2"/>
      <c r="BM228" s="2">
        <v>28001</v>
      </c>
      <c r="BN228" s="2">
        <v>0</v>
      </c>
      <c r="BO228" s="2" t="s">
        <v>23</v>
      </c>
      <c r="BP228" s="2">
        <v>1</v>
      </c>
      <c r="BQ228" s="2">
        <v>2</v>
      </c>
      <c r="BR228" s="2">
        <v>0</v>
      </c>
      <c r="BS228" s="2">
        <v>44.77</v>
      </c>
      <c r="BT228" s="2">
        <v>1</v>
      </c>
      <c r="BU228" s="2">
        <v>1</v>
      </c>
      <c r="BV228" s="2">
        <v>1</v>
      </c>
      <c r="BW228" s="2">
        <v>1</v>
      </c>
      <c r="BX228" s="2">
        <v>1</v>
      </c>
      <c r="BY228" s="2" t="s">
        <v>3</v>
      </c>
      <c r="BZ228" s="2">
        <v>109</v>
      </c>
      <c r="CA228" s="2">
        <v>65</v>
      </c>
      <c r="CB228" s="2" t="s">
        <v>3</v>
      </c>
      <c r="CC228" s="2"/>
      <c r="CD228" s="2"/>
      <c r="CE228" s="2">
        <v>0</v>
      </c>
      <c r="CF228" s="2">
        <v>0</v>
      </c>
      <c r="CG228" s="2">
        <v>0</v>
      </c>
      <c r="CH228" s="2">
        <v>65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 t="s">
        <v>885</v>
      </c>
      <c r="CO228" s="2">
        <v>0</v>
      </c>
      <c r="CP228" s="2">
        <f t="shared" si="232"/>
        <v>0</v>
      </c>
      <c r="CQ228" s="2">
        <f t="shared" si="233"/>
        <v>12082704.25</v>
      </c>
      <c r="CR228" s="2">
        <f t="shared" si="234"/>
        <v>414784.22</v>
      </c>
      <c r="CS228" s="2">
        <f t="shared" si="235"/>
        <v>75223.53</v>
      </c>
      <c r="CT228" s="2">
        <f t="shared" si="236"/>
        <v>557952.02</v>
      </c>
      <c r="CU228" s="2">
        <f t="shared" si="237"/>
        <v>0</v>
      </c>
      <c r="CV228" s="2">
        <f t="shared" si="238"/>
        <v>1499.7149999999997</v>
      </c>
      <c r="CW228" s="2">
        <f t="shared" si="239"/>
        <v>137.71249999999998</v>
      </c>
      <c r="CX228" s="2">
        <f t="shared" si="240"/>
        <v>0</v>
      </c>
      <c r="CY228" s="2">
        <f t="shared" si="241"/>
        <v>0</v>
      </c>
      <c r="CZ228" s="2">
        <f t="shared" si="242"/>
        <v>0</v>
      </c>
      <c r="DA228" s="2"/>
      <c r="DB228" s="2"/>
      <c r="DC228" s="2" t="s">
        <v>3</v>
      </c>
      <c r="DD228" s="2" t="s">
        <v>3</v>
      </c>
      <c r="DE228" s="2" t="s">
        <v>36</v>
      </c>
      <c r="DF228" s="2" t="s">
        <v>36</v>
      </c>
      <c r="DG228" s="2" t="s">
        <v>43</v>
      </c>
      <c r="DH228" s="2" t="s">
        <v>3</v>
      </c>
      <c r="DI228" s="2" t="s">
        <v>43</v>
      </c>
      <c r="DJ228" s="2" t="s">
        <v>36</v>
      </c>
      <c r="DK228" s="2" t="s">
        <v>3</v>
      </c>
      <c r="DL228" s="2" t="s">
        <v>3</v>
      </c>
      <c r="DM228" s="2" t="s">
        <v>26</v>
      </c>
      <c r="DN228" s="2">
        <v>0</v>
      </c>
      <c r="DO228" s="2">
        <v>0</v>
      </c>
      <c r="DP228" s="2">
        <v>1</v>
      </c>
      <c r="DQ228" s="2">
        <v>1</v>
      </c>
      <c r="DR228" s="2"/>
      <c r="DS228" s="2"/>
      <c r="DT228" s="2"/>
      <c r="DU228" s="2">
        <v>1013</v>
      </c>
      <c r="DV228" s="2" t="s">
        <v>168</v>
      </c>
      <c r="DW228" s="2" t="s">
        <v>168</v>
      </c>
      <c r="DX228" s="2">
        <v>1</v>
      </c>
      <c r="DY228" s="2"/>
      <c r="DZ228" s="2" t="s">
        <v>3</v>
      </c>
      <c r="EA228" s="2" t="s">
        <v>3</v>
      </c>
      <c r="EB228" s="2" t="s">
        <v>3</v>
      </c>
      <c r="EC228" s="2" t="s">
        <v>3</v>
      </c>
      <c r="ED228" s="2"/>
      <c r="EE228" s="2">
        <v>51407717</v>
      </c>
      <c r="EF228" s="2">
        <v>2</v>
      </c>
      <c r="EG228" s="2" t="s">
        <v>27</v>
      </c>
      <c r="EH228" s="2">
        <v>0</v>
      </c>
      <c r="EI228" s="2" t="s">
        <v>3</v>
      </c>
      <c r="EJ228" s="2">
        <v>1</v>
      </c>
      <c r="EK228" s="2">
        <v>28001</v>
      </c>
      <c r="EL228" s="2" t="s">
        <v>157</v>
      </c>
      <c r="EM228" s="2" t="s">
        <v>158</v>
      </c>
      <c r="EN228" s="2"/>
      <c r="EO228" s="2" t="s">
        <v>44</v>
      </c>
      <c r="EP228" s="2"/>
      <c r="EQ228" s="2">
        <v>0</v>
      </c>
      <c r="ER228" s="2">
        <v>0</v>
      </c>
      <c r="ES228" s="2">
        <v>1480723.56</v>
      </c>
      <c r="ET228" s="2">
        <v>21793.47</v>
      </c>
      <c r="EU228" s="2">
        <v>1168.8499999999999</v>
      </c>
      <c r="EV228" s="2">
        <v>9423.5400000000009</v>
      </c>
      <c r="EW228" s="2">
        <v>1134</v>
      </c>
      <c r="EX228" s="2">
        <v>95.8</v>
      </c>
      <c r="EY228" s="2">
        <v>0</v>
      </c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>
        <v>0</v>
      </c>
      <c r="FR228" s="2">
        <f t="shared" si="243"/>
        <v>0</v>
      </c>
      <c r="FS228" s="2">
        <v>0</v>
      </c>
      <c r="FT228" s="2"/>
      <c r="FU228" s="2"/>
      <c r="FV228" s="2"/>
      <c r="FW228" s="2"/>
      <c r="FX228" s="2">
        <v>109</v>
      </c>
      <c r="FY228" s="2">
        <v>55.25</v>
      </c>
      <c r="FZ228" s="2"/>
      <c r="GA228" s="2" t="s">
        <v>3</v>
      </c>
      <c r="GB228" s="2"/>
      <c r="GC228" s="2"/>
      <c r="GD228" s="2">
        <v>1</v>
      </c>
      <c r="GE228" s="2"/>
      <c r="GF228" s="2">
        <v>1531335676</v>
      </c>
      <c r="GG228" s="2">
        <v>2</v>
      </c>
      <c r="GH228" s="2">
        <v>0</v>
      </c>
      <c r="GI228" s="2">
        <v>-2</v>
      </c>
      <c r="GJ228" s="2">
        <v>0</v>
      </c>
      <c r="GK228" s="2">
        <v>0</v>
      </c>
      <c r="GL228" s="2">
        <f t="shared" si="244"/>
        <v>0</v>
      </c>
      <c r="GM228" s="2">
        <f t="shared" si="245"/>
        <v>0</v>
      </c>
      <c r="GN228" s="2">
        <f t="shared" si="246"/>
        <v>0</v>
      </c>
      <c r="GO228" s="2">
        <f t="shared" si="247"/>
        <v>0</v>
      </c>
      <c r="GP228" s="2">
        <f t="shared" si="248"/>
        <v>0</v>
      </c>
      <c r="GQ228" s="2"/>
      <c r="GR228" s="2">
        <v>0</v>
      </c>
      <c r="GS228" s="2">
        <v>3</v>
      </c>
      <c r="GT228" s="2">
        <v>0</v>
      </c>
      <c r="GU228" s="2" t="s">
        <v>3</v>
      </c>
      <c r="GV228" s="2">
        <f t="shared" si="249"/>
        <v>0</v>
      </c>
      <c r="GW228" s="2">
        <v>8.16</v>
      </c>
      <c r="GX228" s="2">
        <f t="shared" si="250"/>
        <v>0</v>
      </c>
      <c r="GY228" s="2"/>
      <c r="GZ228" s="2"/>
      <c r="HA228" s="2">
        <v>0</v>
      </c>
      <c r="HB228" s="2">
        <v>0</v>
      </c>
      <c r="HC228" s="2">
        <f t="shared" si="251"/>
        <v>0</v>
      </c>
      <c r="HD228" s="2"/>
      <c r="HE228" s="2" t="s">
        <v>3</v>
      </c>
      <c r="HF228" s="2" t="s">
        <v>3</v>
      </c>
      <c r="HG228" s="2"/>
      <c r="HH228" s="2"/>
      <c r="HI228" s="2"/>
      <c r="HJ228" s="2"/>
      <c r="HK228" s="2"/>
      <c r="HL228" s="2"/>
      <c r="HM228" s="2" t="s">
        <v>3</v>
      </c>
      <c r="HN228" s="2" t="s">
        <v>3</v>
      </c>
      <c r="HO228" s="2" t="s">
        <v>3</v>
      </c>
      <c r="HP228" s="2" t="s">
        <v>3</v>
      </c>
      <c r="HQ228" s="2" t="s">
        <v>3</v>
      </c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>
        <v>0</v>
      </c>
      <c r="IL228" s="2"/>
      <c r="IM228" s="2"/>
      <c r="IN228" s="2"/>
      <c r="IO228" s="2"/>
      <c r="IP228" s="2"/>
      <c r="IQ228" s="2"/>
      <c r="IR228" s="2"/>
      <c r="IS228" s="2"/>
      <c r="IT228" s="2"/>
      <c r="IU228" s="2"/>
    </row>
    <row r="229" spans="1:255" x14ac:dyDescent="0.2">
      <c r="A229">
        <v>17</v>
      </c>
      <c r="B229">
        <v>1</v>
      </c>
      <c r="C229">
        <f>ROW(SmtRes!A308)</f>
        <v>308</v>
      </c>
      <c r="D229">
        <f>ROW(EtalonRes!A308)</f>
        <v>308</v>
      </c>
      <c r="E229" t="s">
        <v>324</v>
      </c>
      <c r="F229" t="s">
        <v>325</v>
      </c>
      <c r="G229" t="s">
        <v>326</v>
      </c>
      <c r="H229" t="s">
        <v>168</v>
      </c>
      <c r="I229">
        <v>0</v>
      </c>
      <c r="J229">
        <v>0</v>
      </c>
      <c r="K229">
        <v>0</v>
      </c>
      <c r="L229">
        <v>3.1119999999999998E-2</v>
      </c>
      <c r="M229">
        <v>0</v>
      </c>
      <c r="N229">
        <f t="shared" si="212"/>
        <v>3.1099999999999999E-2</v>
      </c>
      <c r="O229">
        <f t="shared" si="213"/>
        <v>0</v>
      </c>
      <c r="P229">
        <f t="shared" si="214"/>
        <v>0</v>
      </c>
      <c r="Q229">
        <f t="shared" si="215"/>
        <v>0</v>
      </c>
      <c r="R229">
        <f t="shared" si="216"/>
        <v>0</v>
      </c>
      <c r="S229">
        <f t="shared" si="217"/>
        <v>0</v>
      </c>
      <c r="T229">
        <f t="shared" si="218"/>
        <v>0</v>
      </c>
      <c r="U229">
        <f t="shared" si="219"/>
        <v>0</v>
      </c>
      <c r="V229">
        <f t="shared" si="220"/>
        <v>0</v>
      </c>
      <c r="W229">
        <f t="shared" si="221"/>
        <v>0</v>
      </c>
      <c r="X229">
        <f t="shared" si="222"/>
        <v>0</v>
      </c>
      <c r="Y229">
        <f t="shared" si="223"/>
        <v>0</v>
      </c>
      <c r="AA229">
        <v>51441990</v>
      </c>
      <c r="AB229">
        <f t="shared" si="224"/>
        <v>1524514.3047750001</v>
      </c>
      <c r="AC229">
        <f t="shared" si="252"/>
        <v>1480723.56</v>
      </c>
      <c r="AD229">
        <f t="shared" si="225"/>
        <v>31328.113125</v>
      </c>
      <c r="AE229">
        <f t="shared" si="226"/>
        <v>1680.221875</v>
      </c>
      <c r="AF229">
        <f t="shared" si="227"/>
        <v>12462.631649999999</v>
      </c>
      <c r="AG229">
        <f t="shared" si="228"/>
        <v>0</v>
      </c>
      <c r="AH229">
        <f t="shared" si="229"/>
        <v>1499.7149999999997</v>
      </c>
      <c r="AI229">
        <f t="shared" si="230"/>
        <v>137.71249999999998</v>
      </c>
      <c r="AJ229">
        <f t="shared" si="231"/>
        <v>0</v>
      </c>
      <c r="AK229">
        <v>0</v>
      </c>
      <c r="AL229">
        <v>1480723.56</v>
      </c>
      <c r="AM229">
        <v>21793.47</v>
      </c>
      <c r="AN229">
        <v>1168.8499999999999</v>
      </c>
      <c r="AO229">
        <v>9423.5400000000009</v>
      </c>
      <c r="AP229">
        <v>0</v>
      </c>
      <c r="AQ229">
        <v>1134</v>
      </c>
      <c r="AR229">
        <v>95.8</v>
      </c>
      <c r="AS229">
        <v>0</v>
      </c>
      <c r="AT229">
        <v>109</v>
      </c>
      <c r="AU229">
        <v>55</v>
      </c>
      <c r="AV229">
        <v>1</v>
      </c>
      <c r="AW229">
        <v>1</v>
      </c>
      <c r="AZ229">
        <v>1</v>
      </c>
      <c r="BA229">
        <v>44.77</v>
      </c>
      <c r="BB229">
        <v>13.24</v>
      </c>
      <c r="BC229">
        <v>8.16</v>
      </c>
      <c r="BD229" t="s">
        <v>3</v>
      </c>
      <c r="BE229" t="s">
        <v>3</v>
      </c>
      <c r="BF229" t="s">
        <v>3</v>
      </c>
      <c r="BG229" t="s">
        <v>3</v>
      </c>
      <c r="BH229">
        <v>0</v>
      </c>
      <c r="BI229">
        <v>1</v>
      </c>
      <c r="BJ229" t="s">
        <v>327</v>
      </c>
      <c r="BM229">
        <v>28001</v>
      </c>
      <c r="BN229">
        <v>0</v>
      </c>
      <c r="BO229" t="s">
        <v>23</v>
      </c>
      <c r="BP229">
        <v>1</v>
      </c>
      <c r="BQ229">
        <v>2</v>
      </c>
      <c r="BR229">
        <v>0</v>
      </c>
      <c r="BS229">
        <v>44.77</v>
      </c>
      <c r="BT229">
        <v>1</v>
      </c>
      <c r="BU229">
        <v>1</v>
      </c>
      <c r="BV229">
        <v>1</v>
      </c>
      <c r="BW229">
        <v>1</v>
      </c>
      <c r="BX229">
        <v>1</v>
      </c>
      <c r="BY229" t="s">
        <v>3</v>
      </c>
      <c r="BZ229">
        <v>109</v>
      </c>
      <c r="CA229">
        <v>65</v>
      </c>
      <c r="CB229" t="s">
        <v>3</v>
      </c>
      <c r="CE229">
        <v>0</v>
      </c>
      <c r="CF229">
        <v>0</v>
      </c>
      <c r="CG229">
        <v>0</v>
      </c>
      <c r="CH229">
        <v>65</v>
      </c>
      <c r="CI229">
        <v>0</v>
      </c>
      <c r="CJ229">
        <v>0</v>
      </c>
      <c r="CK229">
        <v>0</v>
      </c>
      <c r="CL229">
        <v>0</v>
      </c>
      <c r="CM229">
        <v>0</v>
      </c>
      <c r="CN229" t="s">
        <v>885</v>
      </c>
      <c r="CO229">
        <v>0</v>
      </c>
      <c r="CP229">
        <f t="shared" si="232"/>
        <v>0</v>
      </c>
      <c r="CQ229">
        <f t="shared" si="233"/>
        <v>12082704.25</v>
      </c>
      <c r="CR229">
        <f t="shared" si="234"/>
        <v>414784.22</v>
      </c>
      <c r="CS229">
        <f t="shared" si="235"/>
        <v>75223.53</v>
      </c>
      <c r="CT229">
        <f t="shared" si="236"/>
        <v>557952.02</v>
      </c>
      <c r="CU229">
        <f t="shared" si="237"/>
        <v>0</v>
      </c>
      <c r="CV229">
        <f t="shared" si="238"/>
        <v>1499.7149999999997</v>
      </c>
      <c r="CW229">
        <f t="shared" si="239"/>
        <v>137.71249999999998</v>
      </c>
      <c r="CX229">
        <f t="shared" si="240"/>
        <v>0</v>
      </c>
      <c r="CY229">
        <f t="shared" si="241"/>
        <v>0</v>
      </c>
      <c r="CZ229">
        <f t="shared" si="242"/>
        <v>0</v>
      </c>
      <c r="DC229" t="s">
        <v>3</v>
      </c>
      <c r="DD229" t="s">
        <v>3</v>
      </c>
      <c r="DE229" t="s">
        <v>36</v>
      </c>
      <c r="DF229" t="s">
        <v>36</v>
      </c>
      <c r="DG229" t="s">
        <v>43</v>
      </c>
      <c r="DH229" t="s">
        <v>3</v>
      </c>
      <c r="DI229" t="s">
        <v>43</v>
      </c>
      <c r="DJ229" t="s">
        <v>36</v>
      </c>
      <c r="DK229" t="s">
        <v>3</v>
      </c>
      <c r="DL229" t="s">
        <v>3</v>
      </c>
      <c r="DM229" t="s">
        <v>26</v>
      </c>
      <c r="DN229">
        <v>0</v>
      </c>
      <c r="DO229">
        <v>0</v>
      </c>
      <c r="DP229">
        <v>1</v>
      </c>
      <c r="DQ229">
        <v>1</v>
      </c>
      <c r="DU229">
        <v>1013</v>
      </c>
      <c r="DV229" t="s">
        <v>168</v>
      </c>
      <c r="DW229" t="s">
        <v>168</v>
      </c>
      <c r="DX229">
        <v>1</v>
      </c>
      <c r="DZ229" t="s">
        <v>3</v>
      </c>
      <c r="EA229" t="s">
        <v>3</v>
      </c>
      <c r="EB229" t="s">
        <v>3</v>
      </c>
      <c r="EC229" t="s">
        <v>3</v>
      </c>
      <c r="EE229">
        <v>51407717</v>
      </c>
      <c r="EF229">
        <v>2</v>
      </c>
      <c r="EG229" t="s">
        <v>27</v>
      </c>
      <c r="EH229">
        <v>0</v>
      </c>
      <c r="EI229" t="s">
        <v>3</v>
      </c>
      <c r="EJ229">
        <v>1</v>
      </c>
      <c r="EK229">
        <v>28001</v>
      </c>
      <c r="EL229" t="s">
        <v>157</v>
      </c>
      <c r="EM229" t="s">
        <v>158</v>
      </c>
      <c r="EO229" t="s">
        <v>44</v>
      </c>
      <c r="EQ229">
        <v>0</v>
      </c>
      <c r="ER229">
        <v>0</v>
      </c>
      <c r="ES229">
        <v>1480723.56</v>
      </c>
      <c r="ET229">
        <v>21793.47</v>
      </c>
      <c r="EU229">
        <v>1168.8499999999999</v>
      </c>
      <c r="EV229">
        <v>9423.5400000000009</v>
      </c>
      <c r="EW229">
        <v>1134</v>
      </c>
      <c r="EX229">
        <v>95.8</v>
      </c>
      <c r="EY229">
        <v>0</v>
      </c>
      <c r="FQ229">
        <v>0</v>
      </c>
      <c r="FR229">
        <f t="shared" si="243"/>
        <v>0</v>
      </c>
      <c r="FS229">
        <v>0</v>
      </c>
      <c r="FX229">
        <v>109</v>
      </c>
      <c r="FY229">
        <v>55.25</v>
      </c>
      <c r="GA229" t="s">
        <v>3</v>
      </c>
      <c r="GD229">
        <v>1</v>
      </c>
      <c r="GF229">
        <v>1531335676</v>
      </c>
      <c r="GG229">
        <v>2</v>
      </c>
      <c r="GH229">
        <v>0</v>
      </c>
      <c r="GI229">
        <v>-2</v>
      </c>
      <c r="GJ229">
        <v>0</v>
      </c>
      <c r="GK229">
        <v>0</v>
      </c>
      <c r="GL229">
        <f t="shared" si="244"/>
        <v>0</v>
      </c>
      <c r="GM229">
        <f t="shared" si="245"/>
        <v>0</v>
      </c>
      <c r="GN229">
        <f t="shared" si="246"/>
        <v>0</v>
      </c>
      <c r="GO229">
        <f t="shared" si="247"/>
        <v>0</v>
      </c>
      <c r="GP229">
        <f t="shared" si="248"/>
        <v>0</v>
      </c>
      <c r="GR229">
        <v>0</v>
      </c>
      <c r="GS229">
        <v>3</v>
      </c>
      <c r="GT229">
        <v>0</v>
      </c>
      <c r="GU229" t="s">
        <v>3</v>
      </c>
      <c r="GV229">
        <f t="shared" si="249"/>
        <v>0</v>
      </c>
      <c r="GW229">
        <v>8.16</v>
      </c>
      <c r="GX229">
        <f t="shared" si="250"/>
        <v>0</v>
      </c>
      <c r="HA229">
        <v>0</v>
      </c>
      <c r="HB229">
        <v>0</v>
      </c>
      <c r="HC229">
        <f t="shared" si="251"/>
        <v>0</v>
      </c>
      <c r="HE229" t="s">
        <v>3</v>
      </c>
      <c r="HF229" t="s">
        <v>3</v>
      </c>
      <c r="HM229" t="s">
        <v>3</v>
      </c>
      <c r="HN229" t="s">
        <v>3</v>
      </c>
      <c r="HO229" t="s">
        <v>3</v>
      </c>
      <c r="HP229" t="s">
        <v>3</v>
      </c>
      <c r="HQ229" t="s">
        <v>3</v>
      </c>
      <c r="IK229">
        <v>0</v>
      </c>
    </row>
    <row r="230" spans="1:255" x14ac:dyDescent="0.2">
      <c r="A230" s="2">
        <v>17</v>
      </c>
      <c r="B230" s="2">
        <v>1</v>
      </c>
      <c r="C230" s="2"/>
      <c r="D230" s="2"/>
      <c r="E230" s="2" t="s">
        <v>328</v>
      </c>
      <c r="F230" s="2" t="s">
        <v>329</v>
      </c>
      <c r="G230" s="2" t="s">
        <v>330</v>
      </c>
      <c r="H230" s="2" t="s">
        <v>230</v>
      </c>
      <c r="I230" s="2">
        <v>0</v>
      </c>
      <c r="J230" s="2">
        <v>0</v>
      </c>
      <c r="K230" s="2">
        <v>0</v>
      </c>
      <c r="L230" s="2">
        <v>-3.2160000000000002</v>
      </c>
      <c r="M230" s="2">
        <v>0</v>
      </c>
      <c r="N230" s="2">
        <f t="shared" si="212"/>
        <v>-3.2160000000000002</v>
      </c>
      <c r="O230" s="2">
        <f t="shared" si="213"/>
        <v>0</v>
      </c>
      <c r="P230" s="2">
        <f t="shared" si="214"/>
        <v>0</v>
      </c>
      <c r="Q230" s="2">
        <f t="shared" si="215"/>
        <v>0</v>
      </c>
      <c r="R230" s="2">
        <f t="shared" si="216"/>
        <v>0</v>
      </c>
      <c r="S230" s="2">
        <f t="shared" si="217"/>
        <v>0</v>
      </c>
      <c r="T230" s="2">
        <f t="shared" si="218"/>
        <v>0</v>
      </c>
      <c r="U230" s="2">
        <f t="shared" si="219"/>
        <v>0</v>
      </c>
      <c r="V230" s="2">
        <f t="shared" si="220"/>
        <v>0</v>
      </c>
      <c r="W230" s="2">
        <f t="shared" si="221"/>
        <v>0</v>
      </c>
      <c r="X230" s="2">
        <f t="shared" si="222"/>
        <v>0</v>
      </c>
      <c r="Y230" s="2">
        <f t="shared" si="223"/>
        <v>0</v>
      </c>
      <c r="Z230" s="2"/>
      <c r="AA230" s="2">
        <v>51442965</v>
      </c>
      <c r="AB230" s="2">
        <f t="shared" si="224"/>
        <v>5160</v>
      </c>
      <c r="AC230" s="2">
        <f t="shared" si="252"/>
        <v>5160</v>
      </c>
      <c r="AD230" s="2">
        <f t="shared" si="225"/>
        <v>0</v>
      </c>
      <c r="AE230" s="2">
        <f t="shared" si="226"/>
        <v>0</v>
      </c>
      <c r="AF230" s="2">
        <f t="shared" si="227"/>
        <v>0</v>
      </c>
      <c r="AG230" s="2">
        <f t="shared" si="228"/>
        <v>0</v>
      </c>
      <c r="AH230" s="2">
        <f t="shared" si="229"/>
        <v>0</v>
      </c>
      <c r="AI230" s="2">
        <f t="shared" si="230"/>
        <v>0</v>
      </c>
      <c r="AJ230" s="2">
        <f t="shared" si="231"/>
        <v>0</v>
      </c>
      <c r="AK230" s="2">
        <v>5160</v>
      </c>
      <c r="AL230" s="2">
        <v>5160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109</v>
      </c>
      <c r="AU230" s="2">
        <v>55.25</v>
      </c>
      <c r="AV230" s="2">
        <v>1</v>
      </c>
      <c r="AW230" s="2">
        <v>1</v>
      </c>
      <c r="AX230" s="2"/>
      <c r="AY230" s="2"/>
      <c r="AZ230" s="2">
        <v>1</v>
      </c>
      <c r="BA230" s="2">
        <v>1</v>
      </c>
      <c r="BB230" s="2">
        <v>1</v>
      </c>
      <c r="BC230" s="2">
        <v>8.16</v>
      </c>
      <c r="BD230" s="2" t="s">
        <v>3</v>
      </c>
      <c r="BE230" s="2" t="s">
        <v>3</v>
      </c>
      <c r="BF230" s="2" t="s">
        <v>3</v>
      </c>
      <c r="BG230" s="2" t="s">
        <v>3</v>
      </c>
      <c r="BH230" s="2">
        <v>3</v>
      </c>
      <c r="BI230" s="2">
        <v>1</v>
      </c>
      <c r="BJ230" s="2" t="s">
        <v>331</v>
      </c>
      <c r="BK230" s="2"/>
      <c r="BL230" s="2"/>
      <c r="BM230" s="2">
        <v>1100</v>
      </c>
      <c r="BN230" s="2">
        <v>0</v>
      </c>
      <c r="BO230" s="2" t="s">
        <v>23</v>
      </c>
      <c r="BP230" s="2">
        <v>1</v>
      </c>
      <c r="BQ230" s="2">
        <v>8</v>
      </c>
      <c r="BR230" s="2">
        <v>0</v>
      </c>
      <c r="BS230" s="2">
        <v>1</v>
      </c>
      <c r="BT230" s="2">
        <v>1</v>
      </c>
      <c r="BU230" s="2">
        <v>1</v>
      </c>
      <c r="BV230" s="2">
        <v>1</v>
      </c>
      <c r="BW230" s="2">
        <v>1</v>
      </c>
      <c r="BX230" s="2">
        <v>1</v>
      </c>
      <c r="BY230" s="2" t="s">
        <v>3</v>
      </c>
      <c r="BZ230" s="2">
        <v>109</v>
      </c>
      <c r="CA230" s="2">
        <v>65</v>
      </c>
      <c r="CB230" s="2" t="s">
        <v>3</v>
      </c>
      <c r="CC230" s="2"/>
      <c r="CD230" s="2"/>
      <c r="CE230" s="2">
        <v>0</v>
      </c>
      <c r="CF230" s="2">
        <v>0</v>
      </c>
      <c r="CG230" s="2">
        <v>0</v>
      </c>
      <c r="CH230" s="2">
        <v>66</v>
      </c>
      <c r="CI230" s="2">
        <v>0</v>
      </c>
      <c r="CJ230" s="2">
        <v>0</v>
      </c>
      <c r="CK230" s="2">
        <v>0</v>
      </c>
      <c r="CL230" s="2">
        <v>0</v>
      </c>
      <c r="CM230" s="2">
        <v>0</v>
      </c>
      <c r="CN230" s="2" t="s">
        <v>885</v>
      </c>
      <c r="CO230" s="2">
        <v>0</v>
      </c>
      <c r="CP230" s="2">
        <f t="shared" si="232"/>
        <v>0</v>
      </c>
      <c r="CQ230" s="2">
        <f t="shared" si="233"/>
        <v>42105.599999999999</v>
      </c>
      <c r="CR230" s="2">
        <f t="shared" si="234"/>
        <v>0</v>
      </c>
      <c r="CS230" s="2">
        <f t="shared" si="235"/>
        <v>0</v>
      </c>
      <c r="CT230" s="2">
        <f t="shared" si="236"/>
        <v>0</v>
      </c>
      <c r="CU230" s="2">
        <f t="shared" si="237"/>
        <v>0</v>
      </c>
      <c r="CV230" s="2">
        <f t="shared" si="238"/>
        <v>0</v>
      </c>
      <c r="CW230" s="2">
        <f t="shared" si="239"/>
        <v>0</v>
      </c>
      <c r="CX230" s="2">
        <f t="shared" si="240"/>
        <v>0</v>
      </c>
      <c r="CY230" s="2">
        <f t="shared" si="241"/>
        <v>0</v>
      </c>
      <c r="CZ230" s="2">
        <f t="shared" si="242"/>
        <v>0</v>
      </c>
      <c r="DA230" s="2"/>
      <c r="DB230" s="2"/>
      <c r="DC230" s="2" t="s">
        <v>3</v>
      </c>
      <c r="DD230" s="2" t="s">
        <v>3</v>
      </c>
      <c r="DE230" s="2" t="s">
        <v>36</v>
      </c>
      <c r="DF230" s="2" t="s">
        <v>36</v>
      </c>
      <c r="DG230" s="2" t="s">
        <v>43</v>
      </c>
      <c r="DH230" s="2" t="s">
        <v>3</v>
      </c>
      <c r="DI230" s="2" t="s">
        <v>43</v>
      </c>
      <c r="DJ230" s="2" t="s">
        <v>36</v>
      </c>
      <c r="DK230" s="2" t="s">
        <v>3</v>
      </c>
      <c r="DL230" s="2" t="s">
        <v>3</v>
      </c>
      <c r="DM230" s="2" t="s">
        <v>26</v>
      </c>
      <c r="DN230" s="2">
        <v>0</v>
      </c>
      <c r="DO230" s="2">
        <v>0</v>
      </c>
      <c r="DP230" s="2">
        <v>1</v>
      </c>
      <c r="DQ230" s="2">
        <v>1</v>
      </c>
      <c r="DR230" s="2"/>
      <c r="DS230" s="2"/>
      <c r="DT230" s="2"/>
      <c r="DU230" s="2">
        <v>1009</v>
      </c>
      <c r="DV230" s="2" t="s">
        <v>230</v>
      </c>
      <c r="DW230" s="2" t="s">
        <v>230</v>
      </c>
      <c r="DX230" s="2">
        <v>1000</v>
      </c>
      <c r="DY230" s="2"/>
      <c r="DZ230" s="2" t="s">
        <v>3</v>
      </c>
      <c r="EA230" s="2" t="s">
        <v>3</v>
      </c>
      <c r="EB230" s="2" t="s">
        <v>3</v>
      </c>
      <c r="EC230" s="2" t="s">
        <v>3</v>
      </c>
      <c r="ED230" s="2"/>
      <c r="EE230" s="2">
        <v>51407885</v>
      </c>
      <c r="EF230" s="2">
        <v>8</v>
      </c>
      <c r="EG230" s="2" t="s">
        <v>58</v>
      </c>
      <c r="EH230" s="2">
        <v>0</v>
      </c>
      <c r="EI230" s="2" t="s">
        <v>3</v>
      </c>
      <c r="EJ230" s="2">
        <v>1</v>
      </c>
      <c r="EK230" s="2">
        <v>1100</v>
      </c>
      <c r="EL230" s="2" t="s">
        <v>59</v>
      </c>
      <c r="EM230" s="2" t="s">
        <v>60</v>
      </c>
      <c r="EN230" s="2"/>
      <c r="EO230" s="2" t="s">
        <v>44</v>
      </c>
      <c r="EP230" s="2"/>
      <c r="EQ230" s="2">
        <v>0</v>
      </c>
      <c r="ER230" s="2">
        <v>0</v>
      </c>
      <c r="ES230" s="2">
        <v>5160</v>
      </c>
      <c r="ET230" s="2">
        <v>0</v>
      </c>
      <c r="EU230" s="2">
        <v>0</v>
      </c>
      <c r="EV230" s="2">
        <v>0</v>
      </c>
      <c r="EW230" s="2">
        <v>0</v>
      </c>
      <c r="EX230" s="2">
        <v>0</v>
      </c>
      <c r="EY230" s="2">
        <v>0</v>
      </c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>
        <v>0</v>
      </c>
      <c r="FR230" s="2">
        <f t="shared" si="243"/>
        <v>0</v>
      </c>
      <c r="FS230" s="2">
        <v>0</v>
      </c>
      <c r="FT230" s="2"/>
      <c r="FU230" s="2"/>
      <c r="FV230" s="2"/>
      <c r="FW230" s="2"/>
      <c r="FX230" s="2">
        <v>109</v>
      </c>
      <c r="FY230" s="2">
        <v>55.25</v>
      </c>
      <c r="FZ230" s="2"/>
      <c r="GA230" s="2" t="s">
        <v>63</v>
      </c>
      <c r="GB230" s="2"/>
      <c r="GC230" s="2"/>
      <c r="GD230" s="2">
        <v>1</v>
      </c>
      <c r="GE230" s="2"/>
      <c r="GF230" s="2">
        <v>1438672514</v>
      </c>
      <c r="GG230" s="2">
        <v>2</v>
      </c>
      <c r="GH230" s="2">
        <v>0</v>
      </c>
      <c r="GI230" s="2">
        <v>-2</v>
      </c>
      <c r="GJ230" s="2">
        <v>0</v>
      </c>
      <c r="GK230" s="2">
        <v>0</v>
      </c>
      <c r="GL230" s="2">
        <f t="shared" si="244"/>
        <v>0</v>
      </c>
      <c r="GM230" s="2">
        <f t="shared" si="245"/>
        <v>0</v>
      </c>
      <c r="GN230" s="2">
        <f t="shared" si="246"/>
        <v>0</v>
      </c>
      <c r="GO230" s="2">
        <f t="shared" si="247"/>
        <v>0</v>
      </c>
      <c r="GP230" s="2">
        <f t="shared" si="248"/>
        <v>0</v>
      </c>
      <c r="GQ230" s="2"/>
      <c r="GR230" s="2">
        <v>0</v>
      </c>
      <c r="GS230" s="2">
        <v>4</v>
      </c>
      <c r="GT230" s="2">
        <v>0</v>
      </c>
      <c r="GU230" s="2" t="s">
        <v>3</v>
      </c>
      <c r="GV230" s="2">
        <f t="shared" si="249"/>
        <v>0</v>
      </c>
      <c r="GW230" s="2">
        <v>1</v>
      </c>
      <c r="GX230" s="2">
        <f t="shared" si="250"/>
        <v>0</v>
      </c>
      <c r="GY230" s="2"/>
      <c r="GZ230" s="2"/>
      <c r="HA230" s="2">
        <v>0</v>
      </c>
      <c r="HB230" s="2">
        <v>0</v>
      </c>
      <c r="HC230" s="2">
        <f t="shared" si="251"/>
        <v>0</v>
      </c>
      <c r="HD230" s="2"/>
      <c r="HE230" s="2" t="s">
        <v>3</v>
      </c>
      <c r="HF230" s="2" t="s">
        <v>3</v>
      </c>
      <c r="HG230" s="2"/>
      <c r="HH230" s="2"/>
      <c r="HI230" s="2"/>
      <c r="HJ230" s="2"/>
      <c r="HK230" s="2"/>
      <c r="HL230" s="2"/>
      <c r="HM230" s="2" t="s">
        <v>3</v>
      </c>
      <c r="HN230" s="2" t="s">
        <v>3</v>
      </c>
      <c r="HO230" s="2" t="s">
        <v>3</v>
      </c>
      <c r="HP230" s="2" t="s">
        <v>3</v>
      </c>
      <c r="HQ230" s="2" t="s">
        <v>3</v>
      </c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>
        <v>0</v>
      </c>
      <c r="IL230" s="2"/>
      <c r="IM230" s="2"/>
      <c r="IN230" s="2"/>
      <c r="IO230" s="2"/>
      <c r="IP230" s="2"/>
      <c r="IQ230" s="2"/>
      <c r="IR230" s="2"/>
      <c r="IS230" s="2"/>
      <c r="IT230" s="2"/>
      <c r="IU230" s="2"/>
    </row>
    <row r="231" spans="1:255" x14ac:dyDescent="0.2">
      <c r="A231">
        <v>17</v>
      </c>
      <c r="B231">
        <v>1</v>
      </c>
      <c r="E231" t="s">
        <v>328</v>
      </c>
      <c r="F231" t="s">
        <v>329</v>
      </c>
      <c r="G231" t="s">
        <v>330</v>
      </c>
      <c r="H231" t="s">
        <v>230</v>
      </c>
      <c r="I231">
        <v>0</v>
      </c>
      <c r="J231">
        <v>0</v>
      </c>
      <c r="K231">
        <v>0</v>
      </c>
      <c r="L231">
        <v>-3.2160000000000002</v>
      </c>
      <c r="M231">
        <v>0</v>
      </c>
      <c r="N231">
        <f t="shared" si="212"/>
        <v>-3.2160000000000002</v>
      </c>
      <c r="O231">
        <f t="shared" si="213"/>
        <v>0</v>
      </c>
      <c r="P231">
        <f t="shared" si="214"/>
        <v>0</v>
      </c>
      <c r="Q231">
        <f t="shared" si="215"/>
        <v>0</v>
      </c>
      <c r="R231">
        <f t="shared" si="216"/>
        <v>0</v>
      </c>
      <c r="S231">
        <f t="shared" si="217"/>
        <v>0</v>
      </c>
      <c r="T231">
        <f t="shared" si="218"/>
        <v>0</v>
      </c>
      <c r="U231">
        <f t="shared" si="219"/>
        <v>0</v>
      </c>
      <c r="V231">
        <f t="shared" si="220"/>
        <v>0</v>
      </c>
      <c r="W231">
        <f t="shared" si="221"/>
        <v>0</v>
      </c>
      <c r="X231">
        <f t="shared" si="222"/>
        <v>0</v>
      </c>
      <c r="Y231">
        <f t="shared" si="223"/>
        <v>0</v>
      </c>
      <c r="AA231">
        <v>51441990</v>
      </c>
      <c r="AB231">
        <f t="shared" si="224"/>
        <v>5160</v>
      </c>
      <c r="AC231">
        <f t="shared" si="252"/>
        <v>5160</v>
      </c>
      <c r="AD231">
        <f t="shared" si="225"/>
        <v>0</v>
      </c>
      <c r="AE231">
        <f t="shared" si="226"/>
        <v>0</v>
      </c>
      <c r="AF231">
        <f t="shared" si="227"/>
        <v>0</v>
      </c>
      <c r="AG231">
        <f t="shared" si="228"/>
        <v>0</v>
      </c>
      <c r="AH231">
        <f t="shared" si="229"/>
        <v>0</v>
      </c>
      <c r="AI231">
        <f t="shared" si="230"/>
        <v>0</v>
      </c>
      <c r="AJ231">
        <f t="shared" si="231"/>
        <v>0</v>
      </c>
      <c r="AK231">
        <v>5160</v>
      </c>
      <c r="AL231">
        <v>5160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109</v>
      </c>
      <c r="AU231">
        <v>55</v>
      </c>
      <c r="AV231">
        <v>1</v>
      </c>
      <c r="AW231">
        <v>1</v>
      </c>
      <c r="AZ231">
        <v>1</v>
      </c>
      <c r="BA231">
        <v>1</v>
      </c>
      <c r="BB231">
        <v>1</v>
      </c>
      <c r="BC231">
        <v>8.16</v>
      </c>
      <c r="BD231" t="s">
        <v>3</v>
      </c>
      <c r="BE231" t="s">
        <v>3</v>
      </c>
      <c r="BF231" t="s">
        <v>3</v>
      </c>
      <c r="BG231" t="s">
        <v>3</v>
      </c>
      <c r="BH231">
        <v>3</v>
      </c>
      <c r="BI231">
        <v>1</v>
      </c>
      <c r="BJ231" t="s">
        <v>331</v>
      </c>
      <c r="BM231">
        <v>1100</v>
      </c>
      <c r="BN231">
        <v>0</v>
      </c>
      <c r="BO231" t="s">
        <v>23</v>
      </c>
      <c r="BP231">
        <v>1</v>
      </c>
      <c r="BQ231">
        <v>8</v>
      </c>
      <c r="BR231">
        <v>0</v>
      </c>
      <c r="BS231">
        <v>1</v>
      </c>
      <c r="BT231">
        <v>1</v>
      </c>
      <c r="BU231">
        <v>1</v>
      </c>
      <c r="BV231">
        <v>1</v>
      </c>
      <c r="BW231">
        <v>1</v>
      </c>
      <c r="BX231">
        <v>1</v>
      </c>
      <c r="BY231" t="s">
        <v>3</v>
      </c>
      <c r="BZ231">
        <v>109</v>
      </c>
      <c r="CA231">
        <v>65</v>
      </c>
      <c r="CB231" t="s">
        <v>3</v>
      </c>
      <c r="CE231">
        <v>0</v>
      </c>
      <c r="CF231">
        <v>0</v>
      </c>
      <c r="CG231">
        <v>0</v>
      </c>
      <c r="CH231">
        <v>66</v>
      </c>
      <c r="CI231">
        <v>0</v>
      </c>
      <c r="CJ231">
        <v>0</v>
      </c>
      <c r="CK231">
        <v>0</v>
      </c>
      <c r="CL231">
        <v>0</v>
      </c>
      <c r="CM231">
        <v>0</v>
      </c>
      <c r="CN231" t="s">
        <v>885</v>
      </c>
      <c r="CO231">
        <v>0</v>
      </c>
      <c r="CP231">
        <f t="shared" si="232"/>
        <v>0</v>
      </c>
      <c r="CQ231">
        <f t="shared" si="233"/>
        <v>42105.599999999999</v>
      </c>
      <c r="CR231">
        <f t="shared" si="234"/>
        <v>0</v>
      </c>
      <c r="CS231">
        <f t="shared" si="235"/>
        <v>0</v>
      </c>
      <c r="CT231">
        <f t="shared" si="236"/>
        <v>0</v>
      </c>
      <c r="CU231">
        <f t="shared" si="237"/>
        <v>0</v>
      </c>
      <c r="CV231">
        <f t="shared" si="238"/>
        <v>0</v>
      </c>
      <c r="CW231">
        <f t="shared" si="239"/>
        <v>0</v>
      </c>
      <c r="CX231">
        <f t="shared" si="240"/>
        <v>0</v>
      </c>
      <c r="CY231">
        <f t="shared" si="241"/>
        <v>0</v>
      </c>
      <c r="CZ231">
        <f t="shared" si="242"/>
        <v>0</v>
      </c>
      <c r="DC231" t="s">
        <v>3</v>
      </c>
      <c r="DD231" t="s">
        <v>3</v>
      </c>
      <c r="DE231" t="s">
        <v>36</v>
      </c>
      <c r="DF231" t="s">
        <v>36</v>
      </c>
      <c r="DG231" t="s">
        <v>43</v>
      </c>
      <c r="DH231" t="s">
        <v>3</v>
      </c>
      <c r="DI231" t="s">
        <v>43</v>
      </c>
      <c r="DJ231" t="s">
        <v>36</v>
      </c>
      <c r="DK231" t="s">
        <v>3</v>
      </c>
      <c r="DL231" t="s">
        <v>3</v>
      </c>
      <c r="DM231" t="s">
        <v>26</v>
      </c>
      <c r="DN231">
        <v>0</v>
      </c>
      <c r="DO231">
        <v>0</v>
      </c>
      <c r="DP231">
        <v>1</v>
      </c>
      <c r="DQ231">
        <v>1</v>
      </c>
      <c r="DU231">
        <v>1009</v>
      </c>
      <c r="DV231" t="s">
        <v>230</v>
      </c>
      <c r="DW231" t="s">
        <v>230</v>
      </c>
      <c r="DX231">
        <v>1000</v>
      </c>
      <c r="DZ231" t="s">
        <v>3</v>
      </c>
      <c r="EA231" t="s">
        <v>3</v>
      </c>
      <c r="EB231" t="s">
        <v>3</v>
      </c>
      <c r="EC231" t="s">
        <v>3</v>
      </c>
      <c r="EE231">
        <v>51407885</v>
      </c>
      <c r="EF231">
        <v>8</v>
      </c>
      <c r="EG231" t="s">
        <v>58</v>
      </c>
      <c r="EH231">
        <v>0</v>
      </c>
      <c r="EI231" t="s">
        <v>3</v>
      </c>
      <c r="EJ231">
        <v>1</v>
      </c>
      <c r="EK231">
        <v>1100</v>
      </c>
      <c r="EL231" t="s">
        <v>59</v>
      </c>
      <c r="EM231" t="s">
        <v>60</v>
      </c>
      <c r="EO231" t="s">
        <v>44</v>
      </c>
      <c r="EQ231">
        <v>0</v>
      </c>
      <c r="ER231">
        <v>0</v>
      </c>
      <c r="ES231">
        <v>5160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FQ231">
        <v>0</v>
      </c>
      <c r="FR231">
        <f t="shared" si="243"/>
        <v>0</v>
      </c>
      <c r="FS231">
        <v>0</v>
      </c>
      <c r="FX231">
        <v>109</v>
      </c>
      <c r="FY231">
        <v>55.25</v>
      </c>
      <c r="GA231" t="s">
        <v>63</v>
      </c>
      <c r="GD231">
        <v>1</v>
      </c>
      <c r="GF231">
        <v>1438672514</v>
      </c>
      <c r="GG231">
        <v>2</v>
      </c>
      <c r="GH231">
        <v>0</v>
      </c>
      <c r="GI231">
        <v>-2</v>
      </c>
      <c r="GJ231">
        <v>0</v>
      </c>
      <c r="GK231">
        <v>0</v>
      </c>
      <c r="GL231">
        <f t="shared" si="244"/>
        <v>0</v>
      </c>
      <c r="GM231">
        <f t="shared" si="245"/>
        <v>0</v>
      </c>
      <c r="GN231">
        <f t="shared" si="246"/>
        <v>0</v>
      </c>
      <c r="GO231">
        <f t="shared" si="247"/>
        <v>0</v>
      </c>
      <c r="GP231">
        <f t="shared" si="248"/>
        <v>0</v>
      </c>
      <c r="GR231">
        <v>0</v>
      </c>
      <c r="GS231">
        <v>4</v>
      </c>
      <c r="GT231">
        <v>0</v>
      </c>
      <c r="GU231" t="s">
        <v>3</v>
      </c>
      <c r="GV231">
        <f t="shared" si="249"/>
        <v>0</v>
      </c>
      <c r="GW231">
        <v>1</v>
      </c>
      <c r="GX231">
        <f t="shared" si="250"/>
        <v>0</v>
      </c>
      <c r="HA231">
        <v>0</v>
      </c>
      <c r="HB231">
        <v>0</v>
      </c>
      <c r="HC231">
        <f t="shared" si="251"/>
        <v>0</v>
      </c>
      <c r="HE231" t="s">
        <v>3</v>
      </c>
      <c r="HF231" t="s">
        <v>3</v>
      </c>
      <c r="HM231" t="s">
        <v>3</v>
      </c>
      <c r="HN231" t="s">
        <v>3</v>
      </c>
      <c r="HO231" t="s">
        <v>3</v>
      </c>
      <c r="HP231" t="s">
        <v>3</v>
      </c>
      <c r="HQ231" t="s">
        <v>3</v>
      </c>
      <c r="IK231">
        <v>0</v>
      </c>
    </row>
    <row r="232" spans="1:255" x14ac:dyDescent="0.2">
      <c r="A232" s="2">
        <v>17</v>
      </c>
      <c r="B232" s="2">
        <v>1</v>
      </c>
      <c r="C232" s="2"/>
      <c r="D232" s="2"/>
      <c r="E232" s="2" t="s">
        <v>332</v>
      </c>
      <c r="F232" s="2" t="s">
        <v>233</v>
      </c>
      <c r="G232" s="2" t="s">
        <v>234</v>
      </c>
      <c r="H232" s="2" t="s">
        <v>154</v>
      </c>
      <c r="I232" s="2">
        <v>0</v>
      </c>
      <c r="J232" s="2">
        <v>0</v>
      </c>
      <c r="K232" s="2">
        <v>0</v>
      </c>
      <c r="L232" s="2">
        <v>-57</v>
      </c>
      <c r="M232" s="2">
        <v>0</v>
      </c>
      <c r="N232" s="2">
        <f t="shared" si="212"/>
        <v>-57</v>
      </c>
      <c r="O232" s="2">
        <f t="shared" si="213"/>
        <v>0</v>
      </c>
      <c r="P232" s="2">
        <f t="shared" si="214"/>
        <v>0</v>
      </c>
      <c r="Q232" s="2">
        <f t="shared" si="215"/>
        <v>0</v>
      </c>
      <c r="R232" s="2">
        <f t="shared" si="216"/>
        <v>0</v>
      </c>
      <c r="S232" s="2">
        <f t="shared" si="217"/>
        <v>0</v>
      </c>
      <c r="T232" s="2">
        <f t="shared" si="218"/>
        <v>0</v>
      </c>
      <c r="U232" s="2">
        <f t="shared" si="219"/>
        <v>0</v>
      </c>
      <c r="V232" s="2">
        <f t="shared" si="220"/>
        <v>0</v>
      </c>
      <c r="W232" s="2">
        <f t="shared" si="221"/>
        <v>0</v>
      </c>
      <c r="X232" s="2">
        <f t="shared" si="222"/>
        <v>0</v>
      </c>
      <c r="Y232" s="2">
        <f t="shared" si="223"/>
        <v>0</v>
      </c>
      <c r="Z232" s="2"/>
      <c r="AA232" s="2">
        <v>51442965</v>
      </c>
      <c r="AB232" s="2">
        <f t="shared" si="224"/>
        <v>287.60000000000002</v>
      </c>
      <c r="AC232" s="2">
        <f t="shared" si="252"/>
        <v>287.60000000000002</v>
      </c>
      <c r="AD232" s="2">
        <f t="shared" si="225"/>
        <v>0</v>
      </c>
      <c r="AE232" s="2">
        <f t="shared" si="226"/>
        <v>0</v>
      </c>
      <c r="AF232" s="2">
        <f t="shared" si="227"/>
        <v>0</v>
      </c>
      <c r="AG232" s="2">
        <f t="shared" si="228"/>
        <v>0</v>
      </c>
      <c r="AH232" s="2">
        <f t="shared" si="229"/>
        <v>0</v>
      </c>
      <c r="AI232" s="2">
        <f t="shared" si="230"/>
        <v>0</v>
      </c>
      <c r="AJ232" s="2">
        <f t="shared" si="231"/>
        <v>0</v>
      </c>
      <c r="AK232" s="2">
        <v>287.60000000000002</v>
      </c>
      <c r="AL232" s="2">
        <v>287.60000000000002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109</v>
      </c>
      <c r="AU232" s="2">
        <v>55.25</v>
      </c>
      <c r="AV232" s="2">
        <v>1</v>
      </c>
      <c r="AW232" s="2">
        <v>1</v>
      </c>
      <c r="AX232" s="2"/>
      <c r="AY232" s="2"/>
      <c r="AZ232" s="2">
        <v>1</v>
      </c>
      <c r="BA232" s="2">
        <v>1</v>
      </c>
      <c r="BB232" s="2">
        <v>1</v>
      </c>
      <c r="BC232" s="2">
        <v>8.16</v>
      </c>
      <c r="BD232" s="2" t="s">
        <v>3</v>
      </c>
      <c r="BE232" s="2" t="s">
        <v>3</v>
      </c>
      <c r="BF232" s="2" t="s">
        <v>3</v>
      </c>
      <c r="BG232" s="2" t="s">
        <v>3</v>
      </c>
      <c r="BH232" s="2">
        <v>3</v>
      </c>
      <c r="BI232" s="2">
        <v>1</v>
      </c>
      <c r="BJ232" s="2" t="s">
        <v>235</v>
      </c>
      <c r="BK232" s="2"/>
      <c r="BL232" s="2"/>
      <c r="BM232" s="2">
        <v>1100</v>
      </c>
      <c r="BN232" s="2">
        <v>0</v>
      </c>
      <c r="BO232" s="2" t="s">
        <v>23</v>
      </c>
      <c r="BP232" s="2">
        <v>1</v>
      </c>
      <c r="BQ232" s="2">
        <v>8</v>
      </c>
      <c r="BR232" s="2">
        <v>0</v>
      </c>
      <c r="BS232" s="2">
        <v>1</v>
      </c>
      <c r="BT232" s="2">
        <v>1</v>
      </c>
      <c r="BU232" s="2">
        <v>1</v>
      </c>
      <c r="BV232" s="2">
        <v>1</v>
      </c>
      <c r="BW232" s="2">
        <v>1</v>
      </c>
      <c r="BX232" s="2">
        <v>1</v>
      </c>
      <c r="BY232" s="2" t="s">
        <v>3</v>
      </c>
      <c r="BZ232" s="2">
        <v>109</v>
      </c>
      <c r="CA232" s="2">
        <v>65</v>
      </c>
      <c r="CB232" s="2" t="s">
        <v>3</v>
      </c>
      <c r="CC232" s="2"/>
      <c r="CD232" s="2"/>
      <c r="CE232" s="2">
        <v>0</v>
      </c>
      <c r="CF232" s="2">
        <v>0</v>
      </c>
      <c r="CG232" s="2">
        <v>0</v>
      </c>
      <c r="CH232" s="2">
        <v>67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 t="s">
        <v>885</v>
      </c>
      <c r="CO232" s="2">
        <v>0</v>
      </c>
      <c r="CP232" s="2">
        <f t="shared" si="232"/>
        <v>0</v>
      </c>
      <c r="CQ232" s="2">
        <f t="shared" si="233"/>
        <v>2346.8200000000002</v>
      </c>
      <c r="CR232" s="2">
        <f t="shared" si="234"/>
        <v>0</v>
      </c>
      <c r="CS232" s="2">
        <f t="shared" si="235"/>
        <v>0</v>
      </c>
      <c r="CT232" s="2">
        <f t="shared" si="236"/>
        <v>0</v>
      </c>
      <c r="CU232" s="2">
        <f t="shared" si="237"/>
        <v>0</v>
      </c>
      <c r="CV232" s="2">
        <f t="shared" si="238"/>
        <v>0</v>
      </c>
      <c r="CW232" s="2">
        <f t="shared" si="239"/>
        <v>0</v>
      </c>
      <c r="CX232" s="2">
        <f t="shared" si="240"/>
        <v>0</v>
      </c>
      <c r="CY232" s="2">
        <f t="shared" si="241"/>
        <v>0</v>
      </c>
      <c r="CZ232" s="2">
        <f t="shared" si="242"/>
        <v>0</v>
      </c>
      <c r="DA232" s="2"/>
      <c r="DB232" s="2"/>
      <c r="DC232" s="2" t="s">
        <v>3</v>
      </c>
      <c r="DD232" s="2" t="s">
        <v>3</v>
      </c>
      <c r="DE232" s="2" t="s">
        <v>36</v>
      </c>
      <c r="DF232" s="2" t="s">
        <v>36</v>
      </c>
      <c r="DG232" s="2" t="s">
        <v>43</v>
      </c>
      <c r="DH232" s="2" t="s">
        <v>3</v>
      </c>
      <c r="DI232" s="2" t="s">
        <v>43</v>
      </c>
      <c r="DJ232" s="2" t="s">
        <v>36</v>
      </c>
      <c r="DK232" s="2" t="s">
        <v>3</v>
      </c>
      <c r="DL232" s="2" t="s">
        <v>3</v>
      </c>
      <c r="DM232" s="2" t="s">
        <v>26</v>
      </c>
      <c r="DN232" s="2">
        <v>0</v>
      </c>
      <c r="DO232" s="2">
        <v>0</v>
      </c>
      <c r="DP232" s="2">
        <v>1</v>
      </c>
      <c r="DQ232" s="2">
        <v>1</v>
      </c>
      <c r="DR232" s="2"/>
      <c r="DS232" s="2"/>
      <c r="DT232" s="2"/>
      <c r="DU232" s="2">
        <v>1013</v>
      </c>
      <c r="DV232" s="2" t="s">
        <v>154</v>
      </c>
      <c r="DW232" s="2" t="s">
        <v>154</v>
      </c>
      <c r="DX232" s="2">
        <v>1</v>
      </c>
      <c r="DY232" s="2"/>
      <c r="DZ232" s="2" t="s">
        <v>3</v>
      </c>
      <c r="EA232" s="2" t="s">
        <v>3</v>
      </c>
      <c r="EB232" s="2" t="s">
        <v>3</v>
      </c>
      <c r="EC232" s="2" t="s">
        <v>3</v>
      </c>
      <c r="ED232" s="2"/>
      <c r="EE232" s="2">
        <v>51407885</v>
      </c>
      <c r="EF232" s="2">
        <v>8</v>
      </c>
      <c r="EG232" s="2" t="s">
        <v>58</v>
      </c>
      <c r="EH232" s="2">
        <v>0</v>
      </c>
      <c r="EI232" s="2" t="s">
        <v>3</v>
      </c>
      <c r="EJ232" s="2">
        <v>1</v>
      </c>
      <c r="EK232" s="2">
        <v>1100</v>
      </c>
      <c r="EL232" s="2" t="s">
        <v>59</v>
      </c>
      <c r="EM232" s="2" t="s">
        <v>60</v>
      </c>
      <c r="EN232" s="2"/>
      <c r="EO232" s="2" t="s">
        <v>44</v>
      </c>
      <c r="EP232" s="2"/>
      <c r="EQ232" s="2">
        <v>0</v>
      </c>
      <c r="ER232" s="2">
        <v>0</v>
      </c>
      <c r="ES232" s="2">
        <v>287.60000000000002</v>
      </c>
      <c r="ET232" s="2">
        <v>0</v>
      </c>
      <c r="EU232" s="2">
        <v>0</v>
      </c>
      <c r="EV232" s="2">
        <v>0</v>
      </c>
      <c r="EW232" s="2">
        <v>0</v>
      </c>
      <c r="EX232" s="2">
        <v>0</v>
      </c>
      <c r="EY232" s="2">
        <v>0</v>
      </c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>
        <v>0</v>
      </c>
      <c r="FR232" s="2">
        <f t="shared" si="243"/>
        <v>0</v>
      </c>
      <c r="FS232" s="2">
        <v>0</v>
      </c>
      <c r="FT232" s="2"/>
      <c r="FU232" s="2"/>
      <c r="FV232" s="2"/>
      <c r="FW232" s="2"/>
      <c r="FX232" s="2">
        <v>109</v>
      </c>
      <c r="FY232" s="2">
        <v>55.25</v>
      </c>
      <c r="FZ232" s="2"/>
      <c r="GA232" s="2" t="s">
        <v>63</v>
      </c>
      <c r="GB232" s="2"/>
      <c r="GC232" s="2"/>
      <c r="GD232" s="2">
        <v>1</v>
      </c>
      <c r="GE232" s="2"/>
      <c r="GF232" s="2">
        <v>-2032347069</v>
      </c>
      <c r="GG232" s="2">
        <v>2</v>
      </c>
      <c r="GH232" s="2">
        <v>0</v>
      </c>
      <c r="GI232" s="2">
        <v>-2</v>
      </c>
      <c r="GJ232" s="2">
        <v>0</v>
      </c>
      <c r="GK232" s="2">
        <v>0</v>
      </c>
      <c r="GL232" s="2">
        <f t="shared" si="244"/>
        <v>0</v>
      </c>
      <c r="GM232" s="2">
        <f t="shared" si="245"/>
        <v>0</v>
      </c>
      <c r="GN232" s="2">
        <f t="shared" si="246"/>
        <v>0</v>
      </c>
      <c r="GO232" s="2">
        <f t="shared" si="247"/>
        <v>0</v>
      </c>
      <c r="GP232" s="2">
        <f t="shared" si="248"/>
        <v>0</v>
      </c>
      <c r="GQ232" s="2"/>
      <c r="GR232" s="2">
        <v>0</v>
      </c>
      <c r="GS232" s="2">
        <v>4</v>
      </c>
      <c r="GT232" s="2">
        <v>0</v>
      </c>
      <c r="GU232" s="2" t="s">
        <v>3</v>
      </c>
      <c r="GV232" s="2">
        <f t="shared" si="249"/>
        <v>0</v>
      </c>
      <c r="GW232" s="2">
        <v>1</v>
      </c>
      <c r="GX232" s="2">
        <f t="shared" si="250"/>
        <v>0</v>
      </c>
      <c r="GY232" s="2"/>
      <c r="GZ232" s="2"/>
      <c r="HA232" s="2">
        <v>0</v>
      </c>
      <c r="HB232" s="2">
        <v>0</v>
      </c>
      <c r="HC232" s="2">
        <f t="shared" si="251"/>
        <v>0</v>
      </c>
      <c r="HD232" s="2"/>
      <c r="HE232" s="2" t="s">
        <v>3</v>
      </c>
      <c r="HF232" s="2" t="s">
        <v>3</v>
      </c>
      <c r="HG232" s="2"/>
      <c r="HH232" s="2"/>
      <c r="HI232" s="2"/>
      <c r="HJ232" s="2"/>
      <c r="HK232" s="2"/>
      <c r="HL232" s="2"/>
      <c r="HM232" s="2" t="s">
        <v>3</v>
      </c>
      <c r="HN232" s="2" t="s">
        <v>3</v>
      </c>
      <c r="HO232" s="2" t="s">
        <v>3</v>
      </c>
      <c r="HP232" s="2" t="s">
        <v>3</v>
      </c>
      <c r="HQ232" s="2" t="s">
        <v>3</v>
      </c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>
        <v>0</v>
      </c>
      <c r="IL232" s="2"/>
      <c r="IM232" s="2"/>
      <c r="IN232" s="2"/>
      <c r="IO232" s="2"/>
      <c r="IP232" s="2"/>
      <c r="IQ232" s="2"/>
      <c r="IR232" s="2"/>
      <c r="IS232" s="2"/>
      <c r="IT232" s="2"/>
      <c r="IU232" s="2"/>
    </row>
    <row r="233" spans="1:255" x14ac:dyDescent="0.2">
      <c r="A233">
        <v>17</v>
      </c>
      <c r="B233">
        <v>1</v>
      </c>
      <c r="E233" t="s">
        <v>332</v>
      </c>
      <c r="F233" t="s">
        <v>233</v>
      </c>
      <c r="G233" t="s">
        <v>234</v>
      </c>
      <c r="H233" t="s">
        <v>154</v>
      </c>
      <c r="I233">
        <v>0</v>
      </c>
      <c r="J233">
        <v>0</v>
      </c>
      <c r="K233">
        <v>0</v>
      </c>
      <c r="L233">
        <v>-57</v>
      </c>
      <c r="M233">
        <v>0</v>
      </c>
      <c r="N233">
        <f t="shared" si="212"/>
        <v>-57</v>
      </c>
      <c r="O233">
        <f t="shared" si="213"/>
        <v>0</v>
      </c>
      <c r="P233">
        <f t="shared" si="214"/>
        <v>0</v>
      </c>
      <c r="Q233">
        <f t="shared" si="215"/>
        <v>0</v>
      </c>
      <c r="R233">
        <f t="shared" si="216"/>
        <v>0</v>
      </c>
      <c r="S233">
        <f t="shared" si="217"/>
        <v>0</v>
      </c>
      <c r="T233">
        <f t="shared" si="218"/>
        <v>0</v>
      </c>
      <c r="U233">
        <f t="shared" si="219"/>
        <v>0</v>
      </c>
      <c r="V233">
        <f t="shared" si="220"/>
        <v>0</v>
      </c>
      <c r="W233">
        <f t="shared" si="221"/>
        <v>0</v>
      </c>
      <c r="X233">
        <f t="shared" si="222"/>
        <v>0</v>
      </c>
      <c r="Y233">
        <f t="shared" si="223"/>
        <v>0</v>
      </c>
      <c r="AA233">
        <v>51441990</v>
      </c>
      <c r="AB233">
        <f t="shared" si="224"/>
        <v>287.60000000000002</v>
      </c>
      <c r="AC233">
        <f t="shared" si="252"/>
        <v>287.60000000000002</v>
      </c>
      <c r="AD233">
        <f t="shared" si="225"/>
        <v>0</v>
      </c>
      <c r="AE233">
        <f t="shared" si="226"/>
        <v>0</v>
      </c>
      <c r="AF233">
        <f t="shared" si="227"/>
        <v>0</v>
      </c>
      <c r="AG233">
        <f t="shared" si="228"/>
        <v>0</v>
      </c>
      <c r="AH233">
        <f t="shared" si="229"/>
        <v>0</v>
      </c>
      <c r="AI233">
        <f t="shared" si="230"/>
        <v>0</v>
      </c>
      <c r="AJ233">
        <f t="shared" si="231"/>
        <v>0</v>
      </c>
      <c r="AK233">
        <v>287.60000000000002</v>
      </c>
      <c r="AL233">
        <v>287.60000000000002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109</v>
      </c>
      <c r="AU233">
        <v>55</v>
      </c>
      <c r="AV233">
        <v>1</v>
      </c>
      <c r="AW233">
        <v>1</v>
      </c>
      <c r="AZ233">
        <v>1</v>
      </c>
      <c r="BA233">
        <v>1</v>
      </c>
      <c r="BB233">
        <v>1</v>
      </c>
      <c r="BC233">
        <v>8.16</v>
      </c>
      <c r="BD233" t="s">
        <v>3</v>
      </c>
      <c r="BE233" t="s">
        <v>3</v>
      </c>
      <c r="BF233" t="s">
        <v>3</v>
      </c>
      <c r="BG233" t="s">
        <v>3</v>
      </c>
      <c r="BH233">
        <v>3</v>
      </c>
      <c r="BI233">
        <v>1</v>
      </c>
      <c r="BJ233" t="s">
        <v>235</v>
      </c>
      <c r="BM233">
        <v>1100</v>
      </c>
      <c r="BN233">
        <v>0</v>
      </c>
      <c r="BO233" t="s">
        <v>23</v>
      </c>
      <c r="BP233">
        <v>1</v>
      </c>
      <c r="BQ233">
        <v>8</v>
      </c>
      <c r="BR233">
        <v>0</v>
      </c>
      <c r="BS233">
        <v>1</v>
      </c>
      <c r="BT233">
        <v>1</v>
      </c>
      <c r="BU233">
        <v>1</v>
      </c>
      <c r="BV233">
        <v>1</v>
      </c>
      <c r="BW233">
        <v>1</v>
      </c>
      <c r="BX233">
        <v>1</v>
      </c>
      <c r="BY233" t="s">
        <v>3</v>
      </c>
      <c r="BZ233">
        <v>109</v>
      </c>
      <c r="CA233">
        <v>65</v>
      </c>
      <c r="CB233" t="s">
        <v>3</v>
      </c>
      <c r="CE233">
        <v>0</v>
      </c>
      <c r="CF233">
        <v>0</v>
      </c>
      <c r="CG233">
        <v>0</v>
      </c>
      <c r="CH233">
        <v>67</v>
      </c>
      <c r="CI233">
        <v>0</v>
      </c>
      <c r="CJ233">
        <v>0</v>
      </c>
      <c r="CK233">
        <v>0</v>
      </c>
      <c r="CL233">
        <v>0</v>
      </c>
      <c r="CM233">
        <v>0</v>
      </c>
      <c r="CN233" t="s">
        <v>885</v>
      </c>
      <c r="CO233">
        <v>0</v>
      </c>
      <c r="CP233">
        <f t="shared" si="232"/>
        <v>0</v>
      </c>
      <c r="CQ233">
        <f t="shared" si="233"/>
        <v>2346.8200000000002</v>
      </c>
      <c r="CR233">
        <f t="shared" si="234"/>
        <v>0</v>
      </c>
      <c r="CS233">
        <f t="shared" si="235"/>
        <v>0</v>
      </c>
      <c r="CT233">
        <f t="shared" si="236"/>
        <v>0</v>
      </c>
      <c r="CU233">
        <f t="shared" si="237"/>
        <v>0</v>
      </c>
      <c r="CV233">
        <f t="shared" si="238"/>
        <v>0</v>
      </c>
      <c r="CW233">
        <f t="shared" si="239"/>
        <v>0</v>
      </c>
      <c r="CX233">
        <f t="shared" si="240"/>
        <v>0</v>
      </c>
      <c r="CY233">
        <f t="shared" si="241"/>
        <v>0</v>
      </c>
      <c r="CZ233">
        <f t="shared" si="242"/>
        <v>0</v>
      </c>
      <c r="DC233" t="s">
        <v>3</v>
      </c>
      <c r="DD233" t="s">
        <v>3</v>
      </c>
      <c r="DE233" t="s">
        <v>36</v>
      </c>
      <c r="DF233" t="s">
        <v>36</v>
      </c>
      <c r="DG233" t="s">
        <v>43</v>
      </c>
      <c r="DH233" t="s">
        <v>3</v>
      </c>
      <c r="DI233" t="s">
        <v>43</v>
      </c>
      <c r="DJ233" t="s">
        <v>36</v>
      </c>
      <c r="DK233" t="s">
        <v>3</v>
      </c>
      <c r="DL233" t="s">
        <v>3</v>
      </c>
      <c r="DM233" t="s">
        <v>26</v>
      </c>
      <c r="DN233">
        <v>0</v>
      </c>
      <c r="DO233">
        <v>0</v>
      </c>
      <c r="DP233">
        <v>1</v>
      </c>
      <c r="DQ233">
        <v>1</v>
      </c>
      <c r="DU233">
        <v>1013</v>
      </c>
      <c r="DV233" t="s">
        <v>154</v>
      </c>
      <c r="DW233" t="s">
        <v>154</v>
      </c>
      <c r="DX233">
        <v>1</v>
      </c>
      <c r="DZ233" t="s">
        <v>3</v>
      </c>
      <c r="EA233" t="s">
        <v>3</v>
      </c>
      <c r="EB233" t="s">
        <v>3</v>
      </c>
      <c r="EC233" t="s">
        <v>3</v>
      </c>
      <c r="EE233">
        <v>51407885</v>
      </c>
      <c r="EF233">
        <v>8</v>
      </c>
      <c r="EG233" t="s">
        <v>58</v>
      </c>
      <c r="EH233">
        <v>0</v>
      </c>
      <c r="EI233" t="s">
        <v>3</v>
      </c>
      <c r="EJ233">
        <v>1</v>
      </c>
      <c r="EK233">
        <v>1100</v>
      </c>
      <c r="EL233" t="s">
        <v>59</v>
      </c>
      <c r="EM233" t="s">
        <v>60</v>
      </c>
      <c r="EO233" t="s">
        <v>44</v>
      </c>
      <c r="EQ233">
        <v>0</v>
      </c>
      <c r="ER233">
        <v>0</v>
      </c>
      <c r="ES233">
        <v>287.60000000000002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FQ233">
        <v>0</v>
      </c>
      <c r="FR233">
        <f t="shared" si="243"/>
        <v>0</v>
      </c>
      <c r="FS233">
        <v>0</v>
      </c>
      <c r="FX233">
        <v>109</v>
      </c>
      <c r="FY233">
        <v>55.25</v>
      </c>
      <c r="GA233" t="s">
        <v>63</v>
      </c>
      <c r="GD233">
        <v>1</v>
      </c>
      <c r="GF233">
        <v>-2032347069</v>
      </c>
      <c r="GG233">
        <v>2</v>
      </c>
      <c r="GH233">
        <v>0</v>
      </c>
      <c r="GI233">
        <v>-2</v>
      </c>
      <c r="GJ233">
        <v>0</v>
      </c>
      <c r="GK233">
        <v>0</v>
      </c>
      <c r="GL233">
        <f t="shared" si="244"/>
        <v>0</v>
      </c>
      <c r="GM233">
        <f t="shared" si="245"/>
        <v>0</v>
      </c>
      <c r="GN233">
        <f t="shared" si="246"/>
        <v>0</v>
      </c>
      <c r="GO233">
        <f t="shared" si="247"/>
        <v>0</v>
      </c>
      <c r="GP233">
        <f t="shared" si="248"/>
        <v>0</v>
      </c>
      <c r="GR233">
        <v>0</v>
      </c>
      <c r="GS233">
        <v>4</v>
      </c>
      <c r="GT233">
        <v>0</v>
      </c>
      <c r="GU233" t="s">
        <v>3</v>
      </c>
      <c r="GV233">
        <f t="shared" si="249"/>
        <v>0</v>
      </c>
      <c r="GW233">
        <v>1</v>
      </c>
      <c r="GX233">
        <f t="shared" si="250"/>
        <v>0</v>
      </c>
      <c r="HA233">
        <v>0</v>
      </c>
      <c r="HB233">
        <v>0</v>
      </c>
      <c r="HC233">
        <f t="shared" si="251"/>
        <v>0</v>
      </c>
      <c r="HE233" t="s">
        <v>3</v>
      </c>
      <c r="HF233" t="s">
        <v>3</v>
      </c>
      <c r="HM233" t="s">
        <v>3</v>
      </c>
      <c r="HN233" t="s">
        <v>3</v>
      </c>
      <c r="HO233" t="s">
        <v>3</v>
      </c>
      <c r="HP233" t="s">
        <v>3</v>
      </c>
      <c r="HQ233" t="s">
        <v>3</v>
      </c>
      <c r="IK233">
        <v>0</v>
      </c>
    </row>
    <row r="234" spans="1:255" x14ac:dyDescent="0.2">
      <c r="A234" s="2">
        <v>17</v>
      </c>
      <c r="B234" s="2">
        <v>1</v>
      </c>
      <c r="C234" s="2"/>
      <c r="D234" s="2"/>
      <c r="E234" s="2" t="s">
        <v>333</v>
      </c>
      <c r="F234" s="2" t="s">
        <v>237</v>
      </c>
      <c r="G234" s="2" t="s">
        <v>238</v>
      </c>
      <c r="H234" s="2" t="s">
        <v>154</v>
      </c>
      <c r="I234" s="2">
        <v>0</v>
      </c>
      <c r="J234" s="2">
        <v>0</v>
      </c>
      <c r="K234" s="2">
        <v>0</v>
      </c>
      <c r="L234" s="2">
        <v>58</v>
      </c>
      <c r="M234" s="2">
        <v>0</v>
      </c>
      <c r="N234" s="2">
        <f t="shared" si="212"/>
        <v>58</v>
      </c>
      <c r="O234" s="2">
        <f t="shared" si="213"/>
        <v>0</v>
      </c>
      <c r="P234" s="2">
        <f t="shared" si="214"/>
        <v>0</v>
      </c>
      <c r="Q234" s="2">
        <f t="shared" si="215"/>
        <v>0</v>
      </c>
      <c r="R234" s="2">
        <f t="shared" si="216"/>
        <v>0</v>
      </c>
      <c r="S234" s="2">
        <f t="shared" si="217"/>
        <v>0</v>
      </c>
      <c r="T234" s="2">
        <f t="shared" si="218"/>
        <v>0</v>
      </c>
      <c r="U234" s="2">
        <f t="shared" si="219"/>
        <v>0</v>
      </c>
      <c r="V234" s="2">
        <f t="shared" si="220"/>
        <v>0</v>
      </c>
      <c r="W234" s="2">
        <f t="shared" si="221"/>
        <v>0</v>
      </c>
      <c r="X234" s="2">
        <f t="shared" si="222"/>
        <v>0</v>
      </c>
      <c r="Y234" s="2">
        <f t="shared" si="223"/>
        <v>0</v>
      </c>
      <c r="Z234" s="2"/>
      <c r="AA234" s="2">
        <v>51442965</v>
      </c>
      <c r="AB234" s="2">
        <f t="shared" si="224"/>
        <v>248.03921600000001</v>
      </c>
      <c r="AC234" s="2">
        <f>ROUND((((ES234/1.2/8.16)*1.012)),6)</f>
        <v>248.03921600000001</v>
      </c>
      <c r="AD234" s="2">
        <f t="shared" si="225"/>
        <v>0</v>
      </c>
      <c r="AE234" s="2">
        <f t="shared" si="226"/>
        <v>0</v>
      </c>
      <c r="AF234" s="2">
        <f t="shared" si="227"/>
        <v>0</v>
      </c>
      <c r="AG234" s="2">
        <f t="shared" si="228"/>
        <v>0</v>
      </c>
      <c r="AH234" s="2">
        <f t="shared" si="229"/>
        <v>0</v>
      </c>
      <c r="AI234" s="2">
        <f t="shared" si="230"/>
        <v>0</v>
      </c>
      <c r="AJ234" s="2">
        <f t="shared" si="231"/>
        <v>0</v>
      </c>
      <c r="AK234" s="2">
        <v>2400</v>
      </c>
      <c r="AL234" s="2">
        <v>2400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1</v>
      </c>
      <c r="AW234" s="2">
        <v>1</v>
      </c>
      <c r="AX234" s="2"/>
      <c r="AY234" s="2"/>
      <c r="AZ234" s="2">
        <v>1</v>
      </c>
      <c r="BA234" s="2">
        <v>1</v>
      </c>
      <c r="BB234" s="2">
        <v>1</v>
      </c>
      <c r="BC234" s="2">
        <v>8.16</v>
      </c>
      <c r="BD234" s="2" t="s">
        <v>3</v>
      </c>
      <c r="BE234" s="2" t="s">
        <v>3</v>
      </c>
      <c r="BF234" s="2" t="s">
        <v>3</v>
      </c>
      <c r="BG234" s="2" t="s">
        <v>3</v>
      </c>
      <c r="BH234" s="2">
        <v>3</v>
      </c>
      <c r="BI234" s="2">
        <v>1</v>
      </c>
      <c r="BJ234" s="2" t="s">
        <v>237</v>
      </c>
      <c r="BK234" s="2"/>
      <c r="BL234" s="2"/>
      <c r="BM234" s="2">
        <v>1100</v>
      </c>
      <c r="BN234" s="2">
        <v>0</v>
      </c>
      <c r="BO234" s="2" t="s">
        <v>23</v>
      </c>
      <c r="BP234" s="2">
        <v>1</v>
      </c>
      <c r="BQ234" s="2">
        <v>8</v>
      </c>
      <c r="BR234" s="2">
        <v>0</v>
      </c>
      <c r="BS234" s="2">
        <v>1</v>
      </c>
      <c r="BT234" s="2">
        <v>1</v>
      </c>
      <c r="BU234" s="2">
        <v>1</v>
      </c>
      <c r="BV234" s="2">
        <v>1</v>
      </c>
      <c r="BW234" s="2">
        <v>1</v>
      </c>
      <c r="BX234" s="2">
        <v>1</v>
      </c>
      <c r="BY234" s="2" t="s">
        <v>3</v>
      </c>
      <c r="BZ234" s="2">
        <v>0</v>
      </c>
      <c r="CA234" s="2">
        <v>0</v>
      </c>
      <c r="CB234" s="2" t="s">
        <v>3</v>
      </c>
      <c r="CC234" s="2"/>
      <c r="CD234" s="2"/>
      <c r="CE234" s="2">
        <v>0</v>
      </c>
      <c r="CF234" s="2">
        <v>0</v>
      </c>
      <c r="CG234" s="2">
        <v>0</v>
      </c>
      <c r="CH234" s="2">
        <v>68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 t="s">
        <v>888</v>
      </c>
      <c r="CO234" s="2">
        <v>0</v>
      </c>
      <c r="CP234" s="2">
        <f t="shared" si="232"/>
        <v>0</v>
      </c>
      <c r="CQ234" s="2">
        <f t="shared" si="233"/>
        <v>2024</v>
      </c>
      <c r="CR234" s="2">
        <f t="shared" si="234"/>
        <v>0</v>
      </c>
      <c r="CS234" s="2">
        <f t="shared" si="235"/>
        <v>0</v>
      </c>
      <c r="CT234" s="2">
        <f t="shared" si="236"/>
        <v>0</v>
      </c>
      <c r="CU234" s="2">
        <f t="shared" si="237"/>
        <v>0</v>
      </c>
      <c r="CV234" s="2">
        <f t="shared" si="238"/>
        <v>0</v>
      </c>
      <c r="CW234" s="2">
        <f t="shared" si="239"/>
        <v>0</v>
      </c>
      <c r="CX234" s="2">
        <f t="shared" si="240"/>
        <v>0</v>
      </c>
      <c r="CY234" s="2">
        <f t="shared" si="241"/>
        <v>0</v>
      </c>
      <c r="CZ234" s="2">
        <f t="shared" si="242"/>
        <v>0</v>
      </c>
      <c r="DA234" s="2"/>
      <c r="DB234" s="2"/>
      <c r="DC234" s="2" t="s">
        <v>3</v>
      </c>
      <c r="DD234" s="2" t="s">
        <v>267</v>
      </c>
      <c r="DE234" s="2" t="s">
        <v>36</v>
      </c>
      <c r="DF234" s="2" t="s">
        <v>36</v>
      </c>
      <c r="DG234" s="2" t="s">
        <v>43</v>
      </c>
      <c r="DH234" s="2" t="s">
        <v>3</v>
      </c>
      <c r="DI234" s="2" t="s">
        <v>43</v>
      </c>
      <c r="DJ234" s="2" t="s">
        <v>36</v>
      </c>
      <c r="DK234" s="2" t="s">
        <v>3</v>
      </c>
      <c r="DL234" s="2" t="s">
        <v>3</v>
      </c>
      <c r="DM234" s="2" t="s">
        <v>3</v>
      </c>
      <c r="DN234" s="2">
        <v>0</v>
      </c>
      <c r="DO234" s="2">
        <v>0</v>
      </c>
      <c r="DP234" s="2">
        <v>1</v>
      </c>
      <c r="DQ234" s="2">
        <v>1</v>
      </c>
      <c r="DR234" s="2"/>
      <c r="DS234" s="2"/>
      <c r="DT234" s="2"/>
      <c r="DU234" s="2">
        <v>1013</v>
      </c>
      <c r="DV234" s="2" t="s">
        <v>154</v>
      </c>
      <c r="DW234" s="2" t="s">
        <v>154</v>
      </c>
      <c r="DX234" s="2">
        <v>1</v>
      </c>
      <c r="DY234" s="2"/>
      <c r="DZ234" s="2" t="s">
        <v>3</v>
      </c>
      <c r="EA234" s="2" t="s">
        <v>3</v>
      </c>
      <c r="EB234" s="2" t="s">
        <v>3</v>
      </c>
      <c r="EC234" s="2" t="s">
        <v>3</v>
      </c>
      <c r="ED234" s="2"/>
      <c r="EE234" s="2">
        <v>51407885</v>
      </c>
      <c r="EF234" s="2">
        <v>8</v>
      </c>
      <c r="EG234" s="2" t="s">
        <v>58</v>
      </c>
      <c r="EH234" s="2">
        <v>0</v>
      </c>
      <c r="EI234" s="2" t="s">
        <v>3</v>
      </c>
      <c r="EJ234" s="2">
        <v>1</v>
      </c>
      <c r="EK234" s="2">
        <v>1100</v>
      </c>
      <c r="EL234" s="2" t="s">
        <v>59</v>
      </c>
      <c r="EM234" s="2" t="s">
        <v>60</v>
      </c>
      <c r="EN234" s="2"/>
      <c r="EO234" s="2" t="s">
        <v>87</v>
      </c>
      <c r="EP234" s="2"/>
      <c r="EQ234" s="2">
        <v>0</v>
      </c>
      <c r="ER234" s="2">
        <v>0</v>
      </c>
      <c r="ES234" s="2">
        <v>2400</v>
      </c>
      <c r="ET234" s="2">
        <v>0</v>
      </c>
      <c r="EU234" s="2">
        <v>0</v>
      </c>
      <c r="EV234" s="2">
        <v>0</v>
      </c>
      <c r="EW234" s="2">
        <v>0</v>
      </c>
      <c r="EX234" s="2">
        <v>0</v>
      </c>
      <c r="EY234" s="2">
        <v>0</v>
      </c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>
        <v>0</v>
      </c>
      <c r="FR234" s="2">
        <f t="shared" si="243"/>
        <v>0</v>
      </c>
      <c r="FS234" s="2">
        <v>0</v>
      </c>
      <c r="FT234" s="2"/>
      <c r="FU234" s="2"/>
      <c r="FV234" s="2"/>
      <c r="FW234" s="2"/>
      <c r="FX234" s="2">
        <v>0</v>
      </c>
      <c r="FY234" s="2">
        <v>0</v>
      </c>
      <c r="FZ234" s="2"/>
      <c r="GA234" s="2" t="s">
        <v>63</v>
      </c>
      <c r="GB234" s="2"/>
      <c r="GC234" s="2"/>
      <c r="GD234" s="2">
        <v>1</v>
      </c>
      <c r="GE234" s="2"/>
      <c r="GF234" s="2">
        <v>2038929286</v>
      </c>
      <c r="GG234" s="2">
        <v>2</v>
      </c>
      <c r="GH234" s="2">
        <v>0</v>
      </c>
      <c r="GI234" s="2">
        <v>3</v>
      </c>
      <c r="GJ234" s="2">
        <v>0</v>
      </c>
      <c r="GK234" s="2">
        <v>0</v>
      </c>
      <c r="GL234" s="2">
        <f t="shared" si="244"/>
        <v>0</v>
      </c>
      <c r="GM234" s="2">
        <f t="shared" si="245"/>
        <v>0</v>
      </c>
      <c r="GN234" s="2">
        <f t="shared" si="246"/>
        <v>0</v>
      </c>
      <c r="GO234" s="2">
        <f t="shared" si="247"/>
        <v>0</v>
      </c>
      <c r="GP234" s="2">
        <f t="shared" si="248"/>
        <v>0</v>
      </c>
      <c r="GQ234" s="2"/>
      <c r="GR234" s="2">
        <v>1</v>
      </c>
      <c r="GS234" s="2">
        <v>4</v>
      </c>
      <c r="GT234" s="2">
        <v>0</v>
      </c>
      <c r="GU234" s="2" t="s">
        <v>3</v>
      </c>
      <c r="GV234" s="2">
        <f t="shared" si="249"/>
        <v>0</v>
      </c>
      <c r="GW234" s="2">
        <v>1</v>
      </c>
      <c r="GX234" s="2">
        <f t="shared" si="250"/>
        <v>0</v>
      </c>
      <c r="GY234" s="2"/>
      <c r="GZ234" s="2"/>
      <c r="HA234" s="2">
        <v>0</v>
      </c>
      <c r="HB234" s="2">
        <v>0</v>
      </c>
      <c r="HC234" s="2">
        <f t="shared" si="251"/>
        <v>0</v>
      </c>
      <c r="HD234" s="2"/>
      <c r="HE234" s="2" t="s">
        <v>3</v>
      </c>
      <c r="HF234" s="2" t="s">
        <v>3</v>
      </c>
      <c r="HG234" s="2"/>
      <c r="HH234" s="2"/>
      <c r="HI234" s="2"/>
      <c r="HJ234" s="2"/>
      <c r="HK234" s="2"/>
      <c r="HL234" s="2"/>
      <c r="HM234" s="2" t="s">
        <v>3</v>
      </c>
      <c r="HN234" s="2" t="s">
        <v>3</v>
      </c>
      <c r="HO234" s="2" t="s">
        <v>3</v>
      </c>
      <c r="HP234" s="2" t="s">
        <v>3</v>
      </c>
      <c r="HQ234" s="2" t="s">
        <v>3</v>
      </c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>
        <v>0</v>
      </c>
      <c r="IL234" s="2"/>
      <c r="IM234" s="2"/>
      <c r="IN234" s="2"/>
      <c r="IO234" s="2"/>
      <c r="IP234" s="2"/>
      <c r="IQ234" s="2"/>
      <c r="IR234" s="2"/>
      <c r="IS234" s="2"/>
      <c r="IT234" s="2"/>
      <c r="IU234" s="2"/>
    </row>
    <row r="235" spans="1:255" x14ac:dyDescent="0.2">
      <c r="A235">
        <v>17</v>
      </c>
      <c r="B235">
        <v>1</v>
      </c>
      <c r="E235" t="s">
        <v>333</v>
      </c>
      <c r="F235" t="s">
        <v>237</v>
      </c>
      <c r="G235" t="s">
        <v>238</v>
      </c>
      <c r="H235" t="s">
        <v>154</v>
      </c>
      <c r="I235">
        <v>0</v>
      </c>
      <c r="J235">
        <v>0</v>
      </c>
      <c r="K235">
        <v>0</v>
      </c>
      <c r="L235">
        <v>58</v>
      </c>
      <c r="M235">
        <v>0</v>
      </c>
      <c r="N235">
        <f t="shared" si="212"/>
        <v>58</v>
      </c>
      <c r="O235">
        <f t="shared" si="213"/>
        <v>0</v>
      </c>
      <c r="P235">
        <f t="shared" si="214"/>
        <v>0</v>
      </c>
      <c r="Q235">
        <f t="shared" si="215"/>
        <v>0</v>
      </c>
      <c r="R235">
        <f t="shared" si="216"/>
        <v>0</v>
      </c>
      <c r="S235">
        <f t="shared" si="217"/>
        <v>0</v>
      </c>
      <c r="T235">
        <f t="shared" si="218"/>
        <v>0</v>
      </c>
      <c r="U235">
        <f t="shared" si="219"/>
        <v>0</v>
      </c>
      <c r="V235">
        <f t="shared" si="220"/>
        <v>0</v>
      </c>
      <c r="W235">
        <f t="shared" si="221"/>
        <v>0</v>
      </c>
      <c r="X235">
        <f t="shared" si="222"/>
        <v>0</v>
      </c>
      <c r="Y235">
        <f t="shared" si="223"/>
        <v>0</v>
      </c>
      <c r="AA235">
        <v>51441990</v>
      </c>
      <c r="AB235">
        <f t="shared" si="224"/>
        <v>248.03921600000001</v>
      </c>
      <c r="AC235">
        <f>ROUND((((ES235/1.2/8.16)*1.012)),6)</f>
        <v>248.03921600000001</v>
      </c>
      <c r="AD235">
        <f t="shared" si="225"/>
        <v>0</v>
      </c>
      <c r="AE235">
        <f t="shared" si="226"/>
        <v>0</v>
      </c>
      <c r="AF235">
        <f t="shared" si="227"/>
        <v>0</v>
      </c>
      <c r="AG235">
        <f t="shared" si="228"/>
        <v>0</v>
      </c>
      <c r="AH235">
        <f t="shared" si="229"/>
        <v>0</v>
      </c>
      <c r="AI235">
        <f t="shared" si="230"/>
        <v>0</v>
      </c>
      <c r="AJ235">
        <f t="shared" si="231"/>
        <v>0</v>
      </c>
      <c r="AK235">
        <v>2400</v>
      </c>
      <c r="AL235">
        <v>2400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1</v>
      </c>
      <c r="AW235">
        <v>1</v>
      </c>
      <c r="AZ235">
        <v>1</v>
      </c>
      <c r="BA235">
        <v>1</v>
      </c>
      <c r="BB235">
        <v>1</v>
      </c>
      <c r="BC235">
        <v>8.16</v>
      </c>
      <c r="BD235" t="s">
        <v>3</v>
      </c>
      <c r="BE235" t="s">
        <v>3</v>
      </c>
      <c r="BF235" t="s">
        <v>3</v>
      </c>
      <c r="BG235" t="s">
        <v>3</v>
      </c>
      <c r="BH235">
        <v>3</v>
      </c>
      <c r="BI235">
        <v>1</v>
      </c>
      <c r="BJ235" t="s">
        <v>237</v>
      </c>
      <c r="BM235">
        <v>1100</v>
      </c>
      <c r="BN235">
        <v>0</v>
      </c>
      <c r="BO235" t="s">
        <v>23</v>
      </c>
      <c r="BP235">
        <v>1</v>
      </c>
      <c r="BQ235">
        <v>8</v>
      </c>
      <c r="BR235">
        <v>0</v>
      </c>
      <c r="BS235">
        <v>1</v>
      </c>
      <c r="BT235">
        <v>1</v>
      </c>
      <c r="BU235">
        <v>1</v>
      </c>
      <c r="BV235">
        <v>1</v>
      </c>
      <c r="BW235">
        <v>1</v>
      </c>
      <c r="BX235">
        <v>1</v>
      </c>
      <c r="BY235" t="s">
        <v>3</v>
      </c>
      <c r="BZ235">
        <v>0</v>
      </c>
      <c r="CA235">
        <v>0</v>
      </c>
      <c r="CB235" t="s">
        <v>3</v>
      </c>
      <c r="CE235">
        <v>0</v>
      </c>
      <c r="CF235">
        <v>0</v>
      </c>
      <c r="CG235">
        <v>0</v>
      </c>
      <c r="CH235">
        <v>68</v>
      </c>
      <c r="CI235">
        <v>0</v>
      </c>
      <c r="CJ235">
        <v>0</v>
      </c>
      <c r="CK235">
        <v>0</v>
      </c>
      <c r="CL235">
        <v>0</v>
      </c>
      <c r="CM235">
        <v>0</v>
      </c>
      <c r="CN235" t="s">
        <v>888</v>
      </c>
      <c r="CO235">
        <v>0</v>
      </c>
      <c r="CP235">
        <f t="shared" si="232"/>
        <v>0</v>
      </c>
      <c r="CQ235">
        <f t="shared" si="233"/>
        <v>2024</v>
      </c>
      <c r="CR235">
        <f t="shared" si="234"/>
        <v>0</v>
      </c>
      <c r="CS235">
        <f t="shared" si="235"/>
        <v>0</v>
      </c>
      <c r="CT235">
        <f t="shared" si="236"/>
        <v>0</v>
      </c>
      <c r="CU235">
        <f t="shared" si="237"/>
        <v>0</v>
      </c>
      <c r="CV235">
        <f t="shared" si="238"/>
        <v>0</v>
      </c>
      <c r="CW235">
        <f t="shared" si="239"/>
        <v>0</v>
      </c>
      <c r="CX235">
        <f t="shared" si="240"/>
        <v>0</v>
      </c>
      <c r="CY235">
        <f t="shared" si="241"/>
        <v>0</v>
      </c>
      <c r="CZ235">
        <f t="shared" si="242"/>
        <v>0</v>
      </c>
      <c r="DC235" t="s">
        <v>3</v>
      </c>
      <c r="DD235" t="s">
        <v>267</v>
      </c>
      <c r="DE235" t="s">
        <v>36</v>
      </c>
      <c r="DF235" t="s">
        <v>36</v>
      </c>
      <c r="DG235" t="s">
        <v>43</v>
      </c>
      <c r="DH235" t="s">
        <v>3</v>
      </c>
      <c r="DI235" t="s">
        <v>43</v>
      </c>
      <c r="DJ235" t="s">
        <v>36</v>
      </c>
      <c r="DK235" t="s">
        <v>3</v>
      </c>
      <c r="DL235" t="s">
        <v>3</v>
      </c>
      <c r="DM235" t="s">
        <v>3</v>
      </c>
      <c r="DN235">
        <v>0</v>
      </c>
      <c r="DO235">
        <v>0</v>
      </c>
      <c r="DP235">
        <v>1</v>
      </c>
      <c r="DQ235">
        <v>1</v>
      </c>
      <c r="DU235">
        <v>1013</v>
      </c>
      <c r="DV235" t="s">
        <v>154</v>
      </c>
      <c r="DW235" t="s">
        <v>154</v>
      </c>
      <c r="DX235">
        <v>1</v>
      </c>
      <c r="DZ235" t="s">
        <v>3</v>
      </c>
      <c r="EA235" t="s">
        <v>3</v>
      </c>
      <c r="EB235" t="s">
        <v>3</v>
      </c>
      <c r="EC235" t="s">
        <v>3</v>
      </c>
      <c r="EE235">
        <v>51407885</v>
      </c>
      <c r="EF235">
        <v>8</v>
      </c>
      <c r="EG235" t="s">
        <v>58</v>
      </c>
      <c r="EH235">
        <v>0</v>
      </c>
      <c r="EI235" t="s">
        <v>3</v>
      </c>
      <c r="EJ235">
        <v>1</v>
      </c>
      <c r="EK235">
        <v>1100</v>
      </c>
      <c r="EL235" t="s">
        <v>59</v>
      </c>
      <c r="EM235" t="s">
        <v>60</v>
      </c>
      <c r="EO235" t="s">
        <v>87</v>
      </c>
      <c r="EQ235">
        <v>0</v>
      </c>
      <c r="ER235">
        <v>0</v>
      </c>
      <c r="ES235">
        <v>2400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FQ235">
        <v>0</v>
      </c>
      <c r="FR235">
        <f t="shared" si="243"/>
        <v>0</v>
      </c>
      <c r="FS235">
        <v>0</v>
      </c>
      <c r="FX235">
        <v>0</v>
      </c>
      <c r="FY235">
        <v>0</v>
      </c>
      <c r="GA235" t="s">
        <v>63</v>
      </c>
      <c r="GD235">
        <v>1</v>
      </c>
      <c r="GF235">
        <v>2038929286</v>
      </c>
      <c r="GG235">
        <v>2</v>
      </c>
      <c r="GH235">
        <v>0</v>
      </c>
      <c r="GI235">
        <v>3</v>
      </c>
      <c r="GJ235">
        <v>0</v>
      </c>
      <c r="GK235">
        <v>0</v>
      </c>
      <c r="GL235">
        <f t="shared" si="244"/>
        <v>0</v>
      </c>
      <c r="GM235">
        <f t="shared" si="245"/>
        <v>0</v>
      </c>
      <c r="GN235">
        <f t="shared" si="246"/>
        <v>0</v>
      </c>
      <c r="GO235">
        <f t="shared" si="247"/>
        <v>0</v>
      </c>
      <c r="GP235">
        <f t="shared" si="248"/>
        <v>0</v>
      </c>
      <c r="GR235">
        <v>1</v>
      </c>
      <c r="GS235">
        <v>4</v>
      </c>
      <c r="GT235">
        <v>0</v>
      </c>
      <c r="GU235" t="s">
        <v>3</v>
      </c>
      <c r="GV235">
        <f t="shared" si="249"/>
        <v>0</v>
      </c>
      <c r="GW235">
        <v>1</v>
      </c>
      <c r="GX235">
        <f t="shared" si="250"/>
        <v>0</v>
      </c>
      <c r="HA235">
        <v>0</v>
      </c>
      <c r="HB235">
        <v>0</v>
      </c>
      <c r="HC235">
        <f t="shared" si="251"/>
        <v>0</v>
      </c>
      <c r="HE235" t="s">
        <v>3</v>
      </c>
      <c r="HF235" t="s">
        <v>3</v>
      </c>
      <c r="HM235" t="s">
        <v>3</v>
      </c>
      <c r="HN235" t="s">
        <v>3</v>
      </c>
      <c r="HO235" t="s">
        <v>3</v>
      </c>
      <c r="HP235" t="s">
        <v>3</v>
      </c>
      <c r="HQ235" t="s">
        <v>3</v>
      </c>
      <c r="IK235">
        <v>0</v>
      </c>
    </row>
    <row r="236" spans="1:255" x14ac:dyDescent="0.2">
      <c r="A236" s="2">
        <v>17</v>
      </c>
      <c r="B236" s="2">
        <v>1</v>
      </c>
      <c r="C236" s="2"/>
      <c r="D236" s="2"/>
      <c r="E236" s="2" t="s">
        <v>334</v>
      </c>
      <c r="F236" s="2" t="s">
        <v>335</v>
      </c>
      <c r="G236" s="2" t="s">
        <v>336</v>
      </c>
      <c r="H236" s="2" t="s">
        <v>230</v>
      </c>
      <c r="I236" s="2">
        <v>0</v>
      </c>
      <c r="J236" s="2">
        <v>0</v>
      </c>
      <c r="K236" s="2">
        <v>0</v>
      </c>
      <c r="L236" s="2">
        <v>-9.2999999999999999E-2</v>
      </c>
      <c r="M236" s="2">
        <v>0</v>
      </c>
      <c r="N236" s="2">
        <f t="shared" si="212"/>
        <v>-9.2999999999999999E-2</v>
      </c>
      <c r="O236" s="2">
        <f t="shared" si="213"/>
        <v>0</v>
      </c>
      <c r="P236" s="2">
        <f t="shared" si="214"/>
        <v>0</v>
      </c>
      <c r="Q236" s="2">
        <f t="shared" si="215"/>
        <v>0</v>
      </c>
      <c r="R236" s="2">
        <f t="shared" si="216"/>
        <v>0</v>
      </c>
      <c r="S236" s="2">
        <f t="shared" si="217"/>
        <v>0</v>
      </c>
      <c r="T236" s="2">
        <f t="shared" si="218"/>
        <v>0</v>
      </c>
      <c r="U236" s="2">
        <f t="shared" si="219"/>
        <v>0</v>
      </c>
      <c r="V236" s="2">
        <f t="shared" si="220"/>
        <v>0</v>
      </c>
      <c r="W236" s="2">
        <f t="shared" si="221"/>
        <v>0</v>
      </c>
      <c r="X236" s="2">
        <f t="shared" si="222"/>
        <v>0</v>
      </c>
      <c r="Y236" s="2">
        <f t="shared" si="223"/>
        <v>0</v>
      </c>
      <c r="Z236" s="2"/>
      <c r="AA236" s="2">
        <v>51442965</v>
      </c>
      <c r="AB236" s="2">
        <f t="shared" si="224"/>
        <v>3700</v>
      </c>
      <c r="AC236" s="2">
        <f>ROUND((ES236),6)</f>
        <v>3700</v>
      </c>
      <c r="AD236" s="2">
        <f t="shared" si="225"/>
        <v>0</v>
      </c>
      <c r="AE236" s="2">
        <f t="shared" si="226"/>
        <v>0</v>
      </c>
      <c r="AF236" s="2">
        <f t="shared" si="227"/>
        <v>0</v>
      </c>
      <c r="AG236" s="2">
        <f t="shared" si="228"/>
        <v>0</v>
      </c>
      <c r="AH236" s="2">
        <f t="shared" si="229"/>
        <v>0</v>
      </c>
      <c r="AI236" s="2">
        <f t="shared" si="230"/>
        <v>0</v>
      </c>
      <c r="AJ236" s="2">
        <f t="shared" si="231"/>
        <v>0</v>
      </c>
      <c r="AK236" s="2">
        <v>3700</v>
      </c>
      <c r="AL236" s="2">
        <v>3700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109</v>
      </c>
      <c r="AU236" s="2">
        <v>55.25</v>
      </c>
      <c r="AV236" s="2">
        <v>1</v>
      </c>
      <c r="AW236" s="2">
        <v>1</v>
      </c>
      <c r="AX236" s="2"/>
      <c r="AY236" s="2"/>
      <c r="AZ236" s="2">
        <v>1</v>
      </c>
      <c r="BA236" s="2">
        <v>1</v>
      </c>
      <c r="BB236" s="2">
        <v>1</v>
      </c>
      <c r="BC236" s="2">
        <v>8.16</v>
      </c>
      <c r="BD236" s="2" t="s">
        <v>3</v>
      </c>
      <c r="BE236" s="2" t="s">
        <v>3</v>
      </c>
      <c r="BF236" s="2" t="s">
        <v>3</v>
      </c>
      <c r="BG236" s="2" t="s">
        <v>3</v>
      </c>
      <c r="BH236" s="2">
        <v>3</v>
      </c>
      <c r="BI236" s="2">
        <v>1</v>
      </c>
      <c r="BJ236" s="2" t="s">
        <v>337</v>
      </c>
      <c r="BK236" s="2"/>
      <c r="BL236" s="2"/>
      <c r="BM236" s="2">
        <v>1100</v>
      </c>
      <c r="BN236" s="2">
        <v>0</v>
      </c>
      <c r="BO236" s="2" t="s">
        <v>23</v>
      </c>
      <c r="BP236" s="2">
        <v>1</v>
      </c>
      <c r="BQ236" s="2">
        <v>8</v>
      </c>
      <c r="BR236" s="2">
        <v>0</v>
      </c>
      <c r="BS236" s="2">
        <v>1</v>
      </c>
      <c r="BT236" s="2">
        <v>1</v>
      </c>
      <c r="BU236" s="2">
        <v>1</v>
      </c>
      <c r="BV236" s="2">
        <v>1</v>
      </c>
      <c r="BW236" s="2">
        <v>1</v>
      </c>
      <c r="BX236" s="2">
        <v>1</v>
      </c>
      <c r="BY236" s="2" t="s">
        <v>3</v>
      </c>
      <c r="BZ236" s="2">
        <v>109</v>
      </c>
      <c r="CA236" s="2">
        <v>65</v>
      </c>
      <c r="CB236" s="2" t="s">
        <v>3</v>
      </c>
      <c r="CC236" s="2"/>
      <c r="CD236" s="2"/>
      <c r="CE236" s="2">
        <v>0</v>
      </c>
      <c r="CF236" s="2">
        <v>0</v>
      </c>
      <c r="CG236" s="2">
        <v>0</v>
      </c>
      <c r="CH236" s="2">
        <v>69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 t="s">
        <v>885</v>
      </c>
      <c r="CO236" s="2">
        <v>0</v>
      </c>
      <c r="CP236" s="2">
        <f t="shared" si="232"/>
        <v>0</v>
      </c>
      <c r="CQ236" s="2">
        <f t="shared" si="233"/>
        <v>30192</v>
      </c>
      <c r="CR236" s="2">
        <f t="shared" si="234"/>
        <v>0</v>
      </c>
      <c r="CS236" s="2">
        <f t="shared" si="235"/>
        <v>0</v>
      </c>
      <c r="CT236" s="2">
        <f t="shared" si="236"/>
        <v>0</v>
      </c>
      <c r="CU236" s="2">
        <f t="shared" si="237"/>
        <v>0</v>
      </c>
      <c r="CV236" s="2">
        <f t="shared" si="238"/>
        <v>0</v>
      </c>
      <c r="CW236" s="2">
        <f t="shared" si="239"/>
        <v>0</v>
      </c>
      <c r="CX236" s="2">
        <f t="shared" si="240"/>
        <v>0</v>
      </c>
      <c r="CY236" s="2">
        <f t="shared" si="241"/>
        <v>0</v>
      </c>
      <c r="CZ236" s="2">
        <f t="shared" si="242"/>
        <v>0</v>
      </c>
      <c r="DA236" s="2"/>
      <c r="DB236" s="2"/>
      <c r="DC236" s="2" t="s">
        <v>3</v>
      </c>
      <c r="DD236" s="2" t="s">
        <v>3</v>
      </c>
      <c r="DE236" s="2" t="s">
        <v>36</v>
      </c>
      <c r="DF236" s="2" t="s">
        <v>36</v>
      </c>
      <c r="DG236" s="2" t="s">
        <v>43</v>
      </c>
      <c r="DH236" s="2" t="s">
        <v>3</v>
      </c>
      <c r="DI236" s="2" t="s">
        <v>43</v>
      </c>
      <c r="DJ236" s="2" t="s">
        <v>36</v>
      </c>
      <c r="DK236" s="2" t="s">
        <v>3</v>
      </c>
      <c r="DL236" s="2" t="s">
        <v>3</v>
      </c>
      <c r="DM236" s="2" t="s">
        <v>26</v>
      </c>
      <c r="DN236" s="2">
        <v>0</v>
      </c>
      <c r="DO236" s="2">
        <v>0</v>
      </c>
      <c r="DP236" s="2">
        <v>1</v>
      </c>
      <c r="DQ236" s="2">
        <v>1</v>
      </c>
      <c r="DR236" s="2"/>
      <c r="DS236" s="2"/>
      <c r="DT236" s="2"/>
      <c r="DU236" s="2">
        <v>1009</v>
      </c>
      <c r="DV236" s="2" t="s">
        <v>230</v>
      </c>
      <c r="DW236" s="2" t="s">
        <v>230</v>
      </c>
      <c r="DX236" s="2">
        <v>1000</v>
      </c>
      <c r="DY236" s="2"/>
      <c r="DZ236" s="2" t="s">
        <v>3</v>
      </c>
      <c r="EA236" s="2" t="s">
        <v>3</v>
      </c>
      <c r="EB236" s="2" t="s">
        <v>3</v>
      </c>
      <c r="EC236" s="2" t="s">
        <v>3</v>
      </c>
      <c r="ED236" s="2"/>
      <c r="EE236" s="2">
        <v>51407885</v>
      </c>
      <c r="EF236" s="2">
        <v>8</v>
      </c>
      <c r="EG236" s="2" t="s">
        <v>58</v>
      </c>
      <c r="EH236" s="2">
        <v>0</v>
      </c>
      <c r="EI236" s="2" t="s">
        <v>3</v>
      </c>
      <c r="EJ236" s="2">
        <v>1</v>
      </c>
      <c r="EK236" s="2">
        <v>1100</v>
      </c>
      <c r="EL236" s="2" t="s">
        <v>59</v>
      </c>
      <c r="EM236" s="2" t="s">
        <v>60</v>
      </c>
      <c r="EN236" s="2"/>
      <c r="EO236" s="2" t="s">
        <v>44</v>
      </c>
      <c r="EP236" s="2"/>
      <c r="EQ236" s="2">
        <v>0</v>
      </c>
      <c r="ER236" s="2">
        <v>0</v>
      </c>
      <c r="ES236" s="2">
        <v>3700</v>
      </c>
      <c r="ET236" s="2">
        <v>0</v>
      </c>
      <c r="EU236" s="2">
        <v>0</v>
      </c>
      <c r="EV236" s="2">
        <v>0</v>
      </c>
      <c r="EW236" s="2">
        <v>0</v>
      </c>
      <c r="EX236" s="2">
        <v>0</v>
      </c>
      <c r="EY236" s="2">
        <v>0</v>
      </c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>
        <v>0</v>
      </c>
      <c r="FR236" s="2">
        <f t="shared" si="243"/>
        <v>0</v>
      </c>
      <c r="FS236" s="2">
        <v>0</v>
      </c>
      <c r="FT236" s="2"/>
      <c r="FU236" s="2"/>
      <c r="FV236" s="2"/>
      <c r="FW236" s="2"/>
      <c r="FX236" s="2">
        <v>109</v>
      </c>
      <c r="FY236" s="2">
        <v>55.25</v>
      </c>
      <c r="FZ236" s="2"/>
      <c r="GA236" s="2" t="s">
        <v>63</v>
      </c>
      <c r="GB236" s="2"/>
      <c r="GC236" s="2"/>
      <c r="GD236" s="2">
        <v>1</v>
      </c>
      <c r="GE236" s="2"/>
      <c r="GF236" s="2">
        <v>570008965</v>
      </c>
      <c r="GG236" s="2">
        <v>2</v>
      </c>
      <c r="GH236" s="2">
        <v>0</v>
      </c>
      <c r="GI236" s="2">
        <v>-2</v>
      </c>
      <c r="GJ236" s="2">
        <v>0</v>
      </c>
      <c r="GK236" s="2">
        <v>0</v>
      </c>
      <c r="GL236" s="2">
        <f t="shared" si="244"/>
        <v>0</v>
      </c>
      <c r="GM236" s="2">
        <f t="shared" si="245"/>
        <v>0</v>
      </c>
      <c r="GN236" s="2">
        <f t="shared" si="246"/>
        <v>0</v>
      </c>
      <c r="GO236" s="2">
        <f t="shared" si="247"/>
        <v>0</v>
      </c>
      <c r="GP236" s="2">
        <f t="shared" si="248"/>
        <v>0</v>
      </c>
      <c r="GQ236" s="2"/>
      <c r="GR236" s="2">
        <v>0</v>
      </c>
      <c r="GS236" s="2">
        <v>4</v>
      </c>
      <c r="GT236" s="2">
        <v>0</v>
      </c>
      <c r="GU236" s="2" t="s">
        <v>3</v>
      </c>
      <c r="GV236" s="2">
        <f t="shared" si="249"/>
        <v>0</v>
      </c>
      <c r="GW236" s="2">
        <v>1</v>
      </c>
      <c r="GX236" s="2">
        <f t="shared" si="250"/>
        <v>0</v>
      </c>
      <c r="GY236" s="2"/>
      <c r="GZ236" s="2"/>
      <c r="HA236" s="2">
        <v>0</v>
      </c>
      <c r="HB236" s="2">
        <v>0</v>
      </c>
      <c r="HC236" s="2">
        <f t="shared" si="251"/>
        <v>0</v>
      </c>
      <c r="HD236" s="2"/>
      <c r="HE236" s="2" t="s">
        <v>3</v>
      </c>
      <c r="HF236" s="2" t="s">
        <v>3</v>
      </c>
      <c r="HG236" s="2"/>
      <c r="HH236" s="2"/>
      <c r="HI236" s="2"/>
      <c r="HJ236" s="2"/>
      <c r="HK236" s="2"/>
      <c r="HL236" s="2"/>
      <c r="HM236" s="2" t="s">
        <v>3</v>
      </c>
      <c r="HN236" s="2" t="s">
        <v>3</v>
      </c>
      <c r="HO236" s="2" t="s">
        <v>3</v>
      </c>
      <c r="HP236" s="2" t="s">
        <v>3</v>
      </c>
      <c r="HQ236" s="2" t="s">
        <v>3</v>
      </c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>
        <v>0</v>
      </c>
      <c r="IL236" s="2"/>
      <c r="IM236" s="2"/>
      <c r="IN236" s="2"/>
      <c r="IO236" s="2"/>
      <c r="IP236" s="2"/>
      <c r="IQ236" s="2"/>
      <c r="IR236" s="2"/>
      <c r="IS236" s="2"/>
      <c r="IT236" s="2"/>
      <c r="IU236" s="2"/>
    </row>
    <row r="237" spans="1:255" x14ac:dyDescent="0.2">
      <c r="A237">
        <v>17</v>
      </c>
      <c r="B237">
        <v>1</v>
      </c>
      <c r="E237" t="s">
        <v>334</v>
      </c>
      <c r="F237" t="s">
        <v>335</v>
      </c>
      <c r="G237" t="s">
        <v>336</v>
      </c>
      <c r="H237" t="s">
        <v>230</v>
      </c>
      <c r="I237">
        <v>0</v>
      </c>
      <c r="J237">
        <v>0</v>
      </c>
      <c r="K237">
        <v>0</v>
      </c>
      <c r="L237">
        <v>-9.2999999999999999E-2</v>
      </c>
      <c r="M237">
        <v>0</v>
      </c>
      <c r="N237">
        <f t="shared" si="212"/>
        <v>-9.2999999999999999E-2</v>
      </c>
      <c r="O237">
        <f t="shared" si="213"/>
        <v>0</v>
      </c>
      <c r="P237">
        <f t="shared" si="214"/>
        <v>0</v>
      </c>
      <c r="Q237">
        <f t="shared" si="215"/>
        <v>0</v>
      </c>
      <c r="R237">
        <f t="shared" si="216"/>
        <v>0</v>
      </c>
      <c r="S237">
        <f t="shared" si="217"/>
        <v>0</v>
      </c>
      <c r="T237">
        <f t="shared" si="218"/>
        <v>0</v>
      </c>
      <c r="U237">
        <f t="shared" si="219"/>
        <v>0</v>
      </c>
      <c r="V237">
        <f t="shared" si="220"/>
        <v>0</v>
      </c>
      <c r="W237">
        <f t="shared" si="221"/>
        <v>0</v>
      </c>
      <c r="X237">
        <f t="shared" si="222"/>
        <v>0</v>
      </c>
      <c r="Y237">
        <f t="shared" si="223"/>
        <v>0</v>
      </c>
      <c r="AA237">
        <v>51441990</v>
      </c>
      <c r="AB237">
        <f t="shared" si="224"/>
        <v>3700</v>
      </c>
      <c r="AC237">
        <f>ROUND((ES237),6)</f>
        <v>3700</v>
      </c>
      <c r="AD237">
        <f t="shared" si="225"/>
        <v>0</v>
      </c>
      <c r="AE237">
        <f t="shared" si="226"/>
        <v>0</v>
      </c>
      <c r="AF237">
        <f t="shared" si="227"/>
        <v>0</v>
      </c>
      <c r="AG237">
        <f t="shared" si="228"/>
        <v>0</v>
      </c>
      <c r="AH237">
        <f t="shared" si="229"/>
        <v>0</v>
      </c>
      <c r="AI237">
        <f t="shared" si="230"/>
        <v>0</v>
      </c>
      <c r="AJ237">
        <f t="shared" si="231"/>
        <v>0</v>
      </c>
      <c r="AK237">
        <v>3700</v>
      </c>
      <c r="AL237">
        <v>3700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109</v>
      </c>
      <c r="AU237">
        <v>55</v>
      </c>
      <c r="AV237">
        <v>1</v>
      </c>
      <c r="AW237">
        <v>1</v>
      </c>
      <c r="AZ237">
        <v>1</v>
      </c>
      <c r="BA237">
        <v>1</v>
      </c>
      <c r="BB237">
        <v>1</v>
      </c>
      <c r="BC237">
        <v>8.16</v>
      </c>
      <c r="BD237" t="s">
        <v>3</v>
      </c>
      <c r="BE237" t="s">
        <v>3</v>
      </c>
      <c r="BF237" t="s">
        <v>3</v>
      </c>
      <c r="BG237" t="s">
        <v>3</v>
      </c>
      <c r="BH237">
        <v>3</v>
      </c>
      <c r="BI237">
        <v>1</v>
      </c>
      <c r="BJ237" t="s">
        <v>337</v>
      </c>
      <c r="BM237">
        <v>1100</v>
      </c>
      <c r="BN237">
        <v>0</v>
      </c>
      <c r="BO237" t="s">
        <v>23</v>
      </c>
      <c r="BP237">
        <v>1</v>
      </c>
      <c r="BQ237">
        <v>8</v>
      </c>
      <c r="BR237">
        <v>0</v>
      </c>
      <c r="BS237">
        <v>1</v>
      </c>
      <c r="BT237">
        <v>1</v>
      </c>
      <c r="BU237">
        <v>1</v>
      </c>
      <c r="BV237">
        <v>1</v>
      </c>
      <c r="BW237">
        <v>1</v>
      </c>
      <c r="BX237">
        <v>1</v>
      </c>
      <c r="BY237" t="s">
        <v>3</v>
      </c>
      <c r="BZ237">
        <v>109</v>
      </c>
      <c r="CA237">
        <v>65</v>
      </c>
      <c r="CB237" t="s">
        <v>3</v>
      </c>
      <c r="CE237">
        <v>0</v>
      </c>
      <c r="CF237">
        <v>0</v>
      </c>
      <c r="CG237">
        <v>0</v>
      </c>
      <c r="CH237">
        <v>69</v>
      </c>
      <c r="CI237">
        <v>0</v>
      </c>
      <c r="CJ237">
        <v>0</v>
      </c>
      <c r="CK237">
        <v>0</v>
      </c>
      <c r="CL237">
        <v>0</v>
      </c>
      <c r="CM237">
        <v>0</v>
      </c>
      <c r="CN237" t="s">
        <v>885</v>
      </c>
      <c r="CO237">
        <v>0</v>
      </c>
      <c r="CP237">
        <f t="shared" si="232"/>
        <v>0</v>
      </c>
      <c r="CQ237">
        <f t="shared" si="233"/>
        <v>30192</v>
      </c>
      <c r="CR237">
        <f t="shared" si="234"/>
        <v>0</v>
      </c>
      <c r="CS237">
        <f t="shared" si="235"/>
        <v>0</v>
      </c>
      <c r="CT237">
        <f t="shared" si="236"/>
        <v>0</v>
      </c>
      <c r="CU237">
        <f t="shared" si="237"/>
        <v>0</v>
      </c>
      <c r="CV237">
        <f t="shared" si="238"/>
        <v>0</v>
      </c>
      <c r="CW237">
        <f t="shared" si="239"/>
        <v>0</v>
      </c>
      <c r="CX237">
        <f t="shared" si="240"/>
        <v>0</v>
      </c>
      <c r="CY237">
        <f t="shared" si="241"/>
        <v>0</v>
      </c>
      <c r="CZ237">
        <f t="shared" si="242"/>
        <v>0</v>
      </c>
      <c r="DC237" t="s">
        <v>3</v>
      </c>
      <c r="DD237" t="s">
        <v>3</v>
      </c>
      <c r="DE237" t="s">
        <v>36</v>
      </c>
      <c r="DF237" t="s">
        <v>36</v>
      </c>
      <c r="DG237" t="s">
        <v>43</v>
      </c>
      <c r="DH237" t="s">
        <v>3</v>
      </c>
      <c r="DI237" t="s">
        <v>43</v>
      </c>
      <c r="DJ237" t="s">
        <v>36</v>
      </c>
      <c r="DK237" t="s">
        <v>3</v>
      </c>
      <c r="DL237" t="s">
        <v>3</v>
      </c>
      <c r="DM237" t="s">
        <v>26</v>
      </c>
      <c r="DN237">
        <v>0</v>
      </c>
      <c r="DO237">
        <v>0</v>
      </c>
      <c r="DP237">
        <v>1</v>
      </c>
      <c r="DQ237">
        <v>1</v>
      </c>
      <c r="DU237">
        <v>1009</v>
      </c>
      <c r="DV237" t="s">
        <v>230</v>
      </c>
      <c r="DW237" t="s">
        <v>230</v>
      </c>
      <c r="DX237">
        <v>1000</v>
      </c>
      <c r="DZ237" t="s">
        <v>3</v>
      </c>
      <c r="EA237" t="s">
        <v>3</v>
      </c>
      <c r="EB237" t="s">
        <v>3</v>
      </c>
      <c r="EC237" t="s">
        <v>3</v>
      </c>
      <c r="EE237">
        <v>51407885</v>
      </c>
      <c r="EF237">
        <v>8</v>
      </c>
      <c r="EG237" t="s">
        <v>58</v>
      </c>
      <c r="EH237">
        <v>0</v>
      </c>
      <c r="EI237" t="s">
        <v>3</v>
      </c>
      <c r="EJ237">
        <v>1</v>
      </c>
      <c r="EK237">
        <v>1100</v>
      </c>
      <c r="EL237" t="s">
        <v>59</v>
      </c>
      <c r="EM237" t="s">
        <v>60</v>
      </c>
      <c r="EO237" t="s">
        <v>44</v>
      </c>
      <c r="EQ237">
        <v>0</v>
      </c>
      <c r="ER237">
        <v>0</v>
      </c>
      <c r="ES237">
        <v>3700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FQ237">
        <v>0</v>
      </c>
      <c r="FR237">
        <f t="shared" si="243"/>
        <v>0</v>
      </c>
      <c r="FS237">
        <v>0</v>
      </c>
      <c r="FX237">
        <v>109</v>
      </c>
      <c r="FY237">
        <v>55.25</v>
      </c>
      <c r="GA237" t="s">
        <v>63</v>
      </c>
      <c r="GD237">
        <v>1</v>
      </c>
      <c r="GF237">
        <v>570008965</v>
      </c>
      <c r="GG237">
        <v>2</v>
      </c>
      <c r="GH237">
        <v>0</v>
      </c>
      <c r="GI237">
        <v>-2</v>
      </c>
      <c r="GJ237">
        <v>0</v>
      </c>
      <c r="GK237">
        <v>0</v>
      </c>
      <c r="GL237">
        <f t="shared" si="244"/>
        <v>0</v>
      </c>
      <c r="GM237">
        <f t="shared" si="245"/>
        <v>0</v>
      </c>
      <c r="GN237">
        <f t="shared" si="246"/>
        <v>0</v>
      </c>
      <c r="GO237">
        <f t="shared" si="247"/>
        <v>0</v>
      </c>
      <c r="GP237">
        <f t="shared" si="248"/>
        <v>0</v>
      </c>
      <c r="GR237">
        <v>0</v>
      </c>
      <c r="GS237">
        <v>4</v>
      </c>
      <c r="GT237">
        <v>0</v>
      </c>
      <c r="GU237" t="s">
        <v>3</v>
      </c>
      <c r="GV237">
        <f t="shared" si="249"/>
        <v>0</v>
      </c>
      <c r="GW237">
        <v>1</v>
      </c>
      <c r="GX237">
        <f t="shared" si="250"/>
        <v>0</v>
      </c>
      <c r="HA237">
        <v>0</v>
      </c>
      <c r="HB237">
        <v>0</v>
      </c>
      <c r="HC237">
        <f t="shared" si="251"/>
        <v>0</v>
      </c>
      <c r="HE237" t="s">
        <v>3</v>
      </c>
      <c r="HF237" t="s">
        <v>3</v>
      </c>
      <c r="HM237" t="s">
        <v>3</v>
      </c>
      <c r="HN237" t="s">
        <v>3</v>
      </c>
      <c r="HO237" t="s">
        <v>3</v>
      </c>
      <c r="HP237" t="s">
        <v>3</v>
      </c>
      <c r="HQ237" t="s">
        <v>3</v>
      </c>
      <c r="IK237">
        <v>0</v>
      </c>
    </row>
    <row r="238" spans="1:255" x14ac:dyDescent="0.2">
      <c r="A238" s="2">
        <v>17</v>
      </c>
      <c r="B238" s="2">
        <v>1</v>
      </c>
      <c r="C238" s="2"/>
      <c r="D238" s="2"/>
      <c r="E238" s="2" t="s">
        <v>338</v>
      </c>
      <c r="F238" s="2" t="s">
        <v>245</v>
      </c>
      <c r="G238" s="2" t="s">
        <v>297</v>
      </c>
      <c r="H238" s="2" t="s">
        <v>230</v>
      </c>
      <c r="I238" s="2">
        <v>0</v>
      </c>
      <c r="J238" s="2">
        <v>0</v>
      </c>
      <c r="K238" s="2">
        <v>0</v>
      </c>
      <c r="L238" s="2">
        <v>2.9209999999999998</v>
      </c>
      <c r="M238" s="2">
        <v>0</v>
      </c>
      <c r="N238" s="2">
        <f t="shared" si="212"/>
        <v>2.9209999999999998</v>
      </c>
      <c r="O238" s="2">
        <f t="shared" si="213"/>
        <v>0</v>
      </c>
      <c r="P238" s="2">
        <f t="shared" si="214"/>
        <v>0</v>
      </c>
      <c r="Q238" s="2">
        <f t="shared" si="215"/>
        <v>0</v>
      </c>
      <c r="R238" s="2">
        <f t="shared" si="216"/>
        <v>0</v>
      </c>
      <c r="S238" s="2">
        <f t="shared" si="217"/>
        <v>0</v>
      </c>
      <c r="T238" s="2">
        <f t="shared" si="218"/>
        <v>0</v>
      </c>
      <c r="U238" s="2">
        <f t="shared" si="219"/>
        <v>0</v>
      </c>
      <c r="V238" s="2">
        <f t="shared" si="220"/>
        <v>0</v>
      </c>
      <c r="W238" s="2">
        <f t="shared" si="221"/>
        <v>0</v>
      </c>
      <c r="X238" s="2">
        <f t="shared" si="222"/>
        <v>0</v>
      </c>
      <c r="Y238" s="2">
        <f t="shared" si="223"/>
        <v>0</v>
      </c>
      <c r="Z238" s="2"/>
      <c r="AA238" s="2">
        <v>51442965</v>
      </c>
      <c r="AB238" s="2">
        <f t="shared" si="224"/>
        <v>28421.160131000001</v>
      </c>
      <c r="AC238" s="2">
        <f>ROUND((((ES238/1.2/8.16)*1.012)),6)</f>
        <v>28421.160131000001</v>
      </c>
      <c r="AD238" s="2">
        <f t="shared" si="225"/>
        <v>0</v>
      </c>
      <c r="AE238" s="2">
        <f t="shared" si="226"/>
        <v>0</v>
      </c>
      <c r="AF238" s="2">
        <f t="shared" si="227"/>
        <v>0</v>
      </c>
      <c r="AG238" s="2">
        <f t="shared" si="228"/>
        <v>0</v>
      </c>
      <c r="AH238" s="2">
        <f t="shared" si="229"/>
        <v>0</v>
      </c>
      <c r="AI238" s="2">
        <f t="shared" si="230"/>
        <v>0</v>
      </c>
      <c r="AJ238" s="2">
        <f t="shared" si="231"/>
        <v>0</v>
      </c>
      <c r="AK238" s="2">
        <v>275000</v>
      </c>
      <c r="AL238" s="2">
        <v>275000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1</v>
      </c>
      <c r="AW238" s="2">
        <v>1</v>
      </c>
      <c r="AX238" s="2"/>
      <c r="AY238" s="2"/>
      <c r="AZ238" s="2">
        <v>1</v>
      </c>
      <c r="BA238" s="2">
        <v>1</v>
      </c>
      <c r="BB238" s="2">
        <v>1</v>
      </c>
      <c r="BC238" s="2">
        <v>8.16</v>
      </c>
      <c r="BD238" s="2" t="s">
        <v>3</v>
      </c>
      <c r="BE238" s="2" t="s">
        <v>3</v>
      </c>
      <c r="BF238" s="2" t="s">
        <v>3</v>
      </c>
      <c r="BG238" s="2" t="s">
        <v>3</v>
      </c>
      <c r="BH238" s="2">
        <v>3</v>
      </c>
      <c r="BI238" s="2">
        <v>1</v>
      </c>
      <c r="BJ238" s="2" t="s">
        <v>245</v>
      </c>
      <c r="BK238" s="2"/>
      <c r="BL238" s="2"/>
      <c r="BM238" s="2">
        <v>1100</v>
      </c>
      <c r="BN238" s="2">
        <v>0</v>
      </c>
      <c r="BO238" s="2" t="s">
        <v>23</v>
      </c>
      <c r="BP238" s="2">
        <v>1</v>
      </c>
      <c r="BQ238" s="2">
        <v>8</v>
      </c>
      <c r="BR238" s="2">
        <v>0</v>
      </c>
      <c r="BS238" s="2">
        <v>1</v>
      </c>
      <c r="BT238" s="2">
        <v>1</v>
      </c>
      <c r="BU238" s="2">
        <v>1</v>
      </c>
      <c r="BV238" s="2">
        <v>1</v>
      </c>
      <c r="BW238" s="2">
        <v>1</v>
      </c>
      <c r="BX238" s="2">
        <v>1</v>
      </c>
      <c r="BY238" s="2" t="s">
        <v>3</v>
      </c>
      <c r="BZ238" s="2">
        <v>0</v>
      </c>
      <c r="CA238" s="2">
        <v>0</v>
      </c>
      <c r="CB238" s="2" t="s">
        <v>3</v>
      </c>
      <c r="CC238" s="2"/>
      <c r="CD238" s="2"/>
      <c r="CE238" s="2">
        <v>0</v>
      </c>
      <c r="CF238" s="2">
        <v>0</v>
      </c>
      <c r="CG238" s="2">
        <v>0</v>
      </c>
      <c r="CH238" s="2">
        <v>70</v>
      </c>
      <c r="CI238" s="2">
        <v>0</v>
      </c>
      <c r="CJ238" s="2">
        <v>0</v>
      </c>
      <c r="CK238" s="2">
        <v>0</v>
      </c>
      <c r="CL238" s="2">
        <v>0</v>
      </c>
      <c r="CM238" s="2">
        <v>0</v>
      </c>
      <c r="CN238" s="2" t="s">
        <v>888</v>
      </c>
      <c r="CO238" s="2">
        <v>0</v>
      </c>
      <c r="CP238" s="2">
        <f t="shared" si="232"/>
        <v>0</v>
      </c>
      <c r="CQ238" s="2">
        <f t="shared" si="233"/>
        <v>231916.67</v>
      </c>
      <c r="CR238" s="2">
        <f t="shared" si="234"/>
        <v>0</v>
      </c>
      <c r="CS238" s="2">
        <f t="shared" si="235"/>
        <v>0</v>
      </c>
      <c r="CT238" s="2">
        <f t="shared" si="236"/>
        <v>0</v>
      </c>
      <c r="CU238" s="2">
        <f t="shared" si="237"/>
        <v>0</v>
      </c>
      <c r="CV238" s="2">
        <f t="shared" si="238"/>
        <v>0</v>
      </c>
      <c r="CW238" s="2">
        <f t="shared" si="239"/>
        <v>0</v>
      </c>
      <c r="CX238" s="2">
        <f t="shared" si="240"/>
        <v>0</v>
      </c>
      <c r="CY238" s="2">
        <f t="shared" si="241"/>
        <v>0</v>
      </c>
      <c r="CZ238" s="2">
        <f t="shared" si="242"/>
        <v>0</v>
      </c>
      <c r="DA238" s="2"/>
      <c r="DB238" s="2"/>
      <c r="DC238" s="2" t="s">
        <v>3</v>
      </c>
      <c r="DD238" s="2" t="s">
        <v>267</v>
      </c>
      <c r="DE238" s="2" t="s">
        <v>36</v>
      </c>
      <c r="DF238" s="2" t="s">
        <v>36</v>
      </c>
      <c r="DG238" s="2" t="s">
        <v>43</v>
      </c>
      <c r="DH238" s="2" t="s">
        <v>3</v>
      </c>
      <c r="DI238" s="2" t="s">
        <v>43</v>
      </c>
      <c r="DJ238" s="2" t="s">
        <v>36</v>
      </c>
      <c r="DK238" s="2" t="s">
        <v>3</v>
      </c>
      <c r="DL238" s="2" t="s">
        <v>3</v>
      </c>
      <c r="DM238" s="2" t="s">
        <v>3</v>
      </c>
      <c r="DN238" s="2">
        <v>0</v>
      </c>
      <c r="DO238" s="2">
        <v>0</v>
      </c>
      <c r="DP238" s="2">
        <v>1</v>
      </c>
      <c r="DQ238" s="2">
        <v>1</v>
      </c>
      <c r="DR238" s="2"/>
      <c r="DS238" s="2"/>
      <c r="DT238" s="2"/>
      <c r="DU238" s="2">
        <v>1009</v>
      </c>
      <c r="DV238" s="2" t="s">
        <v>230</v>
      </c>
      <c r="DW238" s="2" t="s">
        <v>230</v>
      </c>
      <c r="DX238" s="2">
        <v>1000</v>
      </c>
      <c r="DY238" s="2"/>
      <c r="DZ238" s="2" t="s">
        <v>3</v>
      </c>
      <c r="EA238" s="2" t="s">
        <v>3</v>
      </c>
      <c r="EB238" s="2" t="s">
        <v>3</v>
      </c>
      <c r="EC238" s="2" t="s">
        <v>3</v>
      </c>
      <c r="ED238" s="2"/>
      <c r="EE238" s="2">
        <v>51407885</v>
      </c>
      <c r="EF238" s="2">
        <v>8</v>
      </c>
      <c r="EG238" s="2" t="s">
        <v>58</v>
      </c>
      <c r="EH238" s="2">
        <v>0</v>
      </c>
      <c r="EI238" s="2" t="s">
        <v>3</v>
      </c>
      <c r="EJ238" s="2">
        <v>1</v>
      </c>
      <c r="EK238" s="2">
        <v>1100</v>
      </c>
      <c r="EL238" s="2" t="s">
        <v>59</v>
      </c>
      <c r="EM238" s="2" t="s">
        <v>60</v>
      </c>
      <c r="EN238" s="2"/>
      <c r="EO238" s="2" t="s">
        <v>87</v>
      </c>
      <c r="EP238" s="2"/>
      <c r="EQ238" s="2">
        <v>0</v>
      </c>
      <c r="ER238" s="2">
        <v>0</v>
      </c>
      <c r="ES238" s="2">
        <v>275000</v>
      </c>
      <c r="ET238" s="2">
        <v>0</v>
      </c>
      <c r="EU238" s="2">
        <v>0</v>
      </c>
      <c r="EV238" s="2">
        <v>0</v>
      </c>
      <c r="EW238" s="2">
        <v>0</v>
      </c>
      <c r="EX238" s="2">
        <v>0</v>
      </c>
      <c r="EY238" s="2">
        <v>0</v>
      </c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>
        <v>0</v>
      </c>
      <c r="FR238" s="2">
        <f t="shared" si="243"/>
        <v>0</v>
      </c>
      <c r="FS238" s="2">
        <v>0</v>
      </c>
      <c r="FT238" s="2"/>
      <c r="FU238" s="2"/>
      <c r="FV238" s="2"/>
      <c r="FW238" s="2"/>
      <c r="FX238" s="2">
        <v>0</v>
      </c>
      <c r="FY238" s="2">
        <v>0</v>
      </c>
      <c r="FZ238" s="2"/>
      <c r="GA238" s="2" t="s">
        <v>63</v>
      </c>
      <c r="GB238" s="2"/>
      <c r="GC238" s="2"/>
      <c r="GD238" s="2">
        <v>1</v>
      </c>
      <c r="GE238" s="2"/>
      <c r="GF238" s="2">
        <v>1879263123</v>
      </c>
      <c r="GG238" s="2">
        <v>2</v>
      </c>
      <c r="GH238" s="2">
        <v>0</v>
      </c>
      <c r="GI238" s="2">
        <v>3</v>
      </c>
      <c r="GJ238" s="2">
        <v>0</v>
      </c>
      <c r="GK238" s="2">
        <v>0</v>
      </c>
      <c r="GL238" s="2">
        <f t="shared" si="244"/>
        <v>0</v>
      </c>
      <c r="GM238" s="2">
        <f t="shared" si="245"/>
        <v>0</v>
      </c>
      <c r="GN238" s="2">
        <f t="shared" si="246"/>
        <v>0</v>
      </c>
      <c r="GO238" s="2">
        <f t="shared" si="247"/>
        <v>0</v>
      </c>
      <c r="GP238" s="2">
        <f t="shared" si="248"/>
        <v>0</v>
      </c>
      <c r="GQ238" s="2"/>
      <c r="GR238" s="2">
        <v>1</v>
      </c>
      <c r="GS238" s="2">
        <v>4</v>
      </c>
      <c r="GT238" s="2">
        <v>0</v>
      </c>
      <c r="GU238" s="2" t="s">
        <v>3</v>
      </c>
      <c r="GV238" s="2">
        <f t="shared" si="249"/>
        <v>0</v>
      </c>
      <c r="GW238" s="2">
        <v>1</v>
      </c>
      <c r="GX238" s="2">
        <f t="shared" si="250"/>
        <v>0</v>
      </c>
      <c r="GY238" s="2"/>
      <c r="GZ238" s="2"/>
      <c r="HA238" s="2">
        <v>0</v>
      </c>
      <c r="HB238" s="2">
        <v>0</v>
      </c>
      <c r="HC238" s="2">
        <f t="shared" si="251"/>
        <v>0</v>
      </c>
      <c r="HD238" s="2"/>
      <c r="HE238" s="2" t="s">
        <v>3</v>
      </c>
      <c r="HF238" s="2" t="s">
        <v>3</v>
      </c>
      <c r="HG238" s="2"/>
      <c r="HH238" s="2"/>
      <c r="HI238" s="2"/>
      <c r="HJ238" s="2"/>
      <c r="HK238" s="2"/>
      <c r="HL238" s="2"/>
      <c r="HM238" s="2" t="s">
        <v>3</v>
      </c>
      <c r="HN238" s="2" t="s">
        <v>3</v>
      </c>
      <c r="HO238" s="2" t="s">
        <v>3</v>
      </c>
      <c r="HP238" s="2" t="s">
        <v>3</v>
      </c>
      <c r="HQ238" s="2" t="s">
        <v>3</v>
      </c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>
        <v>0</v>
      </c>
      <c r="IL238" s="2"/>
      <c r="IM238" s="2"/>
      <c r="IN238" s="2"/>
      <c r="IO238" s="2"/>
      <c r="IP238" s="2"/>
      <c r="IQ238" s="2"/>
      <c r="IR238" s="2"/>
      <c r="IS238" s="2"/>
      <c r="IT238" s="2"/>
      <c r="IU238" s="2"/>
    </row>
    <row r="239" spans="1:255" x14ac:dyDescent="0.2">
      <c r="A239">
        <v>17</v>
      </c>
      <c r="B239">
        <v>1</v>
      </c>
      <c r="E239" t="s">
        <v>338</v>
      </c>
      <c r="F239" t="s">
        <v>245</v>
      </c>
      <c r="G239" t="s">
        <v>297</v>
      </c>
      <c r="H239" t="s">
        <v>230</v>
      </c>
      <c r="I239">
        <v>0</v>
      </c>
      <c r="J239">
        <v>0</v>
      </c>
      <c r="K239">
        <v>0</v>
      </c>
      <c r="L239">
        <v>2.9209999999999998</v>
      </c>
      <c r="M239">
        <v>0</v>
      </c>
      <c r="N239">
        <f t="shared" si="212"/>
        <v>2.9209999999999998</v>
      </c>
      <c r="O239">
        <f t="shared" si="213"/>
        <v>0</v>
      </c>
      <c r="P239">
        <f t="shared" si="214"/>
        <v>0</v>
      </c>
      <c r="Q239">
        <f t="shared" si="215"/>
        <v>0</v>
      </c>
      <c r="R239">
        <f t="shared" si="216"/>
        <v>0</v>
      </c>
      <c r="S239">
        <f t="shared" si="217"/>
        <v>0</v>
      </c>
      <c r="T239">
        <f t="shared" si="218"/>
        <v>0</v>
      </c>
      <c r="U239">
        <f t="shared" si="219"/>
        <v>0</v>
      </c>
      <c r="V239">
        <f t="shared" si="220"/>
        <v>0</v>
      </c>
      <c r="W239">
        <f t="shared" si="221"/>
        <v>0</v>
      </c>
      <c r="X239">
        <f t="shared" si="222"/>
        <v>0</v>
      </c>
      <c r="Y239">
        <f t="shared" si="223"/>
        <v>0</v>
      </c>
      <c r="AA239">
        <v>51441990</v>
      </c>
      <c r="AB239">
        <f t="shared" si="224"/>
        <v>28421.160131000001</v>
      </c>
      <c r="AC239">
        <f>ROUND((((ES239/1.2/8.16)*1.012)),6)</f>
        <v>28421.160131000001</v>
      </c>
      <c r="AD239">
        <f t="shared" si="225"/>
        <v>0</v>
      </c>
      <c r="AE239">
        <f t="shared" si="226"/>
        <v>0</v>
      </c>
      <c r="AF239">
        <f t="shared" si="227"/>
        <v>0</v>
      </c>
      <c r="AG239">
        <f t="shared" si="228"/>
        <v>0</v>
      </c>
      <c r="AH239">
        <f t="shared" si="229"/>
        <v>0</v>
      </c>
      <c r="AI239">
        <f t="shared" si="230"/>
        <v>0</v>
      </c>
      <c r="AJ239">
        <f t="shared" si="231"/>
        <v>0</v>
      </c>
      <c r="AK239">
        <v>275000</v>
      </c>
      <c r="AL239">
        <v>275000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1</v>
      </c>
      <c r="AW239">
        <v>1</v>
      </c>
      <c r="AZ239">
        <v>1</v>
      </c>
      <c r="BA239">
        <v>1</v>
      </c>
      <c r="BB239">
        <v>1</v>
      </c>
      <c r="BC239">
        <v>8.16</v>
      </c>
      <c r="BD239" t="s">
        <v>3</v>
      </c>
      <c r="BE239" t="s">
        <v>3</v>
      </c>
      <c r="BF239" t="s">
        <v>3</v>
      </c>
      <c r="BG239" t="s">
        <v>3</v>
      </c>
      <c r="BH239">
        <v>3</v>
      </c>
      <c r="BI239">
        <v>1</v>
      </c>
      <c r="BJ239" t="s">
        <v>245</v>
      </c>
      <c r="BM239">
        <v>1100</v>
      </c>
      <c r="BN239">
        <v>0</v>
      </c>
      <c r="BO239" t="s">
        <v>23</v>
      </c>
      <c r="BP239">
        <v>1</v>
      </c>
      <c r="BQ239">
        <v>8</v>
      </c>
      <c r="BR239">
        <v>0</v>
      </c>
      <c r="BS239">
        <v>1</v>
      </c>
      <c r="BT239">
        <v>1</v>
      </c>
      <c r="BU239">
        <v>1</v>
      </c>
      <c r="BV239">
        <v>1</v>
      </c>
      <c r="BW239">
        <v>1</v>
      </c>
      <c r="BX239">
        <v>1</v>
      </c>
      <c r="BY239" t="s">
        <v>3</v>
      </c>
      <c r="BZ239">
        <v>0</v>
      </c>
      <c r="CA239">
        <v>0</v>
      </c>
      <c r="CB239" t="s">
        <v>3</v>
      </c>
      <c r="CE239">
        <v>0</v>
      </c>
      <c r="CF239">
        <v>0</v>
      </c>
      <c r="CG239">
        <v>0</v>
      </c>
      <c r="CH239">
        <v>70</v>
      </c>
      <c r="CI239">
        <v>0</v>
      </c>
      <c r="CJ239">
        <v>0</v>
      </c>
      <c r="CK239">
        <v>0</v>
      </c>
      <c r="CL239">
        <v>0</v>
      </c>
      <c r="CM239">
        <v>0</v>
      </c>
      <c r="CN239" t="s">
        <v>888</v>
      </c>
      <c r="CO239">
        <v>0</v>
      </c>
      <c r="CP239">
        <f t="shared" si="232"/>
        <v>0</v>
      </c>
      <c r="CQ239">
        <f t="shared" si="233"/>
        <v>231916.67</v>
      </c>
      <c r="CR239">
        <f t="shared" si="234"/>
        <v>0</v>
      </c>
      <c r="CS239">
        <f t="shared" si="235"/>
        <v>0</v>
      </c>
      <c r="CT239">
        <f t="shared" si="236"/>
        <v>0</v>
      </c>
      <c r="CU239">
        <f t="shared" si="237"/>
        <v>0</v>
      </c>
      <c r="CV239">
        <f t="shared" si="238"/>
        <v>0</v>
      </c>
      <c r="CW239">
        <f t="shared" si="239"/>
        <v>0</v>
      </c>
      <c r="CX239">
        <f t="shared" si="240"/>
        <v>0</v>
      </c>
      <c r="CY239">
        <f t="shared" si="241"/>
        <v>0</v>
      </c>
      <c r="CZ239">
        <f t="shared" si="242"/>
        <v>0</v>
      </c>
      <c r="DC239" t="s">
        <v>3</v>
      </c>
      <c r="DD239" t="s">
        <v>267</v>
      </c>
      <c r="DE239" t="s">
        <v>36</v>
      </c>
      <c r="DF239" t="s">
        <v>36</v>
      </c>
      <c r="DG239" t="s">
        <v>43</v>
      </c>
      <c r="DH239" t="s">
        <v>3</v>
      </c>
      <c r="DI239" t="s">
        <v>43</v>
      </c>
      <c r="DJ239" t="s">
        <v>36</v>
      </c>
      <c r="DK239" t="s">
        <v>3</v>
      </c>
      <c r="DL239" t="s">
        <v>3</v>
      </c>
      <c r="DM239" t="s">
        <v>3</v>
      </c>
      <c r="DN239">
        <v>0</v>
      </c>
      <c r="DO239">
        <v>0</v>
      </c>
      <c r="DP239">
        <v>1</v>
      </c>
      <c r="DQ239">
        <v>1</v>
      </c>
      <c r="DU239">
        <v>1009</v>
      </c>
      <c r="DV239" t="s">
        <v>230</v>
      </c>
      <c r="DW239" t="s">
        <v>230</v>
      </c>
      <c r="DX239">
        <v>1000</v>
      </c>
      <c r="DZ239" t="s">
        <v>3</v>
      </c>
      <c r="EA239" t="s">
        <v>3</v>
      </c>
      <c r="EB239" t="s">
        <v>3</v>
      </c>
      <c r="EC239" t="s">
        <v>3</v>
      </c>
      <c r="EE239">
        <v>51407885</v>
      </c>
      <c r="EF239">
        <v>8</v>
      </c>
      <c r="EG239" t="s">
        <v>58</v>
      </c>
      <c r="EH239">
        <v>0</v>
      </c>
      <c r="EI239" t="s">
        <v>3</v>
      </c>
      <c r="EJ239">
        <v>1</v>
      </c>
      <c r="EK239">
        <v>1100</v>
      </c>
      <c r="EL239" t="s">
        <v>59</v>
      </c>
      <c r="EM239" t="s">
        <v>60</v>
      </c>
      <c r="EO239" t="s">
        <v>87</v>
      </c>
      <c r="EQ239">
        <v>0</v>
      </c>
      <c r="ER239">
        <v>0</v>
      </c>
      <c r="ES239">
        <v>275000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FQ239">
        <v>0</v>
      </c>
      <c r="FR239">
        <f t="shared" si="243"/>
        <v>0</v>
      </c>
      <c r="FS239">
        <v>0</v>
      </c>
      <c r="FX239">
        <v>0</v>
      </c>
      <c r="FY239">
        <v>0</v>
      </c>
      <c r="GA239" t="s">
        <v>63</v>
      </c>
      <c r="GD239">
        <v>1</v>
      </c>
      <c r="GF239">
        <v>1879263123</v>
      </c>
      <c r="GG239">
        <v>2</v>
      </c>
      <c r="GH239">
        <v>0</v>
      </c>
      <c r="GI239">
        <v>3</v>
      </c>
      <c r="GJ239">
        <v>0</v>
      </c>
      <c r="GK239">
        <v>0</v>
      </c>
      <c r="GL239">
        <f t="shared" si="244"/>
        <v>0</v>
      </c>
      <c r="GM239">
        <f t="shared" si="245"/>
        <v>0</v>
      </c>
      <c r="GN239">
        <f t="shared" si="246"/>
        <v>0</v>
      </c>
      <c r="GO239">
        <f t="shared" si="247"/>
        <v>0</v>
      </c>
      <c r="GP239">
        <f t="shared" si="248"/>
        <v>0</v>
      </c>
      <c r="GR239">
        <v>1</v>
      </c>
      <c r="GS239">
        <v>4</v>
      </c>
      <c r="GT239">
        <v>0</v>
      </c>
      <c r="GU239" t="s">
        <v>3</v>
      </c>
      <c r="GV239">
        <f t="shared" si="249"/>
        <v>0</v>
      </c>
      <c r="GW239">
        <v>1</v>
      </c>
      <c r="GX239">
        <f t="shared" si="250"/>
        <v>0</v>
      </c>
      <c r="HA239">
        <v>0</v>
      </c>
      <c r="HB239">
        <v>0</v>
      </c>
      <c r="HC239">
        <f t="shared" si="251"/>
        <v>0</v>
      </c>
      <c r="HE239" t="s">
        <v>3</v>
      </c>
      <c r="HF239" t="s">
        <v>3</v>
      </c>
      <c r="HM239" t="s">
        <v>3</v>
      </c>
      <c r="HN239" t="s">
        <v>3</v>
      </c>
      <c r="HO239" t="s">
        <v>3</v>
      </c>
      <c r="HP239" t="s">
        <v>3</v>
      </c>
      <c r="HQ239" t="s">
        <v>3</v>
      </c>
      <c r="IK239">
        <v>0</v>
      </c>
    </row>
    <row r="240" spans="1:255" x14ac:dyDescent="0.2">
      <c r="A240" s="2">
        <v>17</v>
      </c>
      <c r="B240" s="2">
        <v>1</v>
      </c>
      <c r="C240" s="2"/>
      <c r="D240" s="2"/>
      <c r="E240" s="2" t="s">
        <v>339</v>
      </c>
      <c r="F240" s="2" t="s">
        <v>340</v>
      </c>
      <c r="G240" s="2" t="s">
        <v>341</v>
      </c>
      <c r="H240" s="2" t="s">
        <v>154</v>
      </c>
      <c r="I240" s="2">
        <v>0</v>
      </c>
      <c r="J240" s="2">
        <v>0</v>
      </c>
      <c r="K240" s="2">
        <v>0</v>
      </c>
      <c r="L240" s="2">
        <v>-115</v>
      </c>
      <c r="M240" s="2">
        <v>0</v>
      </c>
      <c r="N240" s="2">
        <f t="shared" si="212"/>
        <v>-115</v>
      </c>
      <c r="O240" s="2">
        <f t="shared" si="213"/>
        <v>0</v>
      </c>
      <c r="P240" s="2">
        <f t="shared" si="214"/>
        <v>0</v>
      </c>
      <c r="Q240" s="2">
        <f t="shared" si="215"/>
        <v>0</v>
      </c>
      <c r="R240" s="2">
        <f t="shared" si="216"/>
        <v>0</v>
      </c>
      <c r="S240" s="2">
        <f t="shared" si="217"/>
        <v>0</v>
      </c>
      <c r="T240" s="2">
        <f t="shared" si="218"/>
        <v>0</v>
      </c>
      <c r="U240" s="2">
        <f t="shared" si="219"/>
        <v>0</v>
      </c>
      <c r="V240" s="2">
        <f t="shared" si="220"/>
        <v>0</v>
      </c>
      <c r="W240" s="2">
        <f t="shared" si="221"/>
        <v>0</v>
      </c>
      <c r="X240" s="2">
        <f t="shared" si="222"/>
        <v>0</v>
      </c>
      <c r="Y240" s="2">
        <f t="shared" si="223"/>
        <v>0</v>
      </c>
      <c r="Z240" s="2"/>
      <c r="AA240" s="2">
        <v>51442965</v>
      </c>
      <c r="AB240" s="2">
        <f t="shared" si="224"/>
        <v>19.73</v>
      </c>
      <c r="AC240" s="2">
        <f t="shared" ref="AC240:AC247" si="253">ROUND((ES240),6)</f>
        <v>19.73</v>
      </c>
      <c r="AD240" s="2">
        <f t="shared" si="225"/>
        <v>0</v>
      </c>
      <c r="AE240" s="2">
        <f t="shared" si="226"/>
        <v>0</v>
      </c>
      <c r="AF240" s="2">
        <f t="shared" si="227"/>
        <v>0</v>
      </c>
      <c r="AG240" s="2">
        <f t="shared" si="228"/>
        <v>0</v>
      </c>
      <c r="AH240" s="2">
        <f t="shared" si="229"/>
        <v>0</v>
      </c>
      <c r="AI240" s="2">
        <f t="shared" si="230"/>
        <v>0</v>
      </c>
      <c r="AJ240" s="2">
        <f t="shared" si="231"/>
        <v>0</v>
      </c>
      <c r="AK240" s="2">
        <v>19.73</v>
      </c>
      <c r="AL240" s="2">
        <v>19.73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109</v>
      </c>
      <c r="AU240" s="2">
        <v>55.25</v>
      </c>
      <c r="AV240" s="2">
        <v>1</v>
      </c>
      <c r="AW240" s="2">
        <v>1</v>
      </c>
      <c r="AX240" s="2"/>
      <c r="AY240" s="2"/>
      <c r="AZ240" s="2">
        <v>1</v>
      </c>
      <c r="BA240" s="2">
        <v>1</v>
      </c>
      <c r="BB240" s="2">
        <v>1</v>
      </c>
      <c r="BC240" s="2">
        <v>8.16</v>
      </c>
      <c r="BD240" s="2" t="s">
        <v>3</v>
      </c>
      <c r="BE240" s="2" t="s">
        <v>3</v>
      </c>
      <c r="BF240" s="2" t="s">
        <v>3</v>
      </c>
      <c r="BG240" s="2" t="s">
        <v>3</v>
      </c>
      <c r="BH240" s="2">
        <v>3</v>
      </c>
      <c r="BI240" s="2">
        <v>1</v>
      </c>
      <c r="BJ240" s="2" t="s">
        <v>342</v>
      </c>
      <c r="BK240" s="2"/>
      <c r="BL240" s="2"/>
      <c r="BM240" s="2">
        <v>1100</v>
      </c>
      <c r="BN240" s="2">
        <v>0</v>
      </c>
      <c r="BO240" s="2" t="s">
        <v>23</v>
      </c>
      <c r="BP240" s="2">
        <v>1</v>
      </c>
      <c r="BQ240" s="2">
        <v>8</v>
      </c>
      <c r="BR240" s="2">
        <v>0</v>
      </c>
      <c r="BS240" s="2">
        <v>1</v>
      </c>
      <c r="BT240" s="2">
        <v>1</v>
      </c>
      <c r="BU240" s="2">
        <v>1</v>
      </c>
      <c r="BV240" s="2">
        <v>1</v>
      </c>
      <c r="BW240" s="2">
        <v>1</v>
      </c>
      <c r="BX240" s="2">
        <v>1</v>
      </c>
      <c r="BY240" s="2" t="s">
        <v>3</v>
      </c>
      <c r="BZ240" s="2">
        <v>109</v>
      </c>
      <c r="CA240" s="2">
        <v>65</v>
      </c>
      <c r="CB240" s="2" t="s">
        <v>3</v>
      </c>
      <c r="CC240" s="2"/>
      <c r="CD240" s="2"/>
      <c r="CE240" s="2">
        <v>0</v>
      </c>
      <c r="CF240" s="2">
        <v>0</v>
      </c>
      <c r="CG240" s="2">
        <v>0</v>
      </c>
      <c r="CH240" s="2">
        <v>71</v>
      </c>
      <c r="CI240" s="2">
        <v>0</v>
      </c>
      <c r="CJ240" s="2">
        <v>0</v>
      </c>
      <c r="CK240" s="2">
        <v>0</v>
      </c>
      <c r="CL240" s="2">
        <v>0</v>
      </c>
      <c r="CM240" s="2">
        <v>0</v>
      </c>
      <c r="CN240" s="2" t="s">
        <v>885</v>
      </c>
      <c r="CO240" s="2">
        <v>0</v>
      </c>
      <c r="CP240" s="2">
        <f t="shared" si="232"/>
        <v>0</v>
      </c>
      <c r="CQ240" s="2">
        <f t="shared" si="233"/>
        <v>161</v>
      </c>
      <c r="CR240" s="2">
        <f t="shared" si="234"/>
        <v>0</v>
      </c>
      <c r="CS240" s="2">
        <f t="shared" si="235"/>
        <v>0</v>
      </c>
      <c r="CT240" s="2">
        <f t="shared" si="236"/>
        <v>0</v>
      </c>
      <c r="CU240" s="2">
        <f t="shared" si="237"/>
        <v>0</v>
      </c>
      <c r="CV240" s="2">
        <f t="shared" si="238"/>
        <v>0</v>
      </c>
      <c r="CW240" s="2">
        <f t="shared" si="239"/>
        <v>0</v>
      </c>
      <c r="CX240" s="2">
        <f t="shared" si="240"/>
        <v>0</v>
      </c>
      <c r="CY240" s="2">
        <f t="shared" si="241"/>
        <v>0</v>
      </c>
      <c r="CZ240" s="2">
        <f t="shared" si="242"/>
        <v>0</v>
      </c>
      <c r="DA240" s="2"/>
      <c r="DB240" s="2"/>
      <c r="DC240" s="2" t="s">
        <v>3</v>
      </c>
      <c r="DD240" s="2" t="s">
        <v>3</v>
      </c>
      <c r="DE240" s="2" t="s">
        <v>36</v>
      </c>
      <c r="DF240" s="2" t="s">
        <v>36</v>
      </c>
      <c r="DG240" s="2" t="s">
        <v>43</v>
      </c>
      <c r="DH240" s="2" t="s">
        <v>3</v>
      </c>
      <c r="DI240" s="2" t="s">
        <v>43</v>
      </c>
      <c r="DJ240" s="2" t="s">
        <v>36</v>
      </c>
      <c r="DK240" s="2" t="s">
        <v>3</v>
      </c>
      <c r="DL240" s="2" t="s">
        <v>3</v>
      </c>
      <c r="DM240" s="2" t="s">
        <v>26</v>
      </c>
      <c r="DN240" s="2">
        <v>0</v>
      </c>
      <c r="DO240" s="2">
        <v>0</v>
      </c>
      <c r="DP240" s="2">
        <v>1</v>
      </c>
      <c r="DQ240" s="2">
        <v>1</v>
      </c>
      <c r="DR240" s="2"/>
      <c r="DS240" s="2"/>
      <c r="DT240" s="2"/>
      <c r="DU240" s="2">
        <v>1013</v>
      </c>
      <c r="DV240" s="2" t="s">
        <v>154</v>
      </c>
      <c r="DW240" s="2" t="s">
        <v>154</v>
      </c>
      <c r="DX240" s="2">
        <v>1</v>
      </c>
      <c r="DY240" s="2"/>
      <c r="DZ240" s="2" t="s">
        <v>3</v>
      </c>
      <c r="EA240" s="2" t="s">
        <v>3</v>
      </c>
      <c r="EB240" s="2" t="s">
        <v>3</v>
      </c>
      <c r="EC240" s="2" t="s">
        <v>3</v>
      </c>
      <c r="ED240" s="2"/>
      <c r="EE240" s="2">
        <v>51407885</v>
      </c>
      <c r="EF240" s="2">
        <v>8</v>
      </c>
      <c r="EG240" s="2" t="s">
        <v>58</v>
      </c>
      <c r="EH240" s="2">
        <v>0</v>
      </c>
      <c r="EI240" s="2" t="s">
        <v>3</v>
      </c>
      <c r="EJ240" s="2">
        <v>1</v>
      </c>
      <c r="EK240" s="2">
        <v>1100</v>
      </c>
      <c r="EL240" s="2" t="s">
        <v>59</v>
      </c>
      <c r="EM240" s="2" t="s">
        <v>60</v>
      </c>
      <c r="EN240" s="2"/>
      <c r="EO240" s="2" t="s">
        <v>44</v>
      </c>
      <c r="EP240" s="2"/>
      <c r="EQ240" s="2">
        <v>0</v>
      </c>
      <c r="ER240" s="2">
        <v>0</v>
      </c>
      <c r="ES240" s="2">
        <v>19.73</v>
      </c>
      <c r="ET240" s="2">
        <v>0</v>
      </c>
      <c r="EU240" s="2">
        <v>0</v>
      </c>
      <c r="EV240" s="2">
        <v>0</v>
      </c>
      <c r="EW240" s="2">
        <v>0</v>
      </c>
      <c r="EX240" s="2">
        <v>0</v>
      </c>
      <c r="EY240" s="2">
        <v>0</v>
      </c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>
        <v>0</v>
      </c>
      <c r="FR240" s="2">
        <f t="shared" si="243"/>
        <v>0</v>
      </c>
      <c r="FS240" s="2">
        <v>0</v>
      </c>
      <c r="FT240" s="2"/>
      <c r="FU240" s="2"/>
      <c r="FV240" s="2"/>
      <c r="FW240" s="2"/>
      <c r="FX240" s="2">
        <v>109</v>
      </c>
      <c r="FY240" s="2">
        <v>55.25</v>
      </c>
      <c r="FZ240" s="2"/>
      <c r="GA240" s="2" t="s">
        <v>63</v>
      </c>
      <c r="GB240" s="2"/>
      <c r="GC240" s="2"/>
      <c r="GD240" s="2">
        <v>1</v>
      </c>
      <c r="GE240" s="2"/>
      <c r="GF240" s="2">
        <v>-180458349</v>
      </c>
      <c r="GG240" s="2">
        <v>2</v>
      </c>
      <c r="GH240" s="2">
        <v>0</v>
      </c>
      <c r="GI240" s="2">
        <v>-2</v>
      </c>
      <c r="GJ240" s="2">
        <v>0</v>
      </c>
      <c r="GK240" s="2">
        <v>0</v>
      </c>
      <c r="GL240" s="2">
        <f t="shared" si="244"/>
        <v>0</v>
      </c>
      <c r="GM240" s="2">
        <f t="shared" si="245"/>
        <v>0</v>
      </c>
      <c r="GN240" s="2">
        <f t="shared" si="246"/>
        <v>0</v>
      </c>
      <c r="GO240" s="2">
        <f t="shared" si="247"/>
        <v>0</v>
      </c>
      <c r="GP240" s="2">
        <f t="shared" si="248"/>
        <v>0</v>
      </c>
      <c r="GQ240" s="2"/>
      <c r="GR240" s="2">
        <v>0</v>
      </c>
      <c r="GS240" s="2">
        <v>4</v>
      </c>
      <c r="GT240" s="2">
        <v>0</v>
      </c>
      <c r="GU240" s="2" t="s">
        <v>3</v>
      </c>
      <c r="GV240" s="2">
        <f t="shared" si="249"/>
        <v>0</v>
      </c>
      <c r="GW240" s="2">
        <v>1</v>
      </c>
      <c r="GX240" s="2">
        <f t="shared" si="250"/>
        <v>0</v>
      </c>
      <c r="GY240" s="2"/>
      <c r="GZ240" s="2"/>
      <c r="HA240" s="2">
        <v>0</v>
      </c>
      <c r="HB240" s="2">
        <v>0</v>
      </c>
      <c r="HC240" s="2">
        <f t="shared" si="251"/>
        <v>0</v>
      </c>
      <c r="HD240" s="2"/>
      <c r="HE240" s="2" t="s">
        <v>3</v>
      </c>
      <c r="HF240" s="2" t="s">
        <v>3</v>
      </c>
      <c r="HG240" s="2"/>
      <c r="HH240" s="2"/>
      <c r="HI240" s="2"/>
      <c r="HJ240" s="2"/>
      <c r="HK240" s="2"/>
      <c r="HL240" s="2"/>
      <c r="HM240" s="2" t="s">
        <v>3</v>
      </c>
      <c r="HN240" s="2" t="s">
        <v>3</v>
      </c>
      <c r="HO240" s="2" t="s">
        <v>3</v>
      </c>
      <c r="HP240" s="2" t="s">
        <v>3</v>
      </c>
      <c r="HQ240" s="2" t="s">
        <v>3</v>
      </c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>
        <v>0</v>
      </c>
      <c r="IL240" s="2"/>
      <c r="IM240" s="2"/>
      <c r="IN240" s="2"/>
      <c r="IO240" s="2"/>
      <c r="IP240" s="2"/>
      <c r="IQ240" s="2"/>
      <c r="IR240" s="2"/>
      <c r="IS240" s="2"/>
      <c r="IT240" s="2"/>
      <c r="IU240" s="2"/>
    </row>
    <row r="241" spans="1:255" x14ac:dyDescent="0.2">
      <c r="A241">
        <v>17</v>
      </c>
      <c r="B241">
        <v>1</v>
      </c>
      <c r="E241" t="s">
        <v>339</v>
      </c>
      <c r="F241" t="s">
        <v>340</v>
      </c>
      <c r="G241" t="s">
        <v>341</v>
      </c>
      <c r="H241" t="s">
        <v>154</v>
      </c>
      <c r="I241">
        <v>0</v>
      </c>
      <c r="J241">
        <v>0</v>
      </c>
      <c r="K241">
        <v>0</v>
      </c>
      <c r="L241">
        <v>-115</v>
      </c>
      <c r="M241">
        <v>0</v>
      </c>
      <c r="N241">
        <f t="shared" si="212"/>
        <v>-115</v>
      </c>
      <c r="O241">
        <f t="shared" si="213"/>
        <v>0</v>
      </c>
      <c r="P241">
        <f t="shared" si="214"/>
        <v>0</v>
      </c>
      <c r="Q241">
        <f t="shared" si="215"/>
        <v>0</v>
      </c>
      <c r="R241">
        <f t="shared" si="216"/>
        <v>0</v>
      </c>
      <c r="S241">
        <f t="shared" si="217"/>
        <v>0</v>
      </c>
      <c r="T241">
        <f t="shared" si="218"/>
        <v>0</v>
      </c>
      <c r="U241">
        <f t="shared" si="219"/>
        <v>0</v>
      </c>
      <c r="V241">
        <f t="shared" si="220"/>
        <v>0</v>
      </c>
      <c r="W241">
        <f t="shared" si="221"/>
        <v>0</v>
      </c>
      <c r="X241">
        <f t="shared" si="222"/>
        <v>0</v>
      </c>
      <c r="Y241">
        <f t="shared" si="223"/>
        <v>0</v>
      </c>
      <c r="AA241">
        <v>51441990</v>
      </c>
      <c r="AB241">
        <f t="shared" si="224"/>
        <v>19.73</v>
      </c>
      <c r="AC241">
        <f t="shared" si="253"/>
        <v>19.73</v>
      </c>
      <c r="AD241">
        <f t="shared" si="225"/>
        <v>0</v>
      </c>
      <c r="AE241">
        <f t="shared" si="226"/>
        <v>0</v>
      </c>
      <c r="AF241">
        <f t="shared" si="227"/>
        <v>0</v>
      </c>
      <c r="AG241">
        <f t="shared" si="228"/>
        <v>0</v>
      </c>
      <c r="AH241">
        <f t="shared" si="229"/>
        <v>0</v>
      </c>
      <c r="AI241">
        <f t="shared" si="230"/>
        <v>0</v>
      </c>
      <c r="AJ241">
        <f t="shared" si="231"/>
        <v>0</v>
      </c>
      <c r="AK241">
        <v>19.73</v>
      </c>
      <c r="AL241">
        <v>19.73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109</v>
      </c>
      <c r="AU241">
        <v>55</v>
      </c>
      <c r="AV241">
        <v>1</v>
      </c>
      <c r="AW241">
        <v>1</v>
      </c>
      <c r="AZ241">
        <v>1</v>
      </c>
      <c r="BA241">
        <v>1</v>
      </c>
      <c r="BB241">
        <v>1</v>
      </c>
      <c r="BC241">
        <v>8.16</v>
      </c>
      <c r="BD241" t="s">
        <v>3</v>
      </c>
      <c r="BE241" t="s">
        <v>3</v>
      </c>
      <c r="BF241" t="s">
        <v>3</v>
      </c>
      <c r="BG241" t="s">
        <v>3</v>
      </c>
      <c r="BH241">
        <v>3</v>
      </c>
      <c r="BI241">
        <v>1</v>
      </c>
      <c r="BJ241" t="s">
        <v>342</v>
      </c>
      <c r="BM241">
        <v>1100</v>
      </c>
      <c r="BN241">
        <v>0</v>
      </c>
      <c r="BO241" t="s">
        <v>23</v>
      </c>
      <c r="BP241">
        <v>1</v>
      </c>
      <c r="BQ241">
        <v>8</v>
      </c>
      <c r="BR241">
        <v>0</v>
      </c>
      <c r="BS241">
        <v>1</v>
      </c>
      <c r="BT241">
        <v>1</v>
      </c>
      <c r="BU241">
        <v>1</v>
      </c>
      <c r="BV241">
        <v>1</v>
      </c>
      <c r="BW241">
        <v>1</v>
      </c>
      <c r="BX241">
        <v>1</v>
      </c>
      <c r="BY241" t="s">
        <v>3</v>
      </c>
      <c r="BZ241">
        <v>109</v>
      </c>
      <c r="CA241">
        <v>65</v>
      </c>
      <c r="CB241" t="s">
        <v>3</v>
      </c>
      <c r="CE241">
        <v>0</v>
      </c>
      <c r="CF241">
        <v>0</v>
      </c>
      <c r="CG241">
        <v>0</v>
      </c>
      <c r="CH241">
        <v>71</v>
      </c>
      <c r="CI241">
        <v>0</v>
      </c>
      <c r="CJ241">
        <v>0</v>
      </c>
      <c r="CK241">
        <v>0</v>
      </c>
      <c r="CL241">
        <v>0</v>
      </c>
      <c r="CM241">
        <v>0</v>
      </c>
      <c r="CN241" t="s">
        <v>885</v>
      </c>
      <c r="CO241">
        <v>0</v>
      </c>
      <c r="CP241">
        <f t="shared" si="232"/>
        <v>0</v>
      </c>
      <c r="CQ241">
        <f t="shared" si="233"/>
        <v>161</v>
      </c>
      <c r="CR241">
        <f t="shared" si="234"/>
        <v>0</v>
      </c>
      <c r="CS241">
        <f t="shared" si="235"/>
        <v>0</v>
      </c>
      <c r="CT241">
        <f t="shared" si="236"/>
        <v>0</v>
      </c>
      <c r="CU241">
        <f t="shared" si="237"/>
        <v>0</v>
      </c>
      <c r="CV241">
        <f t="shared" si="238"/>
        <v>0</v>
      </c>
      <c r="CW241">
        <f t="shared" si="239"/>
        <v>0</v>
      </c>
      <c r="CX241">
        <f t="shared" si="240"/>
        <v>0</v>
      </c>
      <c r="CY241">
        <f t="shared" si="241"/>
        <v>0</v>
      </c>
      <c r="CZ241">
        <f t="shared" si="242"/>
        <v>0</v>
      </c>
      <c r="DC241" t="s">
        <v>3</v>
      </c>
      <c r="DD241" t="s">
        <v>3</v>
      </c>
      <c r="DE241" t="s">
        <v>36</v>
      </c>
      <c r="DF241" t="s">
        <v>36</v>
      </c>
      <c r="DG241" t="s">
        <v>43</v>
      </c>
      <c r="DH241" t="s">
        <v>3</v>
      </c>
      <c r="DI241" t="s">
        <v>43</v>
      </c>
      <c r="DJ241" t="s">
        <v>36</v>
      </c>
      <c r="DK241" t="s">
        <v>3</v>
      </c>
      <c r="DL241" t="s">
        <v>3</v>
      </c>
      <c r="DM241" t="s">
        <v>26</v>
      </c>
      <c r="DN241">
        <v>0</v>
      </c>
      <c r="DO241">
        <v>0</v>
      </c>
      <c r="DP241">
        <v>1</v>
      </c>
      <c r="DQ241">
        <v>1</v>
      </c>
      <c r="DU241">
        <v>1013</v>
      </c>
      <c r="DV241" t="s">
        <v>154</v>
      </c>
      <c r="DW241" t="s">
        <v>154</v>
      </c>
      <c r="DX241">
        <v>1</v>
      </c>
      <c r="DZ241" t="s">
        <v>3</v>
      </c>
      <c r="EA241" t="s">
        <v>3</v>
      </c>
      <c r="EB241" t="s">
        <v>3</v>
      </c>
      <c r="EC241" t="s">
        <v>3</v>
      </c>
      <c r="EE241">
        <v>51407885</v>
      </c>
      <c r="EF241">
        <v>8</v>
      </c>
      <c r="EG241" t="s">
        <v>58</v>
      </c>
      <c r="EH241">
        <v>0</v>
      </c>
      <c r="EI241" t="s">
        <v>3</v>
      </c>
      <c r="EJ241">
        <v>1</v>
      </c>
      <c r="EK241">
        <v>1100</v>
      </c>
      <c r="EL241" t="s">
        <v>59</v>
      </c>
      <c r="EM241" t="s">
        <v>60</v>
      </c>
      <c r="EO241" t="s">
        <v>44</v>
      </c>
      <c r="EQ241">
        <v>0</v>
      </c>
      <c r="ER241">
        <v>0</v>
      </c>
      <c r="ES241">
        <v>19.73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FQ241">
        <v>0</v>
      </c>
      <c r="FR241">
        <f t="shared" si="243"/>
        <v>0</v>
      </c>
      <c r="FS241">
        <v>0</v>
      </c>
      <c r="FX241">
        <v>109</v>
      </c>
      <c r="FY241">
        <v>55.25</v>
      </c>
      <c r="GA241" t="s">
        <v>63</v>
      </c>
      <c r="GD241">
        <v>1</v>
      </c>
      <c r="GF241">
        <v>-180458349</v>
      </c>
      <c r="GG241">
        <v>2</v>
      </c>
      <c r="GH241">
        <v>0</v>
      </c>
      <c r="GI241">
        <v>-2</v>
      </c>
      <c r="GJ241">
        <v>0</v>
      </c>
      <c r="GK241">
        <v>0</v>
      </c>
      <c r="GL241">
        <f t="shared" si="244"/>
        <v>0</v>
      </c>
      <c r="GM241">
        <f t="shared" si="245"/>
        <v>0</v>
      </c>
      <c r="GN241">
        <f t="shared" si="246"/>
        <v>0</v>
      </c>
      <c r="GO241">
        <f t="shared" si="247"/>
        <v>0</v>
      </c>
      <c r="GP241">
        <f t="shared" si="248"/>
        <v>0</v>
      </c>
      <c r="GR241">
        <v>0</v>
      </c>
      <c r="GS241">
        <v>4</v>
      </c>
      <c r="GT241">
        <v>0</v>
      </c>
      <c r="GU241" t="s">
        <v>3</v>
      </c>
      <c r="GV241">
        <f t="shared" si="249"/>
        <v>0</v>
      </c>
      <c r="GW241">
        <v>1</v>
      </c>
      <c r="GX241">
        <f t="shared" si="250"/>
        <v>0</v>
      </c>
      <c r="HA241">
        <v>0</v>
      </c>
      <c r="HB241">
        <v>0</v>
      </c>
      <c r="HC241">
        <f t="shared" si="251"/>
        <v>0</v>
      </c>
      <c r="HE241" t="s">
        <v>3</v>
      </c>
      <c r="HF241" t="s">
        <v>3</v>
      </c>
      <c r="HM241" t="s">
        <v>3</v>
      </c>
      <c r="HN241" t="s">
        <v>3</v>
      </c>
      <c r="HO241" t="s">
        <v>3</v>
      </c>
      <c r="HP241" t="s">
        <v>3</v>
      </c>
      <c r="HQ241" t="s">
        <v>3</v>
      </c>
      <c r="IK241">
        <v>0</v>
      </c>
    </row>
    <row r="242" spans="1:255" x14ac:dyDescent="0.2">
      <c r="A242" s="2">
        <v>17</v>
      </c>
      <c r="B242" s="2">
        <v>1</v>
      </c>
      <c r="C242" s="2"/>
      <c r="D242" s="2"/>
      <c r="E242" s="2" t="s">
        <v>343</v>
      </c>
      <c r="F242" s="2" t="s">
        <v>253</v>
      </c>
      <c r="G242" s="2" t="s">
        <v>254</v>
      </c>
      <c r="H242" s="2" t="s">
        <v>230</v>
      </c>
      <c r="I242" s="2">
        <v>0</v>
      </c>
      <c r="J242" s="2">
        <v>0</v>
      </c>
      <c r="K242" s="2">
        <v>0</v>
      </c>
      <c r="L242" s="2">
        <v>-0.107</v>
      </c>
      <c r="M242" s="2">
        <v>0</v>
      </c>
      <c r="N242" s="2">
        <f t="shared" si="212"/>
        <v>-0.107</v>
      </c>
      <c r="O242" s="2">
        <f t="shared" si="213"/>
        <v>0</v>
      </c>
      <c r="P242" s="2">
        <f t="shared" si="214"/>
        <v>0</v>
      </c>
      <c r="Q242" s="2">
        <f t="shared" si="215"/>
        <v>0</v>
      </c>
      <c r="R242" s="2">
        <f t="shared" si="216"/>
        <v>0</v>
      </c>
      <c r="S242" s="2">
        <f t="shared" si="217"/>
        <v>0</v>
      </c>
      <c r="T242" s="2">
        <f t="shared" si="218"/>
        <v>0</v>
      </c>
      <c r="U242" s="2">
        <f t="shared" si="219"/>
        <v>0</v>
      </c>
      <c r="V242" s="2">
        <f t="shared" si="220"/>
        <v>0</v>
      </c>
      <c r="W242" s="2">
        <f t="shared" si="221"/>
        <v>0</v>
      </c>
      <c r="X242" s="2">
        <f t="shared" si="222"/>
        <v>0</v>
      </c>
      <c r="Y242" s="2">
        <f t="shared" si="223"/>
        <v>0</v>
      </c>
      <c r="Z242" s="2"/>
      <c r="AA242" s="2">
        <v>51442965</v>
      </c>
      <c r="AB242" s="2">
        <f t="shared" si="224"/>
        <v>11859</v>
      </c>
      <c r="AC242" s="2">
        <f t="shared" si="253"/>
        <v>11859</v>
      </c>
      <c r="AD242" s="2">
        <f t="shared" si="225"/>
        <v>0</v>
      </c>
      <c r="AE242" s="2">
        <f t="shared" si="226"/>
        <v>0</v>
      </c>
      <c r="AF242" s="2">
        <f t="shared" si="227"/>
        <v>0</v>
      </c>
      <c r="AG242" s="2">
        <f t="shared" si="228"/>
        <v>0</v>
      </c>
      <c r="AH242" s="2">
        <f t="shared" si="229"/>
        <v>0</v>
      </c>
      <c r="AI242" s="2">
        <f t="shared" si="230"/>
        <v>0</v>
      </c>
      <c r="AJ242" s="2">
        <f t="shared" si="231"/>
        <v>0</v>
      </c>
      <c r="AK242" s="2">
        <v>11859</v>
      </c>
      <c r="AL242" s="2">
        <v>11859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109</v>
      </c>
      <c r="AU242" s="2">
        <v>55.25</v>
      </c>
      <c r="AV242" s="2">
        <v>1</v>
      </c>
      <c r="AW242" s="2">
        <v>1</v>
      </c>
      <c r="AX242" s="2"/>
      <c r="AY242" s="2"/>
      <c r="AZ242" s="2">
        <v>1</v>
      </c>
      <c r="BA242" s="2">
        <v>1</v>
      </c>
      <c r="BB242" s="2">
        <v>1</v>
      </c>
      <c r="BC242" s="2">
        <v>8.16</v>
      </c>
      <c r="BD242" s="2" t="s">
        <v>3</v>
      </c>
      <c r="BE242" s="2" t="s">
        <v>3</v>
      </c>
      <c r="BF242" s="2" t="s">
        <v>3</v>
      </c>
      <c r="BG242" s="2" t="s">
        <v>3</v>
      </c>
      <c r="BH242" s="2">
        <v>3</v>
      </c>
      <c r="BI242" s="2">
        <v>1</v>
      </c>
      <c r="BJ242" s="2" t="s">
        <v>255</v>
      </c>
      <c r="BK242" s="2"/>
      <c r="BL242" s="2"/>
      <c r="BM242" s="2">
        <v>1100</v>
      </c>
      <c r="BN242" s="2">
        <v>0</v>
      </c>
      <c r="BO242" s="2" t="s">
        <v>23</v>
      </c>
      <c r="BP242" s="2">
        <v>1</v>
      </c>
      <c r="BQ242" s="2">
        <v>8</v>
      </c>
      <c r="BR242" s="2">
        <v>0</v>
      </c>
      <c r="BS242" s="2">
        <v>1</v>
      </c>
      <c r="BT242" s="2">
        <v>1</v>
      </c>
      <c r="BU242" s="2">
        <v>1</v>
      </c>
      <c r="BV242" s="2">
        <v>1</v>
      </c>
      <c r="BW242" s="2">
        <v>1</v>
      </c>
      <c r="BX242" s="2">
        <v>1</v>
      </c>
      <c r="BY242" s="2" t="s">
        <v>3</v>
      </c>
      <c r="BZ242" s="2">
        <v>109</v>
      </c>
      <c r="CA242" s="2">
        <v>65</v>
      </c>
      <c r="CB242" s="2" t="s">
        <v>3</v>
      </c>
      <c r="CC242" s="2"/>
      <c r="CD242" s="2"/>
      <c r="CE242" s="2">
        <v>0</v>
      </c>
      <c r="CF242" s="2">
        <v>0</v>
      </c>
      <c r="CG242" s="2">
        <v>0</v>
      </c>
      <c r="CH242" s="2">
        <v>72</v>
      </c>
      <c r="CI242" s="2">
        <v>0</v>
      </c>
      <c r="CJ242" s="2">
        <v>0</v>
      </c>
      <c r="CK242" s="2">
        <v>0</v>
      </c>
      <c r="CL242" s="2">
        <v>0</v>
      </c>
      <c r="CM242" s="2">
        <v>0</v>
      </c>
      <c r="CN242" s="2" t="s">
        <v>885</v>
      </c>
      <c r="CO242" s="2">
        <v>0</v>
      </c>
      <c r="CP242" s="2">
        <f t="shared" si="232"/>
        <v>0</v>
      </c>
      <c r="CQ242" s="2">
        <f t="shared" si="233"/>
        <v>96769.44</v>
      </c>
      <c r="CR242" s="2">
        <f t="shared" si="234"/>
        <v>0</v>
      </c>
      <c r="CS242" s="2">
        <f t="shared" si="235"/>
        <v>0</v>
      </c>
      <c r="CT242" s="2">
        <f t="shared" si="236"/>
        <v>0</v>
      </c>
      <c r="CU242" s="2">
        <f t="shared" si="237"/>
        <v>0</v>
      </c>
      <c r="CV242" s="2">
        <f t="shared" si="238"/>
        <v>0</v>
      </c>
      <c r="CW242" s="2">
        <f t="shared" si="239"/>
        <v>0</v>
      </c>
      <c r="CX242" s="2">
        <f t="shared" si="240"/>
        <v>0</v>
      </c>
      <c r="CY242" s="2">
        <f t="shared" si="241"/>
        <v>0</v>
      </c>
      <c r="CZ242" s="2">
        <f t="shared" si="242"/>
        <v>0</v>
      </c>
      <c r="DA242" s="2"/>
      <c r="DB242" s="2"/>
      <c r="DC242" s="2" t="s">
        <v>3</v>
      </c>
      <c r="DD242" s="2" t="s">
        <v>3</v>
      </c>
      <c r="DE242" s="2" t="s">
        <v>36</v>
      </c>
      <c r="DF242" s="2" t="s">
        <v>36</v>
      </c>
      <c r="DG242" s="2" t="s">
        <v>43</v>
      </c>
      <c r="DH242" s="2" t="s">
        <v>3</v>
      </c>
      <c r="DI242" s="2" t="s">
        <v>43</v>
      </c>
      <c r="DJ242" s="2" t="s">
        <v>36</v>
      </c>
      <c r="DK242" s="2" t="s">
        <v>3</v>
      </c>
      <c r="DL242" s="2" t="s">
        <v>3</v>
      </c>
      <c r="DM242" s="2" t="s">
        <v>26</v>
      </c>
      <c r="DN242" s="2">
        <v>0</v>
      </c>
      <c r="DO242" s="2">
        <v>0</v>
      </c>
      <c r="DP242" s="2">
        <v>1</v>
      </c>
      <c r="DQ242" s="2">
        <v>1</v>
      </c>
      <c r="DR242" s="2"/>
      <c r="DS242" s="2"/>
      <c r="DT242" s="2"/>
      <c r="DU242" s="2">
        <v>1009</v>
      </c>
      <c r="DV242" s="2" t="s">
        <v>230</v>
      </c>
      <c r="DW242" s="2" t="s">
        <v>230</v>
      </c>
      <c r="DX242" s="2">
        <v>1000</v>
      </c>
      <c r="DY242" s="2"/>
      <c r="DZ242" s="2" t="s">
        <v>3</v>
      </c>
      <c r="EA242" s="2" t="s">
        <v>3</v>
      </c>
      <c r="EB242" s="2" t="s">
        <v>3</v>
      </c>
      <c r="EC242" s="2" t="s">
        <v>3</v>
      </c>
      <c r="ED242" s="2"/>
      <c r="EE242" s="2">
        <v>51407885</v>
      </c>
      <c r="EF242" s="2">
        <v>8</v>
      </c>
      <c r="EG242" s="2" t="s">
        <v>58</v>
      </c>
      <c r="EH242" s="2">
        <v>0</v>
      </c>
      <c r="EI242" s="2" t="s">
        <v>3</v>
      </c>
      <c r="EJ242" s="2">
        <v>1</v>
      </c>
      <c r="EK242" s="2">
        <v>1100</v>
      </c>
      <c r="EL242" s="2" t="s">
        <v>59</v>
      </c>
      <c r="EM242" s="2" t="s">
        <v>60</v>
      </c>
      <c r="EN242" s="2"/>
      <c r="EO242" s="2" t="s">
        <v>44</v>
      </c>
      <c r="EP242" s="2"/>
      <c r="EQ242" s="2">
        <v>0</v>
      </c>
      <c r="ER242" s="2">
        <v>0</v>
      </c>
      <c r="ES242" s="2">
        <v>11859</v>
      </c>
      <c r="ET242" s="2">
        <v>0</v>
      </c>
      <c r="EU242" s="2">
        <v>0</v>
      </c>
      <c r="EV242" s="2">
        <v>0</v>
      </c>
      <c r="EW242" s="2">
        <v>0</v>
      </c>
      <c r="EX242" s="2">
        <v>0</v>
      </c>
      <c r="EY242" s="2">
        <v>0</v>
      </c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>
        <v>0</v>
      </c>
      <c r="FR242" s="2">
        <f t="shared" si="243"/>
        <v>0</v>
      </c>
      <c r="FS242" s="2">
        <v>0</v>
      </c>
      <c r="FT242" s="2"/>
      <c r="FU242" s="2"/>
      <c r="FV242" s="2"/>
      <c r="FW242" s="2"/>
      <c r="FX242" s="2">
        <v>109</v>
      </c>
      <c r="FY242" s="2">
        <v>55.25</v>
      </c>
      <c r="FZ242" s="2"/>
      <c r="GA242" s="2" t="s">
        <v>63</v>
      </c>
      <c r="GB242" s="2"/>
      <c r="GC242" s="2"/>
      <c r="GD242" s="2">
        <v>1</v>
      </c>
      <c r="GE242" s="2"/>
      <c r="GF242" s="2">
        <v>-1285831919</v>
      </c>
      <c r="GG242" s="2">
        <v>2</v>
      </c>
      <c r="GH242" s="2">
        <v>0</v>
      </c>
      <c r="GI242" s="2">
        <v>-2</v>
      </c>
      <c r="GJ242" s="2">
        <v>0</v>
      </c>
      <c r="GK242" s="2">
        <v>0</v>
      </c>
      <c r="GL242" s="2">
        <f t="shared" si="244"/>
        <v>0</v>
      </c>
      <c r="GM242" s="2">
        <f t="shared" si="245"/>
        <v>0</v>
      </c>
      <c r="GN242" s="2">
        <f t="shared" si="246"/>
        <v>0</v>
      </c>
      <c r="GO242" s="2">
        <f t="shared" si="247"/>
        <v>0</v>
      </c>
      <c r="GP242" s="2">
        <f t="shared" si="248"/>
        <v>0</v>
      </c>
      <c r="GQ242" s="2"/>
      <c r="GR242" s="2">
        <v>0</v>
      </c>
      <c r="GS242" s="2">
        <v>4</v>
      </c>
      <c r="GT242" s="2">
        <v>0</v>
      </c>
      <c r="GU242" s="2" t="s">
        <v>3</v>
      </c>
      <c r="GV242" s="2">
        <f t="shared" si="249"/>
        <v>0</v>
      </c>
      <c r="GW242" s="2">
        <v>1</v>
      </c>
      <c r="GX242" s="2">
        <f t="shared" si="250"/>
        <v>0</v>
      </c>
      <c r="GY242" s="2"/>
      <c r="GZ242" s="2"/>
      <c r="HA242" s="2">
        <v>0</v>
      </c>
      <c r="HB242" s="2">
        <v>0</v>
      </c>
      <c r="HC242" s="2">
        <f t="shared" si="251"/>
        <v>0</v>
      </c>
      <c r="HD242" s="2"/>
      <c r="HE242" s="2" t="s">
        <v>3</v>
      </c>
      <c r="HF242" s="2" t="s">
        <v>3</v>
      </c>
      <c r="HG242" s="2"/>
      <c r="HH242" s="2"/>
      <c r="HI242" s="2"/>
      <c r="HJ242" s="2"/>
      <c r="HK242" s="2"/>
      <c r="HL242" s="2"/>
      <c r="HM242" s="2" t="s">
        <v>3</v>
      </c>
      <c r="HN242" s="2" t="s">
        <v>3</v>
      </c>
      <c r="HO242" s="2" t="s">
        <v>3</v>
      </c>
      <c r="HP242" s="2" t="s">
        <v>3</v>
      </c>
      <c r="HQ242" s="2" t="s">
        <v>3</v>
      </c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>
        <v>0</v>
      </c>
      <c r="IL242" s="2"/>
      <c r="IM242" s="2"/>
      <c r="IN242" s="2"/>
      <c r="IO242" s="2"/>
      <c r="IP242" s="2"/>
      <c r="IQ242" s="2"/>
      <c r="IR242" s="2"/>
      <c r="IS242" s="2"/>
      <c r="IT242" s="2"/>
      <c r="IU242" s="2"/>
    </row>
    <row r="243" spans="1:255" x14ac:dyDescent="0.2">
      <c r="A243">
        <v>17</v>
      </c>
      <c r="B243">
        <v>1</v>
      </c>
      <c r="E243" t="s">
        <v>343</v>
      </c>
      <c r="F243" t="s">
        <v>253</v>
      </c>
      <c r="G243" t="s">
        <v>254</v>
      </c>
      <c r="H243" t="s">
        <v>230</v>
      </c>
      <c r="I243">
        <v>0</v>
      </c>
      <c r="J243">
        <v>0</v>
      </c>
      <c r="K243">
        <v>0</v>
      </c>
      <c r="L243">
        <v>-0.107</v>
      </c>
      <c r="M243">
        <v>0</v>
      </c>
      <c r="N243">
        <f t="shared" si="212"/>
        <v>-0.107</v>
      </c>
      <c r="O243">
        <f t="shared" si="213"/>
        <v>0</v>
      </c>
      <c r="P243">
        <f t="shared" si="214"/>
        <v>0</v>
      </c>
      <c r="Q243">
        <f t="shared" si="215"/>
        <v>0</v>
      </c>
      <c r="R243">
        <f t="shared" si="216"/>
        <v>0</v>
      </c>
      <c r="S243">
        <f t="shared" si="217"/>
        <v>0</v>
      </c>
      <c r="T243">
        <f t="shared" si="218"/>
        <v>0</v>
      </c>
      <c r="U243">
        <f t="shared" si="219"/>
        <v>0</v>
      </c>
      <c r="V243">
        <f t="shared" si="220"/>
        <v>0</v>
      </c>
      <c r="W243">
        <f t="shared" si="221"/>
        <v>0</v>
      </c>
      <c r="X243">
        <f t="shared" si="222"/>
        <v>0</v>
      </c>
      <c r="Y243">
        <f t="shared" si="223"/>
        <v>0</v>
      </c>
      <c r="AA243">
        <v>51441990</v>
      </c>
      <c r="AB243">
        <f t="shared" si="224"/>
        <v>11859</v>
      </c>
      <c r="AC243">
        <f t="shared" si="253"/>
        <v>11859</v>
      </c>
      <c r="AD243">
        <f t="shared" si="225"/>
        <v>0</v>
      </c>
      <c r="AE243">
        <f t="shared" si="226"/>
        <v>0</v>
      </c>
      <c r="AF243">
        <f t="shared" si="227"/>
        <v>0</v>
      </c>
      <c r="AG243">
        <f t="shared" si="228"/>
        <v>0</v>
      </c>
      <c r="AH243">
        <f t="shared" si="229"/>
        <v>0</v>
      </c>
      <c r="AI243">
        <f t="shared" si="230"/>
        <v>0</v>
      </c>
      <c r="AJ243">
        <f t="shared" si="231"/>
        <v>0</v>
      </c>
      <c r="AK243">
        <v>11859</v>
      </c>
      <c r="AL243">
        <v>11859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109</v>
      </c>
      <c r="AU243">
        <v>55</v>
      </c>
      <c r="AV243">
        <v>1</v>
      </c>
      <c r="AW243">
        <v>1</v>
      </c>
      <c r="AZ243">
        <v>1</v>
      </c>
      <c r="BA243">
        <v>1</v>
      </c>
      <c r="BB243">
        <v>1</v>
      </c>
      <c r="BC243">
        <v>8.16</v>
      </c>
      <c r="BD243" t="s">
        <v>3</v>
      </c>
      <c r="BE243" t="s">
        <v>3</v>
      </c>
      <c r="BF243" t="s">
        <v>3</v>
      </c>
      <c r="BG243" t="s">
        <v>3</v>
      </c>
      <c r="BH243">
        <v>3</v>
      </c>
      <c r="BI243">
        <v>1</v>
      </c>
      <c r="BJ243" t="s">
        <v>255</v>
      </c>
      <c r="BM243">
        <v>1100</v>
      </c>
      <c r="BN243">
        <v>0</v>
      </c>
      <c r="BO243" t="s">
        <v>23</v>
      </c>
      <c r="BP243">
        <v>1</v>
      </c>
      <c r="BQ243">
        <v>8</v>
      </c>
      <c r="BR243">
        <v>0</v>
      </c>
      <c r="BS243">
        <v>1</v>
      </c>
      <c r="BT243">
        <v>1</v>
      </c>
      <c r="BU243">
        <v>1</v>
      </c>
      <c r="BV243">
        <v>1</v>
      </c>
      <c r="BW243">
        <v>1</v>
      </c>
      <c r="BX243">
        <v>1</v>
      </c>
      <c r="BY243" t="s">
        <v>3</v>
      </c>
      <c r="BZ243">
        <v>109</v>
      </c>
      <c r="CA243">
        <v>65</v>
      </c>
      <c r="CB243" t="s">
        <v>3</v>
      </c>
      <c r="CE243">
        <v>0</v>
      </c>
      <c r="CF243">
        <v>0</v>
      </c>
      <c r="CG243">
        <v>0</v>
      </c>
      <c r="CH243">
        <v>72</v>
      </c>
      <c r="CI243">
        <v>0</v>
      </c>
      <c r="CJ243">
        <v>0</v>
      </c>
      <c r="CK243">
        <v>0</v>
      </c>
      <c r="CL243">
        <v>0</v>
      </c>
      <c r="CM243">
        <v>0</v>
      </c>
      <c r="CN243" t="s">
        <v>885</v>
      </c>
      <c r="CO243">
        <v>0</v>
      </c>
      <c r="CP243">
        <f t="shared" si="232"/>
        <v>0</v>
      </c>
      <c r="CQ243">
        <f t="shared" si="233"/>
        <v>96769.44</v>
      </c>
      <c r="CR243">
        <f t="shared" si="234"/>
        <v>0</v>
      </c>
      <c r="CS243">
        <f t="shared" si="235"/>
        <v>0</v>
      </c>
      <c r="CT243">
        <f t="shared" si="236"/>
        <v>0</v>
      </c>
      <c r="CU243">
        <f t="shared" si="237"/>
        <v>0</v>
      </c>
      <c r="CV243">
        <f t="shared" si="238"/>
        <v>0</v>
      </c>
      <c r="CW243">
        <f t="shared" si="239"/>
        <v>0</v>
      </c>
      <c r="CX243">
        <f t="shared" si="240"/>
        <v>0</v>
      </c>
      <c r="CY243">
        <f t="shared" si="241"/>
        <v>0</v>
      </c>
      <c r="CZ243">
        <f t="shared" si="242"/>
        <v>0</v>
      </c>
      <c r="DC243" t="s">
        <v>3</v>
      </c>
      <c r="DD243" t="s">
        <v>3</v>
      </c>
      <c r="DE243" t="s">
        <v>36</v>
      </c>
      <c r="DF243" t="s">
        <v>36</v>
      </c>
      <c r="DG243" t="s">
        <v>43</v>
      </c>
      <c r="DH243" t="s">
        <v>3</v>
      </c>
      <c r="DI243" t="s">
        <v>43</v>
      </c>
      <c r="DJ243" t="s">
        <v>36</v>
      </c>
      <c r="DK243" t="s">
        <v>3</v>
      </c>
      <c r="DL243" t="s">
        <v>3</v>
      </c>
      <c r="DM243" t="s">
        <v>26</v>
      </c>
      <c r="DN243">
        <v>0</v>
      </c>
      <c r="DO243">
        <v>0</v>
      </c>
      <c r="DP243">
        <v>1</v>
      </c>
      <c r="DQ243">
        <v>1</v>
      </c>
      <c r="DU243">
        <v>1009</v>
      </c>
      <c r="DV243" t="s">
        <v>230</v>
      </c>
      <c r="DW243" t="s">
        <v>230</v>
      </c>
      <c r="DX243">
        <v>1000</v>
      </c>
      <c r="DZ243" t="s">
        <v>3</v>
      </c>
      <c r="EA243" t="s">
        <v>3</v>
      </c>
      <c r="EB243" t="s">
        <v>3</v>
      </c>
      <c r="EC243" t="s">
        <v>3</v>
      </c>
      <c r="EE243">
        <v>51407885</v>
      </c>
      <c r="EF243">
        <v>8</v>
      </c>
      <c r="EG243" t="s">
        <v>58</v>
      </c>
      <c r="EH243">
        <v>0</v>
      </c>
      <c r="EI243" t="s">
        <v>3</v>
      </c>
      <c r="EJ243">
        <v>1</v>
      </c>
      <c r="EK243">
        <v>1100</v>
      </c>
      <c r="EL243" t="s">
        <v>59</v>
      </c>
      <c r="EM243" t="s">
        <v>60</v>
      </c>
      <c r="EO243" t="s">
        <v>44</v>
      </c>
      <c r="EQ243">
        <v>0</v>
      </c>
      <c r="ER243">
        <v>0</v>
      </c>
      <c r="ES243">
        <v>11859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FQ243">
        <v>0</v>
      </c>
      <c r="FR243">
        <f t="shared" si="243"/>
        <v>0</v>
      </c>
      <c r="FS243">
        <v>0</v>
      </c>
      <c r="FX243">
        <v>109</v>
      </c>
      <c r="FY243">
        <v>55.25</v>
      </c>
      <c r="GA243" t="s">
        <v>63</v>
      </c>
      <c r="GD243">
        <v>1</v>
      </c>
      <c r="GF243">
        <v>-1285831919</v>
      </c>
      <c r="GG243">
        <v>2</v>
      </c>
      <c r="GH243">
        <v>0</v>
      </c>
      <c r="GI243">
        <v>-2</v>
      </c>
      <c r="GJ243">
        <v>0</v>
      </c>
      <c r="GK243">
        <v>0</v>
      </c>
      <c r="GL243">
        <f t="shared" si="244"/>
        <v>0</v>
      </c>
      <c r="GM243">
        <f t="shared" si="245"/>
        <v>0</v>
      </c>
      <c r="GN243">
        <f t="shared" si="246"/>
        <v>0</v>
      </c>
      <c r="GO243">
        <f t="shared" si="247"/>
        <v>0</v>
      </c>
      <c r="GP243">
        <f t="shared" si="248"/>
        <v>0</v>
      </c>
      <c r="GR243">
        <v>0</v>
      </c>
      <c r="GS243">
        <v>4</v>
      </c>
      <c r="GT243">
        <v>0</v>
      </c>
      <c r="GU243" t="s">
        <v>3</v>
      </c>
      <c r="GV243">
        <f t="shared" si="249"/>
        <v>0</v>
      </c>
      <c r="GW243">
        <v>1</v>
      </c>
      <c r="GX243">
        <f t="shared" si="250"/>
        <v>0</v>
      </c>
      <c r="HA243">
        <v>0</v>
      </c>
      <c r="HB243">
        <v>0</v>
      </c>
      <c r="HC243">
        <f t="shared" si="251"/>
        <v>0</v>
      </c>
      <c r="HE243" t="s">
        <v>3</v>
      </c>
      <c r="HF243" t="s">
        <v>3</v>
      </c>
      <c r="HM243" t="s">
        <v>3</v>
      </c>
      <c r="HN243" t="s">
        <v>3</v>
      </c>
      <c r="HO243" t="s">
        <v>3</v>
      </c>
      <c r="HP243" t="s">
        <v>3</v>
      </c>
      <c r="HQ243" t="s">
        <v>3</v>
      </c>
      <c r="IK243">
        <v>0</v>
      </c>
    </row>
    <row r="244" spans="1:255" x14ac:dyDescent="0.2">
      <c r="A244" s="2">
        <v>17</v>
      </c>
      <c r="B244" s="2">
        <v>1</v>
      </c>
      <c r="C244" s="2"/>
      <c r="D244" s="2"/>
      <c r="E244" s="2" t="s">
        <v>344</v>
      </c>
      <c r="F244" s="2" t="s">
        <v>257</v>
      </c>
      <c r="G244" s="2" t="s">
        <v>258</v>
      </c>
      <c r="H244" s="2" t="s">
        <v>230</v>
      </c>
      <c r="I244" s="2">
        <v>0</v>
      </c>
      <c r="J244" s="2">
        <v>0</v>
      </c>
      <c r="K244" s="2">
        <v>0</v>
      </c>
      <c r="L244" s="2">
        <v>-0.25800000000000001</v>
      </c>
      <c r="M244" s="2">
        <v>0</v>
      </c>
      <c r="N244" s="2">
        <f t="shared" si="212"/>
        <v>-0.25800000000000001</v>
      </c>
      <c r="O244" s="2">
        <f t="shared" si="213"/>
        <v>0</v>
      </c>
      <c r="P244" s="2">
        <f t="shared" si="214"/>
        <v>0</v>
      </c>
      <c r="Q244" s="2">
        <f t="shared" si="215"/>
        <v>0</v>
      </c>
      <c r="R244" s="2">
        <f t="shared" si="216"/>
        <v>0</v>
      </c>
      <c r="S244" s="2">
        <f t="shared" si="217"/>
        <v>0</v>
      </c>
      <c r="T244" s="2">
        <f t="shared" si="218"/>
        <v>0</v>
      </c>
      <c r="U244" s="2">
        <f t="shared" si="219"/>
        <v>0</v>
      </c>
      <c r="V244" s="2">
        <f t="shared" si="220"/>
        <v>0</v>
      </c>
      <c r="W244" s="2">
        <f t="shared" si="221"/>
        <v>0</v>
      </c>
      <c r="X244" s="2">
        <f t="shared" si="222"/>
        <v>0</v>
      </c>
      <c r="Y244" s="2">
        <f t="shared" si="223"/>
        <v>0</v>
      </c>
      <c r="Z244" s="2"/>
      <c r="AA244" s="2">
        <v>51442965</v>
      </c>
      <c r="AB244" s="2">
        <f t="shared" si="224"/>
        <v>11856</v>
      </c>
      <c r="AC244" s="2">
        <f t="shared" si="253"/>
        <v>11856</v>
      </c>
      <c r="AD244" s="2">
        <f t="shared" si="225"/>
        <v>0</v>
      </c>
      <c r="AE244" s="2">
        <f t="shared" si="226"/>
        <v>0</v>
      </c>
      <c r="AF244" s="2">
        <f t="shared" si="227"/>
        <v>0</v>
      </c>
      <c r="AG244" s="2">
        <f t="shared" si="228"/>
        <v>0</v>
      </c>
      <c r="AH244" s="2">
        <f t="shared" si="229"/>
        <v>0</v>
      </c>
      <c r="AI244" s="2">
        <f t="shared" si="230"/>
        <v>0</v>
      </c>
      <c r="AJ244" s="2">
        <f t="shared" si="231"/>
        <v>0</v>
      </c>
      <c r="AK244" s="2">
        <v>11856</v>
      </c>
      <c r="AL244" s="2">
        <v>11856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109</v>
      </c>
      <c r="AU244" s="2">
        <v>55.25</v>
      </c>
      <c r="AV244" s="2">
        <v>1</v>
      </c>
      <c r="AW244" s="2">
        <v>1</v>
      </c>
      <c r="AX244" s="2"/>
      <c r="AY244" s="2"/>
      <c r="AZ244" s="2">
        <v>1</v>
      </c>
      <c r="BA244" s="2">
        <v>1</v>
      </c>
      <c r="BB244" s="2">
        <v>1</v>
      </c>
      <c r="BC244" s="2">
        <v>8.16</v>
      </c>
      <c r="BD244" s="2" t="s">
        <v>3</v>
      </c>
      <c r="BE244" s="2" t="s">
        <v>3</v>
      </c>
      <c r="BF244" s="2" t="s">
        <v>3</v>
      </c>
      <c r="BG244" s="2" t="s">
        <v>3</v>
      </c>
      <c r="BH244" s="2">
        <v>3</v>
      </c>
      <c r="BI244" s="2">
        <v>1</v>
      </c>
      <c r="BJ244" s="2" t="s">
        <v>259</v>
      </c>
      <c r="BK244" s="2"/>
      <c r="BL244" s="2"/>
      <c r="BM244" s="2">
        <v>1100</v>
      </c>
      <c r="BN244" s="2">
        <v>0</v>
      </c>
      <c r="BO244" s="2" t="s">
        <v>23</v>
      </c>
      <c r="BP244" s="2">
        <v>1</v>
      </c>
      <c r="BQ244" s="2">
        <v>8</v>
      </c>
      <c r="BR244" s="2">
        <v>0</v>
      </c>
      <c r="BS244" s="2">
        <v>1</v>
      </c>
      <c r="BT244" s="2">
        <v>1</v>
      </c>
      <c r="BU244" s="2">
        <v>1</v>
      </c>
      <c r="BV244" s="2">
        <v>1</v>
      </c>
      <c r="BW244" s="2">
        <v>1</v>
      </c>
      <c r="BX244" s="2">
        <v>1</v>
      </c>
      <c r="BY244" s="2" t="s">
        <v>3</v>
      </c>
      <c r="BZ244" s="2">
        <v>109</v>
      </c>
      <c r="CA244" s="2">
        <v>65</v>
      </c>
      <c r="CB244" s="2" t="s">
        <v>3</v>
      </c>
      <c r="CC244" s="2"/>
      <c r="CD244" s="2"/>
      <c r="CE244" s="2">
        <v>0</v>
      </c>
      <c r="CF244" s="2">
        <v>0</v>
      </c>
      <c r="CG244" s="2">
        <v>0</v>
      </c>
      <c r="CH244" s="2">
        <v>73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2" t="s">
        <v>885</v>
      </c>
      <c r="CO244" s="2">
        <v>0</v>
      </c>
      <c r="CP244" s="2">
        <f t="shared" si="232"/>
        <v>0</v>
      </c>
      <c r="CQ244" s="2">
        <f t="shared" si="233"/>
        <v>96744.960000000006</v>
      </c>
      <c r="CR244" s="2">
        <f t="shared" si="234"/>
        <v>0</v>
      </c>
      <c r="CS244" s="2">
        <f t="shared" si="235"/>
        <v>0</v>
      </c>
      <c r="CT244" s="2">
        <f t="shared" si="236"/>
        <v>0</v>
      </c>
      <c r="CU244" s="2">
        <f t="shared" si="237"/>
        <v>0</v>
      </c>
      <c r="CV244" s="2">
        <f t="shared" si="238"/>
        <v>0</v>
      </c>
      <c r="CW244" s="2">
        <f t="shared" si="239"/>
        <v>0</v>
      </c>
      <c r="CX244" s="2">
        <f t="shared" si="240"/>
        <v>0</v>
      </c>
      <c r="CY244" s="2">
        <f t="shared" si="241"/>
        <v>0</v>
      </c>
      <c r="CZ244" s="2">
        <f t="shared" si="242"/>
        <v>0</v>
      </c>
      <c r="DA244" s="2"/>
      <c r="DB244" s="2"/>
      <c r="DC244" s="2" t="s">
        <v>3</v>
      </c>
      <c r="DD244" s="2" t="s">
        <v>3</v>
      </c>
      <c r="DE244" s="2" t="s">
        <v>36</v>
      </c>
      <c r="DF244" s="2" t="s">
        <v>36</v>
      </c>
      <c r="DG244" s="2" t="s">
        <v>43</v>
      </c>
      <c r="DH244" s="2" t="s">
        <v>3</v>
      </c>
      <c r="DI244" s="2" t="s">
        <v>43</v>
      </c>
      <c r="DJ244" s="2" t="s">
        <v>36</v>
      </c>
      <c r="DK244" s="2" t="s">
        <v>3</v>
      </c>
      <c r="DL244" s="2" t="s">
        <v>3</v>
      </c>
      <c r="DM244" s="2" t="s">
        <v>26</v>
      </c>
      <c r="DN244" s="2">
        <v>0</v>
      </c>
      <c r="DO244" s="2">
        <v>0</v>
      </c>
      <c r="DP244" s="2">
        <v>1</v>
      </c>
      <c r="DQ244" s="2">
        <v>1</v>
      </c>
      <c r="DR244" s="2"/>
      <c r="DS244" s="2"/>
      <c r="DT244" s="2"/>
      <c r="DU244" s="2">
        <v>1009</v>
      </c>
      <c r="DV244" s="2" t="s">
        <v>230</v>
      </c>
      <c r="DW244" s="2" t="s">
        <v>230</v>
      </c>
      <c r="DX244" s="2">
        <v>1000</v>
      </c>
      <c r="DY244" s="2"/>
      <c r="DZ244" s="2" t="s">
        <v>3</v>
      </c>
      <c r="EA244" s="2" t="s">
        <v>3</v>
      </c>
      <c r="EB244" s="2" t="s">
        <v>3</v>
      </c>
      <c r="EC244" s="2" t="s">
        <v>3</v>
      </c>
      <c r="ED244" s="2"/>
      <c r="EE244" s="2">
        <v>51407885</v>
      </c>
      <c r="EF244" s="2">
        <v>8</v>
      </c>
      <c r="EG244" s="2" t="s">
        <v>58</v>
      </c>
      <c r="EH244" s="2">
        <v>0</v>
      </c>
      <c r="EI244" s="2" t="s">
        <v>3</v>
      </c>
      <c r="EJ244" s="2">
        <v>1</v>
      </c>
      <c r="EK244" s="2">
        <v>1100</v>
      </c>
      <c r="EL244" s="2" t="s">
        <v>59</v>
      </c>
      <c r="EM244" s="2" t="s">
        <v>60</v>
      </c>
      <c r="EN244" s="2"/>
      <c r="EO244" s="2" t="s">
        <v>44</v>
      </c>
      <c r="EP244" s="2"/>
      <c r="EQ244" s="2">
        <v>0</v>
      </c>
      <c r="ER244" s="2">
        <v>0</v>
      </c>
      <c r="ES244" s="2">
        <v>11856</v>
      </c>
      <c r="ET244" s="2">
        <v>0</v>
      </c>
      <c r="EU244" s="2">
        <v>0</v>
      </c>
      <c r="EV244" s="2">
        <v>0</v>
      </c>
      <c r="EW244" s="2">
        <v>0</v>
      </c>
      <c r="EX244" s="2">
        <v>0</v>
      </c>
      <c r="EY244" s="2">
        <v>0</v>
      </c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>
        <v>0</v>
      </c>
      <c r="FR244" s="2">
        <f t="shared" si="243"/>
        <v>0</v>
      </c>
      <c r="FS244" s="2">
        <v>0</v>
      </c>
      <c r="FT244" s="2"/>
      <c r="FU244" s="2"/>
      <c r="FV244" s="2"/>
      <c r="FW244" s="2"/>
      <c r="FX244" s="2">
        <v>109</v>
      </c>
      <c r="FY244" s="2">
        <v>55.25</v>
      </c>
      <c r="FZ244" s="2"/>
      <c r="GA244" s="2" t="s">
        <v>63</v>
      </c>
      <c r="GB244" s="2"/>
      <c r="GC244" s="2"/>
      <c r="GD244" s="2">
        <v>1</v>
      </c>
      <c r="GE244" s="2"/>
      <c r="GF244" s="2">
        <v>949869544</v>
      </c>
      <c r="GG244" s="2">
        <v>2</v>
      </c>
      <c r="GH244" s="2">
        <v>0</v>
      </c>
      <c r="GI244" s="2">
        <v>-2</v>
      </c>
      <c r="GJ244" s="2">
        <v>0</v>
      </c>
      <c r="GK244" s="2">
        <v>0</v>
      </c>
      <c r="GL244" s="2">
        <f t="shared" si="244"/>
        <v>0</v>
      </c>
      <c r="GM244" s="2">
        <f t="shared" si="245"/>
        <v>0</v>
      </c>
      <c r="GN244" s="2">
        <f t="shared" si="246"/>
        <v>0</v>
      </c>
      <c r="GO244" s="2">
        <f t="shared" si="247"/>
        <v>0</v>
      </c>
      <c r="GP244" s="2">
        <f t="shared" si="248"/>
        <v>0</v>
      </c>
      <c r="GQ244" s="2"/>
      <c r="GR244" s="2">
        <v>0</v>
      </c>
      <c r="GS244" s="2">
        <v>4</v>
      </c>
      <c r="GT244" s="2">
        <v>0</v>
      </c>
      <c r="GU244" s="2" t="s">
        <v>3</v>
      </c>
      <c r="GV244" s="2">
        <f t="shared" si="249"/>
        <v>0</v>
      </c>
      <c r="GW244" s="2">
        <v>1</v>
      </c>
      <c r="GX244" s="2">
        <f t="shared" si="250"/>
        <v>0</v>
      </c>
      <c r="GY244" s="2"/>
      <c r="GZ244" s="2"/>
      <c r="HA244" s="2">
        <v>0</v>
      </c>
      <c r="HB244" s="2">
        <v>0</v>
      </c>
      <c r="HC244" s="2">
        <f t="shared" si="251"/>
        <v>0</v>
      </c>
      <c r="HD244" s="2"/>
      <c r="HE244" s="2" t="s">
        <v>3</v>
      </c>
      <c r="HF244" s="2" t="s">
        <v>3</v>
      </c>
      <c r="HG244" s="2"/>
      <c r="HH244" s="2"/>
      <c r="HI244" s="2"/>
      <c r="HJ244" s="2"/>
      <c r="HK244" s="2"/>
      <c r="HL244" s="2"/>
      <c r="HM244" s="2" t="s">
        <v>3</v>
      </c>
      <c r="HN244" s="2" t="s">
        <v>3</v>
      </c>
      <c r="HO244" s="2" t="s">
        <v>3</v>
      </c>
      <c r="HP244" s="2" t="s">
        <v>3</v>
      </c>
      <c r="HQ244" s="2" t="s">
        <v>3</v>
      </c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>
        <v>0</v>
      </c>
      <c r="IL244" s="2"/>
      <c r="IM244" s="2"/>
      <c r="IN244" s="2"/>
      <c r="IO244" s="2"/>
      <c r="IP244" s="2"/>
      <c r="IQ244" s="2"/>
      <c r="IR244" s="2"/>
      <c r="IS244" s="2"/>
      <c r="IT244" s="2"/>
      <c r="IU244" s="2"/>
    </row>
    <row r="245" spans="1:255" x14ac:dyDescent="0.2">
      <c r="A245">
        <v>17</v>
      </c>
      <c r="B245">
        <v>1</v>
      </c>
      <c r="E245" t="s">
        <v>344</v>
      </c>
      <c r="F245" t="s">
        <v>257</v>
      </c>
      <c r="G245" t="s">
        <v>258</v>
      </c>
      <c r="H245" t="s">
        <v>230</v>
      </c>
      <c r="I245">
        <v>0</v>
      </c>
      <c r="J245">
        <v>0</v>
      </c>
      <c r="K245">
        <v>0</v>
      </c>
      <c r="L245">
        <v>-0.25800000000000001</v>
      </c>
      <c r="M245">
        <v>0</v>
      </c>
      <c r="N245">
        <f t="shared" si="212"/>
        <v>-0.25800000000000001</v>
      </c>
      <c r="O245">
        <f t="shared" si="213"/>
        <v>0</v>
      </c>
      <c r="P245">
        <f t="shared" si="214"/>
        <v>0</v>
      </c>
      <c r="Q245">
        <f t="shared" si="215"/>
        <v>0</v>
      </c>
      <c r="R245">
        <f t="shared" si="216"/>
        <v>0</v>
      </c>
      <c r="S245">
        <f t="shared" si="217"/>
        <v>0</v>
      </c>
      <c r="T245">
        <f t="shared" si="218"/>
        <v>0</v>
      </c>
      <c r="U245">
        <f t="shared" si="219"/>
        <v>0</v>
      </c>
      <c r="V245">
        <f t="shared" si="220"/>
        <v>0</v>
      </c>
      <c r="W245">
        <f t="shared" si="221"/>
        <v>0</v>
      </c>
      <c r="X245">
        <f t="shared" si="222"/>
        <v>0</v>
      </c>
      <c r="Y245">
        <f t="shared" si="223"/>
        <v>0</v>
      </c>
      <c r="AA245">
        <v>51441990</v>
      </c>
      <c r="AB245">
        <f t="shared" si="224"/>
        <v>11856</v>
      </c>
      <c r="AC245">
        <f t="shared" si="253"/>
        <v>11856</v>
      </c>
      <c r="AD245">
        <f t="shared" si="225"/>
        <v>0</v>
      </c>
      <c r="AE245">
        <f t="shared" si="226"/>
        <v>0</v>
      </c>
      <c r="AF245">
        <f t="shared" si="227"/>
        <v>0</v>
      </c>
      <c r="AG245">
        <f t="shared" si="228"/>
        <v>0</v>
      </c>
      <c r="AH245">
        <f t="shared" si="229"/>
        <v>0</v>
      </c>
      <c r="AI245">
        <f t="shared" si="230"/>
        <v>0</v>
      </c>
      <c r="AJ245">
        <f t="shared" si="231"/>
        <v>0</v>
      </c>
      <c r="AK245">
        <v>11856</v>
      </c>
      <c r="AL245">
        <v>11856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109</v>
      </c>
      <c r="AU245">
        <v>55</v>
      </c>
      <c r="AV245">
        <v>1</v>
      </c>
      <c r="AW245">
        <v>1</v>
      </c>
      <c r="AZ245">
        <v>1</v>
      </c>
      <c r="BA245">
        <v>1</v>
      </c>
      <c r="BB245">
        <v>1</v>
      </c>
      <c r="BC245">
        <v>8.16</v>
      </c>
      <c r="BD245" t="s">
        <v>3</v>
      </c>
      <c r="BE245" t="s">
        <v>3</v>
      </c>
      <c r="BF245" t="s">
        <v>3</v>
      </c>
      <c r="BG245" t="s">
        <v>3</v>
      </c>
      <c r="BH245">
        <v>3</v>
      </c>
      <c r="BI245">
        <v>1</v>
      </c>
      <c r="BJ245" t="s">
        <v>259</v>
      </c>
      <c r="BM245">
        <v>1100</v>
      </c>
      <c r="BN245">
        <v>0</v>
      </c>
      <c r="BO245" t="s">
        <v>23</v>
      </c>
      <c r="BP245">
        <v>1</v>
      </c>
      <c r="BQ245">
        <v>8</v>
      </c>
      <c r="BR245">
        <v>0</v>
      </c>
      <c r="BS245">
        <v>1</v>
      </c>
      <c r="BT245">
        <v>1</v>
      </c>
      <c r="BU245">
        <v>1</v>
      </c>
      <c r="BV245">
        <v>1</v>
      </c>
      <c r="BW245">
        <v>1</v>
      </c>
      <c r="BX245">
        <v>1</v>
      </c>
      <c r="BY245" t="s">
        <v>3</v>
      </c>
      <c r="BZ245">
        <v>109</v>
      </c>
      <c r="CA245">
        <v>65</v>
      </c>
      <c r="CB245" t="s">
        <v>3</v>
      </c>
      <c r="CE245">
        <v>0</v>
      </c>
      <c r="CF245">
        <v>0</v>
      </c>
      <c r="CG245">
        <v>0</v>
      </c>
      <c r="CH245">
        <v>73</v>
      </c>
      <c r="CI245">
        <v>0</v>
      </c>
      <c r="CJ245">
        <v>0</v>
      </c>
      <c r="CK245">
        <v>0</v>
      </c>
      <c r="CL245">
        <v>0</v>
      </c>
      <c r="CM245">
        <v>0</v>
      </c>
      <c r="CN245" t="s">
        <v>885</v>
      </c>
      <c r="CO245">
        <v>0</v>
      </c>
      <c r="CP245">
        <f t="shared" si="232"/>
        <v>0</v>
      </c>
      <c r="CQ245">
        <f t="shared" si="233"/>
        <v>96744.960000000006</v>
      </c>
      <c r="CR245">
        <f t="shared" si="234"/>
        <v>0</v>
      </c>
      <c r="CS245">
        <f t="shared" si="235"/>
        <v>0</v>
      </c>
      <c r="CT245">
        <f t="shared" si="236"/>
        <v>0</v>
      </c>
      <c r="CU245">
        <f t="shared" si="237"/>
        <v>0</v>
      </c>
      <c r="CV245">
        <f t="shared" si="238"/>
        <v>0</v>
      </c>
      <c r="CW245">
        <f t="shared" si="239"/>
        <v>0</v>
      </c>
      <c r="CX245">
        <f t="shared" si="240"/>
        <v>0</v>
      </c>
      <c r="CY245">
        <f t="shared" si="241"/>
        <v>0</v>
      </c>
      <c r="CZ245">
        <f t="shared" si="242"/>
        <v>0</v>
      </c>
      <c r="DC245" t="s">
        <v>3</v>
      </c>
      <c r="DD245" t="s">
        <v>3</v>
      </c>
      <c r="DE245" t="s">
        <v>36</v>
      </c>
      <c r="DF245" t="s">
        <v>36</v>
      </c>
      <c r="DG245" t="s">
        <v>43</v>
      </c>
      <c r="DH245" t="s">
        <v>3</v>
      </c>
      <c r="DI245" t="s">
        <v>43</v>
      </c>
      <c r="DJ245" t="s">
        <v>36</v>
      </c>
      <c r="DK245" t="s">
        <v>3</v>
      </c>
      <c r="DL245" t="s">
        <v>3</v>
      </c>
      <c r="DM245" t="s">
        <v>26</v>
      </c>
      <c r="DN245">
        <v>0</v>
      </c>
      <c r="DO245">
        <v>0</v>
      </c>
      <c r="DP245">
        <v>1</v>
      </c>
      <c r="DQ245">
        <v>1</v>
      </c>
      <c r="DU245">
        <v>1009</v>
      </c>
      <c r="DV245" t="s">
        <v>230</v>
      </c>
      <c r="DW245" t="s">
        <v>230</v>
      </c>
      <c r="DX245">
        <v>1000</v>
      </c>
      <c r="DZ245" t="s">
        <v>3</v>
      </c>
      <c r="EA245" t="s">
        <v>3</v>
      </c>
      <c r="EB245" t="s">
        <v>3</v>
      </c>
      <c r="EC245" t="s">
        <v>3</v>
      </c>
      <c r="EE245">
        <v>51407885</v>
      </c>
      <c r="EF245">
        <v>8</v>
      </c>
      <c r="EG245" t="s">
        <v>58</v>
      </c>
      <c r="EH245">
        <v>0</v>
      </c>
      <c r="EI245" t="s">
        <v>3</v>
      </c>
      <c r="EJ245">
        <v>1</v>
      </c>
      <c r="EK245">
        <v>1100</v>
      </c>
      <c r="EL245" t="s">
        <v>59</v>
      </c>
      <c r="EM245" t="s">
        <v>60</v>
      </c>
      <c r="EO245" t="s">
        <v>44</v>
      </c>
      <c r="EQ245">
        <v>0</v>
      </c>
      <c r="ER245">
        <v>0</v>
      </c>
      <c r="ES245">
        <v>11856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FQ245">
        <v>0</v>
      </c>
      <c r="FR245">
        <f t="shared" si="243"/>
        <v>0</v>
      </c>
      <c r="FS245">
        <v>0</v>
      </c>
      <c r="FX245">
        <v>109</v>
      </c>
      <c r="FY245">
        <v>55.25</v>
      </c>
      <c r="GA245" t="s">
        <v>63</v>
      </c>
      <c r="GD245">
        <v>1</v>
      </c>
      <c r="GF245">
        <v>949869544</v>
      </c>
      <c r="GG245">
        <v>2</v>
      </c>
      <c r="GH245">
        <v>0</v>
      </c>
      <c r="GI245">
        <v>-2</v>
      </c>
      <c r="GJ245">
        <v>0</v>
      </c>
      <c r="GK245">
        <v>0</v>
      </c>
      <c r="GL245">
        <f t="shared" si="244"/>
        <v>0</v>
      </c>
      <c r="GM245">
        <f t="shared" si="245"/>
        <v>0</v>
      </c>
      <c r="GN245">
        <f t="shared" si="246"/>
        <v>0</v>
      </c>
      <c r="GO245">
        <f t="shared" si="247"/>
        <v>0</v>
      </c>
      <c r="GP245">
        <f t="shared" si="248"/>
        <v>0</v>
      </c>
      <c r="GR245">
        <v>0</v>
      </c>
      <c r="GS245">
        <v>4</v>
      </c>
      <c r="GT245">
        <v>0</v>
      </c>
      <c r="GU245" t="s">
        <v>3</v>
      </c>
      <c r="GV245">
        <f t="shared" si="249"/>
        <v>0</v>
      </c>
      <c r="GW245">
        <v>1</v>
      </c>
      <c r="GX245">
        <f t="shared" si="250"/>
        <v>0</v>
      </c>
      <c r="HA245">
        <v>0</v>
      </c>
      <c r="HB245">
        <v>0</v>
      </c>
      <c r="HC245">
        <f t="shared" si="251"/>
        <v>0</v>
      </c>
      <c r="HE245" t="s">
        <v>3</v>
      </c>
      <c r="HF245" t="s">
        <v>3</v>
      </c>
      <c r="HM245" t="s">
        <v>3</v>
      </c>
      <c r="HN245" t="s">
        <v>3</v>
      </c>
      <c r="HO245" t="s">
        <v>3</v>
      </c>
      <c r="HP245" t="s">
        <v>3</v>
      </c>
      <c r="HQ245" t="s">
        <v>3</v>
      </c>
      <c r="IK245">
        <v>0</v>
      </c>
    </row>
    <row r="246" spans="1:255" x14ac:dyDescent="0.2">
      <c r="A246" s="2">
        <v>17</v>
      </c>
      <c r="B246" s="2">
        <v>1</v>
      </c>
      <c r="C246" s="2"/>
      <c r="D246" s="2"/>
      <c r="E246" s="2" t="s">
        <v>345</v>
      </c>
      <c r="F246" s="2" t="s">
        <v>346</v>
      </c>
      <c r="G246" s="2" t="s">
        <v>347</v>
      </c>
      <c r="H246" s="2" t="s">
        <v>230</v>
      </c>
      <c r="I246" s="2">
        <v>0</v>
      </c>
      <c r="J246" s="2">
        <v>0</v>
      </c>
      <c r="K246" s="2">
        <v>0</v>
      </c>
      <c r="L246" s="2">
        <v>-0.97399999999999998</v>
      </c>
      <c r="M246" s="2">
        <v>0</v>
      </c>
      <c r="N246" s="2">
        <f t="shared" si="212"/>
        <v>-0.97399999999999998</v>
      </c>
      <c r="O246" s="2">
        <f t="shared" si="213"/>
        <v>0</v>
      </c>
      <c r="P246" s="2">
        <f t="shared" si="214"/>
        <v>0</v>
      </c>
      <c r="Q246" s="2">
        <f t="shared" si="215"/>
        <v>0</v>
      </c>
      <c r="R246" s="2">
        <f t="shared" si="216"/>
        <v>0</v>
      </c>
      <c r="S246" s="2">
        <f t="shared" si="217"/>
        <v>0</v>
      </c>
      <c r="T246" s="2">
        <f t="shared" si="218"/>
        <v>0</v>
      </c>
      <c r="U246" s="2">
        <f t="shared" si="219"/>
        <v>0</v>
      </c>
      <c r="V246" s="2">
        <f t="shared" si="220"/>
        <v>0</v>
      </c>
      <c r="W246" s="2">
        <f t="shared" si="221"/>
        <v>0</v>
      </c>
      <c r="X246" s="2">
        <f t="shared" si="222"/>
        <v>0</v>
      </c>
      <c r="Y246" s="2">
        <f t="shared" si="223"/>
        <v>0</v>
      </c>
      <c r="Z246" s="2"/>
      <c r="AA246" s="2">
        <v>51442965</v>
      </c>
      <c r="AB246" s="2">
        <f t="shared" si="224"/>
        <v>4750</v>
      </c>
      <c r="AC246" s="2">
        <f t="shared" si="253"/>
        <v>4750</v>
      </c>
      <c r="AD246" s="2">
        <f t="shared" si="225"/>
        <v>0</v>
      </c>
      <c r="AE246" s="2">
        <f t="shared" si="226"/>
        <v>0</v>
      </c>
      <c r="AF246" s="2">
        <f t="shared" si="227"/>
        <v>0</v>
      </c>
      <c r="AG246" s="2">
        <f t="shared" si="228"/>
        <v>0</v>
      </c>
      <c r="AH246" s="2">
        <f t="shared" si="229"/>
        <v>0</v>
      </c>
      <c r="AI246" s="2">
        <f t="shared" si="230"/>
        <v>0</v>
      </c>
      <c r="AJ246" s="2">
        <f t="shared" si="231"/>
        <v>0</v>
      </c>
      <c r="AK246" s="2">
        <v>4750</v>
      </c>
      <c r="AL246" s="2">
        <v>4750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109</v>
      </c>
      <c r="AU246" s="2">
        <v>55.25</v>
      </c>
      <c r="AV246" s="2">
        <v>1</v>
      </c>
      <c r="AW246" s="2">
        <v>1</v>
      </c>
      <c r="AX246" s="2"/>
      <c r="AY246" s="2"/>
      <c r="AZ246" s="2">
        <v>1</v>
      </c>
      <c r="BA246" s="2">
        <v>1</v>
      </c>
      <c r="BB246" s="2">
        <v>1</v>
      </c>
      <c r="BC246" s="2">
        <v>8.16</v>
      </c>
      <c r="BD246" s="2" t="s">
        <v>3</v>
      </c>
      <c r="BE246" s="2" t="s">
        <v>3</v>
      </c>
      <c r="BF246" s="2" t="s">
        <v>3</v>
      </c>
      <c r="BG246" s="2" t="s">
        <v>3</v>
      </c>
      <c r="BH246" s="2">
        <v>3</v>
      </c>
      <c r="BI246" s="2">
        <v>1</v>
      </c>
      <c r="BJ246" s="2" t="s">
        <v>348</v>
      </c>
      <c r="BK246" s="2"/>
      <c r="BL246" s="2"/>
      <c r="BM246" s="2">
        <v>1100</v>
      </c>
      <c r="BN246" s="2">
        <v>0</v>
      </c>
      <c r="BO246" s="2" t="s">
        <v>23</v>
      </c>
      <c r="BP246" s="2">
        <v>1</v>
      </c>
      <c r="BQ246" s="2">
        <v>8</v>
      </c>
      <c r="BR246" s="2">
        <v>0</v>
      </c>
      <c r="BS246" s="2">
        <v>1</v>
      </c>
      <c r="BT246" s="2">
        <v>1</v>
      </c>
      <c r="BU246" s="2">
        <v>1</v>
      </c>
      <c r="BV246" s="2">
        <v>1</v>
      </c>
      <c r="BW246" s="2">
        <v>1</v>
      </c>
      <c r="BX246" s="2">
        <v>1</v>
      </c>
      <c r="BY246" s="2" t="s">
        <v>3</v>
      </c>
      <c r="BZ246" s="2">
        <v>109</v>
      </c>
      <c r="CA246" s="2">
        <v>65</v>
      </c>
      <c r="CB246" s="2" t="s">
        <v>3</v>
      </c>
      <c r="CC246" s="2"/>
      <c r="CD246" s="2"/>
      <c r="CE246" s="2">
        <v>0</v>
      </c>
      <c r="CF246" s="2">
        <v>0</v>
      </c>
      <c r="CG246" s="2">
        <v>0</v>
      </c>
      <c r="CH246" s="2">
        <v>74</v>
      </c>
      <c r="CI246" s="2">
        <v>0</v>
      </c>
      <c r="CJ246" s="2">
        <v>0</v>
      </c>
      <c r="CK246" s="2">
        <v>0</v>
      </c>
      <c r="CL246" s="2">
        <v>0</v>
      </c>
      <c r="CM246" s="2">
        <v>0</v>
      </c>
      <c r="CN246" s="2" t="s">
        <v>885</v>
      </c>
      <c r="CO246" s="2">
        <v>0</v>
      </c>
      <c r="CP246" s="2">
        <f t="shared" si="232"/>
        <v>0</v>
      </c>
      <c r="CQ246" s="2">
        <f t="shared" si="233"/>
        <v>38760</v>
      </c>
      <c r="CR246" s="2">
        <f t="shared" si="234"/>
        <v>0</v>
      </c>
      <c r="CS246" s="2">
        <f t="shared" si="235"/>
        <v>0</v>
      </c>
      <c r="CT246" s="2">
        <f t="shared" si="236"/>
        <v>0</v>
      </c>
      <c r="CU246" s="2">
        <f t="shared" si="237"/>
        <v>0</v>
      </c>
      <c r="CV246" s="2">
        <f t="shared" si="238"/>
        <v>0</v>
      </c>
      <c r="CW246" s="2">
        <f t="shared" si="239"/>
        <v>0</v>
      </c>
      <c r="CX246" s="2">
        <f t="shared" si="240"/>
        <v>0</v>
      </c>
      <c r="CY246" s="2">
        <f t="shared" si="241"/>
        <v>0</v>
      </c>
      <c r="CZ246" s="2">
        <f t="shared" si="242"/>
        <v>0</v>
      </c>
      <c r="DA246" s="2"/>
      <c r="DB246" s="2"/>
      <c r="DC246" s="2" t="s">
        <v>3</v>
      </c>
      <c r="DD246" s="2" t="s">
        <v>3</v>
      </c>
      <c r="DE246" s="2" t="s">
        <v>36</v>
      </c>
      <c r="DF246" s="2" t="s">
        <v>36</v>
      </c>
      <c r="DG246" s="2" t="s">
        <v>43</v>
      </c>
      <c r="DH246" s="2" t="s">
        <v>3</v>
      </c>
      <c r="DI246" s="2" t="s">
        <v>43</v>
      </c>
      <c r="DJ246" s="2" t="s">
        <v>36</v>
      </c>
      <c r="DK246" s="2" t="s">
        <v>3</v>
      </c>
      <c r="DL246" s="2" t="s">
        <v>3</v>
      </c>
      <c r="DM246" s="2" t="s">
        <v>26</v>
      </c>
      <c r="DN246" s="2">
        <v>0</v>
      </c>
      <c r="DO246" s="2">
        <v>0</v>
      </c>
      <c r="DP246" s="2">
        <v>1</v>
      </c>
      <c r="DQ246" s="2">
        <v>1</v>
      </c>
      <c r="DR246" s="2"/>
      <c r="DS246" s="2"/>
      <c r="DT246" s="2"/>
      <c r="DU246" s="2">
        <v>1009</v>
      </c>
      <c r="DV246" s="2" t="s">
        <v>230</v>
      </c>
      <c r="DW246" s="2" t="s">
        <v>230</v>
      </c>
      <c r="DX246" s="2">
        <v>1000</v>
      </c>
      <c r="DY246" s="2"/>
      <c r="DZ246" s="2" t="s">
        <v>3</v>
      </c>
      <c r="EA246" s="2" t="s">
        <v>3</v>
      </c>
      <c r="EB246" s="2" t="s">
        <v>3</v>
      </c>
      <c r="EC246" s="2" t="s">
        <v>3</v>
      </c>
      <c r="ED246" s="2"/>
      <c r="EE246" s="2">
        <v>51407885</v>
      </c>
      <c r="EF246" s="2">
        <v>8</v>
      </c>
      <c r="EG246" s="2" t="s">
        <v>58</v>
      </c>
      <c r="EH246" s="2">
        <v>0</v>
      </c>
      <c r="EI246" s="2" t="s">
        <v>3</v>
      </c>
      <c r="EJ246" s="2">
        <v>1</v>
      </c>
      <c r="EK246" s="2">
        <v>1100</v>
      </c>
      <c r="EL246" s="2" t="s">
        <v>59</v>
      </c>
      <c r="EM246" s="2" t="s">
        <v>60</v>
      </c>
      <c r="EN246" s="2"/>
      <c r="EO246" s="2" t="s">
        <v>44</v>
      </c>
      <c r="EP246" s="2"/>
      <c r="EQ246" s="2">
        <v>0</v>
      </c>
      <c r="ER246" s="2">
        <v>0</v>
      </c>
      <c r="ES246" s="2">
        <v>4750</v>
      </c>
      <c r="ET246" s="2">
        <v>0</v>
      </c>
      <c r="EU246" s="2">
        <v>0</v>
      </c>
      <c r="EV246" s="2">
        <v>0</v>
      </c>
      <c r="EW246" s="2">
        <v>0</v>
      </c>
      <c r="EX246" s="2">
        <v>0</v>
      </c>
      <c r="EY246" s="2">
        <v>0</v>
      </c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>
        <v>0</v>
      </c>
      <c r="FR246" s="2">
        <f t="shared" si="243"/>
        <v>0</v>
      </c>
      <c r="FS246" s="2">
        <v>0</v>
      </c>
      <c r="FT246" s="2"/>
      <c r="FU246" s="2"/>
      <c r="FV246" s="2"/>
      <c r="FW246" s="2"/>
      <c r="FX246" s="2">
        <v>109</v>
      </c>
      <c r="FY246" s="2">
        <v>55.25</v>
      </c>
      <c r="FZ246" s="2"/>
      <c r="GA246" s="2" t="s">
        <v>63</v>
      </c>
      <c r="GB246" s="2"/>
      <c r="GC246" s="2"/>
      <c r="GD246" s="2">
        <v>1</v>
      </c>
      <c r="GE246" s="2"/>
      <c r="GF246" s="2">
        <v>1855285357</v>
      </c>
      <c r="GG246" s="2">
        <v>2</v>
      </c>
      <c r="GH246" s="2">
        <v>0</v>
      </c>
      <c r="GI246" s="2">
        <v>-2</v>
      </c>
      <c r="GJ246" s="2">
        <v>0</v>
      </c>
      <c r="GK246" s="2">
        <v>0</v>
      </c>
      <c r="GL246" s="2">
        <f t="shared" si="244"/>
        <v>0</v>
      </c>
      <c r="GM246" s="2">
        <f t="shared" si="245"/>
        <v>0</v>
      </c>
      <c r="GN246" s="2">
        <f t="shared" si="246"/>
        <v>0</v>
      </c>
      <c r="GO246" s="2">
        <f t="shared" si="247"/>
        <v>0</v>
      </c>
      <c r="GP246" s="2">
        <f t="shared" si="248"/>
        <v>0</v>
      </c>
      <c r="GQ246" s="2"/>
      <c r="GR246" s="2">
        <v>0</v>
      </c>
      <c r="GS246" s="2">
        <v>4</v>
      </c>
      <c r="GT246" s="2">
        <v>0</v>
      </c>
      <c r="GU246" s="2" t="s">
        <v>3</v>
      </c>
      <c r="GV246" s="2">
        <f t="shared" si="249"/>
        <v>0</v>
      </c>
      <c r="GW246" s="2">
        <v>1</v>
      </c>
      <c r="GX246" s="2">
        <f t="shared" si="250"/>
        <v>0</v>
      </c>
      <c r="GY246" s="2"/>
      <c r="GZ246" s="2"/>
      <c r="HA246" s="2">
        <v>0</v>
      </c>
      <c r="HB246" s="2">
        <v>0</v>
      </c>
      <c r="HC246" s="2">
        <f t="shared" si="251"/>
        <v>0</v>
      </c>
      <c r="HD246" s="2"/>
      <c r="HE246" s="2" t="s">
        <v>3</v>
      </c>
      <c r="HF246" s="2" t="s">
        <v>3</v>
      </c>
      <c r="HG246" s="2"/>
      <c r="HH246" s="2"/>
      <c r="HI246" s="2"/>
      <c r="HJ246" s="2"/>
      <c r="HK246" s="2"/>
      <c r="HL246" s="2"/>
      <c r="HM246" s="2" t="s">
        <v>3</v>
      </c>
      <c r="HN246" s="2" t="s">
        <v>3</v>
      </c>
      <c r="HO246" s="2" t="s">
        <v>3</v>
      </c>
      <c r="HP246" s="2" t="s">
        <v>3</v>
      </c>
      <c r="HQ246" s="2" t="s">
        <v>3</v>
      </c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>
        <v>0</v>
      </c>
      <c r="IL246" s="2"/>
      <c r="IM246" s="2"/>
      <c r="IN246" s="2"/>
      <c r="IO246" s="2"/>
      <c r="IP246" s="2"/>
      <c r="IQ246" s="2"/>
      <c r="IR246" s="2"/>
      <c r="IS246" s="2"/>
      <c r="IT246" s="2"/>
      <c r="IU246" s="2"/>
    </row>
    <row r="247" spans="1:255" x14ac:dyDescent="0.2">
      <c r="A247">
        <v>17</v>
      </c>
      <c r="B247">
        <v>1</v>
      </c>
      <c r="E247" t="s">
        <v>345</v>
      </c>
      <c r="F247" t="s">
        <v>346</v>
      </c>
      <c r="G247" t="s">
        <v>347</v>
      </c>
      <c r="H247" t="s">
        <v>230</v>
      </c>
      <c r="I247">
        <v>0</v>
      </c>
      <c r="J247">
        <v>0</v>
      </c>
      <c r="K247">
        <v>0</v>
      </c>
      <c r="L247">
        <v>-0.97399999999999998</v>
      </c>
      <c r="M247">
        <v>0</v>
      </c>
      <c r="N247">
        <f t="shared" si="212"/>
        <v>-0.97399999999999998</v>
      </c>
      <c r="O247">
        <f t="shared" si="213"/>
        <v>0</v>
      </c>
      <c r="P247">
        <f t="shared" si="214"/>
        <v>0</v>
      </c>
      <c r="Q247">
        <f t="shared" si="215"/>
        <v>0</v>
      </c>
      <c r="R247">
        <f t="shared" si="216"/>
        <v>0</v>
      </c>
      <c r="S247">
        <f t="shared" si="217"/>
        <v>0</v>
      </c>
      <c r="T247">
        <f t="shared" si="218"/>
        <v>0</v>
      </c>
      <c r="U247">
        <f t="shared" si="219"/>
        <v>0</v>
      </c>
      <c r="V247">
        <f t="shared" si="220"/>
        <v>0</v>
      </c>
      <c r="W247">
        <f t="shared" si="221"/>
        <v>0</v>
      </c>
      <c r="X247">
        <f t="shared" si="222"/>
        <v>0</v>
      </c>
      <c r="Y247">
        <f t="shared" si="223"/>
        <v>0</v>
      </c>
      <c r="AA247">
        <v>51441990</v>
      </c>
      <c r="AB247">
        <f t="shared" si="224"/>
        <v>4750</v>
      </c>
      <c r="AC247">
        <f t="shared" si="253"/>
        <v>4750</v>
      </c>
      <c r="AD247">
        <f t="shared" si="225"/>
        <v>0</v>
      </c>
      <c r="AE247">
        <f t="shared" si="226"/>
        <v>0</v>
      </c>
      <c r="AF247">
        <f t="shared" si="227"/>
        <v>0</v>
      </c>
      <c r="AG247">
        <f t="shared" si="228"/>
        <v>0</v>
      </c>
      <c r="AH247">
        <f t="shared" si="229"/>
        <v>0</v>
      </c>
      <c r="AI247">
        <f t="shared" si="230"/>
        <v>0</v>
      </c>
      <c r="AJ247">
        <f t="shared" si="231"/>
        <v>0</v>
      </c>
      <c r="AK247">
        <v>4750</v>
      </c>
      <c r="AL247">
        <v>4750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109</v>
      </c>
      <c r="AU247">
        <v>55</v>
      </c>
      <c r="AV247">
        <v>1</v>
      </c>
      <c r="AW247">
        <v>1</v>
      </c>
      <c r="AZ247">
        <v>1</v>
      </c>
      <c r="BA247">
        <v>1</v>
      </c>
      <c r="BB247">
        <v>1</v>
      </c>
      <c r="BC247">
        <v>8.16</v>
      </c>
      <c r="BD247" t="s">
        <v>3</v>
      </c>
      <c r="BE247" t="s">
        <v>3</v>
      </c>
      <c r="BF247" t="s">
        <v>3</v>
      </c>
      <c r="BG247" t="s">
        <v>3</v>
      </c>
      <c r="BH247">
        <v>3</v>
      </c>
      <c r="BI247">
        <v>1</v>
      </c>
      <c r="BJ247" t="s">
        <v>348</v>
      </c>
      <c r="BM247">
        <v>1100</v>
      </c>
      <c r="BN247">
        <v>0</v>
      </c>
      <c r="BO247" t="s">
        <v>23</v>
      </c>
      <c r="BP247">
        <v>1</v>
      </c>
      <c r="BQ247">
        <v>8</v>
      </c>
      <c r="BR247">
        <v>0</v>
      </c>
      <c r="BS247">
        <v>1</v>
      </c>
      <c r="BT247">
        <v>1</v>
      </c>
      <c r="BU247">
        <v>1</v>
      </c>
      <c r="BV247">
        <v>1</v>
      </c>
      <c r="BW247">
        <v>1</v>
      </c>
      <c r="BX247">
        <v>1</v>
      </c>
      <c r="BY247" t="s">
        <v>3</v>
      </c>
      <c r="BZ247">
        <v>109</v>
      </c>
      <c r="CA247">
        <v>65</v>
      </c>
      <c r="CB247" t="s">
        <v>3</v>
      </c>
      <c r="CE247">
        <v>0</v>
      </c>
      <c r="CF247">
        <v>0</v>
      </c>
      <c r="CG247">
        <v>0</v>
      </c>
      <c r="CH247">
        <v>74</v>
      </c>
      <c r="CI247">
        <v>0</v>
      </c>
      <c r="CJ247">
        <v>0</v>
      </c>
      <c r="CK247">
        <v>0</v>
      </c>
      <c r="CL247">
        <v>0</v>
      </c>
      <c r="CM247">
        <v>0</v>
      </c>
      <c r="CN247" t="s">
        <v>885</v>
      </c>
      <c r="CO247">
        <v>0</v>
      </c>
      <c r="CP247">
        <f t="shared" si="232"/>
        <v>0</v>
      </c>
      <c r="CQ247">
        <f t="shared" si="233"/>
        <v>38760</v>
      </c>
      <c r="CR247">
        <f t="shared" si="234"/>
        <v>0</v>
      </c>
      <c r="CS247">
        <f t="shared" si="235"/>
        <v>0</v>
      </c>
      <c r="CT247">
        <f t="shared" si="236"/>
        <v>0</v>
      </c>
      <c r="CU247">
        <f t="shared" si="237"/>
        <v>0</v>
      </c>
      <c r="CV247">
        <f t="shared" si="238"/>
        <v>0</v>
      </c>
      <c r="CW247">
        <f t="shared" si="239"/>
        <v>0</v>
      </c>
      <c r="CX247">
        <f t="shared" si="240"/>
        <v>0</v>
      </c>
      <c r="CY247">
        <f t="shared" si="241"/>
        <v>0</v>
      </c>
      <c r="CZ247">
        <f t="shared" si="242"/>
        <v>0</v>
      </c>
      <c r="DC247" t="s">
        <v>3</v>
      </c>
      <c r="DD247" t="s">
        <v>3</v>
      </c>
      <c r="DE247" t="s">
        <v>36</v>
      </c>
      <c r="DF247" t="s">
        <v>36</v>
      </c>
      <c r="DG247" t="s">
        <v>43</v>
      </c>
      <c r="DH247" t="s">
        <v>3</v>
      </c>
      <c r="DI247" t="s">
        <v>43</v>
      </c>
      <c r="DJ247" t="s">
        <v>36</v>
      </c>
      <c r="DK247" t="s">
        <v>3</v>
      </c>
      <c r="DL247" t="s">
        <v>3</v>
      </c>
      <c r="DM247" t="s">
        <v>26</v>
      </c>
      <c r="DN247">
        <v>0</v>
      </c>
      <c r="DO247">
        <v>0</v>
      </c>
      <c r="DP247">
        <v>1</v>
      </c>
      <c r="DQ247">
        <v>1</v>
      </c>
      <c r="DU247">
        <v>1009</v>
      </c>
      <c r="DV247" t="s">
        <v>230</v>
      </c>
      <c r="DW247" t="s">
        <v>230</v>
      </c>
      <c r="DX247">
        <v>1000</v>
      </c>
      <c r="DZ247" t="s">
        <v>3</v>
      </c>
      <c r="EA247" t="s">
        <v>3</v>
      </c>
      <c r="EB247" t="s">
        <v>3</v>
      </c>
      <c r="EC247" t="s">
        <v>3</v>
      </c>
      <c r="EE247">
        <v>51407885</v>
      </c>
      <c r="EF247">
        <v>8</v>
      </c>
      <c r="EG247" t="s">
        <v>58</v>
      </c>
      <c r="EH247">
        <v>0</v>
      </c>
      <c r="EI247" t="s">
        <v>3</v>
      </c>
      <c r="EJ247">
        <v>1</v>
      </c>
      <c r="EK247">
        <v>1100</v>
      </c>
      <c r="EL247" t="s">
        <v>59</v>
      </c>
      <c r="EM247" t="s">
        <v>60</v>
      </c>
      <c r="EO247" t="s">
        <v>44</v>
      </c>
      <c r="EQ247">
        <v>0</v>
      </c>
      <c r="ER247">
        <v>0</v>
      </c>
      <c r="ES247">
        <v>4750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FQ247">
        <v>0</v>
      </c>
      <c r="FR247">
        <f t="shared" si="243"/>
        <v>0</v>
      </c>
      <c r="FS247">
        <v>0</v>
      </c>
      <c r="FX247">
        <v>109</v>
      </c>
      <c r="FY247">
        <v>55.25</v>
      </c>
      <c r="GA247" t="s">
        <v>63</v>
      </c>
      <c r="GD247">
        <v>1</v>
      </c>
      <c r="GF247">
        <v>1855285357</v>
      </c>
      <c r="GG247">
        <v>2</v>
      </c>
      <c r="GH247">
        <v>0</v>
      </c>
      <c r="GI247">
        <v>-2</v>
      </c>
      <c r="GJ247">
        <v>0</v>
      </c>
      <c r="GK247">
        <v>0</v>
      </c>
      <c r="GL247">
        <f t="shared" si="244"/>
        <v>0</v>
      </c>
      <c r="GM247">
        <f t="shared" si="245"/>
        <v>0</v>
      </c>
      <c r="GN247">
        <f t="shared" si="246"/>
        <v>0</v>
      </c>
      <c r="GO247">
        <f t="shared" si="247"/>
        <v>0</v>
      </c>
      <c r="GP247">
        <f t="shared" si="248"/>
        <v>0</v>
      </c>
      <c r="GR247">
        <v>0</v>
      </c>
      <c r="GS247">
        <v>4</v>
      </c>
      <c r="GT247">
        <v>0</v>
      </c>
      <c r="GU247" t="s">
        <v>3</v>
      </c>
      <c r="GV247">
        <f t="shared" si="249"/>
        <v>0</v>
      </c>
      <c r="GW247">
        <v>1</v>
      </c>
      <c r="GX247">
        <f t="shared" si="250"/>
        <v>0</v>
      </c>
      <c r="HA247">
        <v>0</v>
      </c>
      <c r="HB247">
        <v>0</v>
      </c>
      <c r="HC247">
        <f t="shared" si="251"/>
        <v>0</v>
      </c>
      <c r="HE247" t="s">
        <v>3</v>
      </c>
      <c r="HF247" t="s">
        <v>3</v>
      </c>
      <c r="HM247" t="s">
        <v>3</v>
      </c>
      <c r="HN247" t="s">
        <v>3</v>
      </c>
      <c r="HO247" t="s">
        <v>3</v>
      </c>
      <c r="HP247" t="s">
        <v>3</v>
      </c>
      <c r="HQ247" t="s">
        <v>3</v>
      </c>
      <c r="IK247">
        <v>0</v>
      </c>
    </row>
    <row r="248" spans="1:255" x14ac:dyDescent="0.2">
      <c r="A248" s="2">
        <v>17</v>
      </c>
      <c r="B248" s="2">
        <v>1</v>
      </c>
      <c r="C248" s="2"/>
      <c r="D248" s="2"/>
      <c r="E248" s="2" t="s">
        <v>349</v>
      </c>
      <c r="F248" s="2" t="s">
        <v>350</v>
      </c>
      <c r="G248" s="2" t="s">
        <v>351</v>
      </c>
      <c r="H248" s="2" t="s">
        <v>163</v>
      </c>
      <c r="I248" s="2">
        <v>0</v>
      </c>
      <c r="J248" s="2">
        <v>0</v>
      </c>
      <c r="K248" s="2">
        <v>0</v>
      </c>
      <c r="L248" s="2">
        <v>118</v>
      </c>
      <c r="M248" s="2">
        <v>0</v>
      </c>
      <c r="N248" s="2">
        <f t="shared" ref="N248:N279" si="254">ROUND(L248-M248,4)</f>
        <v>118</v>
      </c>
      <c r="O248" s="2">
        <f t="shared" ref="O248:O279" si="255">ROUND(CP248,2)</f>
        <v>0</v>
      </c>
      <c r="P248" s="2">
        <f t="shared" ref="P248:P279" si="256">ROUND(CQ248*I248,2)</f>
        <v>0</v>
      </c>
      <c r="Q248" s="2">
        <f t="shared" ref="Q248:Q279" si="257">ROUND(CR248*I248,2)</f>
        <v>0</v>
      </c>
      <c r="R248" s="2">
        <f t="shared" ref="R248:R279" si="258">ROUND(CS248*I248,2)</f>
        <v>0</v>
      </c>
      <c r="S248" s="2">
        <f t="shared" ref="S248:S279" si="259">ROUND(CT248*I248,2)</f>
        <v>0</v>
      </c>
      <c r="T248" s="2">
        <f t="shared" ref="T248:T279" si="260">ROUND(CU248*I248,2)</f>
        <v>0</v>
      </c>
      <c r="U248" s="2">
        <f t="shared" ref="U248:U279" si="261">CV248*I248</f>
        <v>0</v>
      </c>
      <c r="V248" s="2">
        <f t="shared" ref="V248:V279" si="262">CW248*I248</f>
        <v>0</v>
      </c>
      <c r="W248" s="2">
        <f t="shared" ref="W248:W279" si="263">ROUND(CX248*I248,2)</f>
        <v>0</v>
      </c>
      <c r="X248" s="2">
        <f t="shared" ref="X248:X279" si="264">ROUND(CY248,2)</f>
        <v>0</v>
      </c>
      <c r="Y248" s="2">
        <f t="shared" ref="Y248:Y279" si="265">ROUND(CZ248,2)</f>
        <v>0</v>
      </c>
      <c r="Z248" s="2"/>
      <c r="AA248" s="2">
        <v>51442965</v>
      </c>
      <c r="AB248" s="2">
        <f t="shared" ref="AB248:AB279" si="266">ROUND((AC248+AD248+AF248),6)</f>
        <v>422.70016299999997</v>
      </c>
      <c r="AC248" s="2">
        <f>ROUND((((ES248/1.2/8.16)*1.012)),6)</f>
        <v>422.70016299999997</v>
      </c>
      <c r="AD248" s="2">
        <f t="shared" ref="AD248:AD279" si="267">ROUND(((((ET248*1.25*1.15))-((EU248*1.25*1.15)))+AE248),6)</f>
        <v>0</v>
      </c>
      <c r="AE248" s="2">
        <f t="shared" ref="AE248:AE279" si="268">ROUND(((EU248*1.25*1.15)),6)</f>
        <v>0</v>
      </c>
      <c r="AF248" s="2">
        <f t="shared" ref="AF248:AF279" si="269">ROUND(((EV248*1.15*1.15)),6)</f>
        <v>0</v>
      </c>
      <c r="AG248" s="2">
        <f t="shared" ref="AG248:AG279" si="270">ROUND((AP248),6)</f>
        <v>0</v>
      </c>
      <c r="AH248" s="2">
        <f t="shared" ref="AH248:AH279" si="271">((EW248*1.15*1.15))</f>
        <v>0</v>
      </c>
      <c r="AI248" s="2">
        <f t="shared" ref="AI248:AI279" si="272">((EX248*1.25*1.15))</f>
        <v>0</v>
      </c>
      <c r="AJ248" s="2">
        <f t="shared" ref="AJ248:AJ279" si="273">(AS248)</f>
        <v>0</v>
      </c>
      <c r="AK248" s="2">
        <v>4090</v>
      </c>
      <c r="AL248" s="2">
        <v>4090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1</v>
      </c>
      <c r="AW248" s="2">
        <v>1</v>
      </c>
      <c r="AX248" s="2"/>
      <c r="AY248" s="2"/>
      <c r="AZ248" s="2">
        <v>1</v>
      </c>
      <c r="BA248" s="2">
        <v>1</v>
      </c>
      <c r="BB248" s="2">
        <v>1</v>
      </c>
      <c r="BC248" s="2">
        <v>8.16</v>
      </c>
      <c r="BD248" s="2" t="s">
        <v>3</v>
      </c>
      <c r="BE248" s="2" t="s">
        <v>3</v>
      </c>
      <c r="BF248" s="2" t="s">
        <v>3</v>
      </c>
      <c r="BG248" s="2" t="s">
        <v>3</v>
      </c>
      <c r="BH248" s="2">
        <v>3</v>
      </c>
      <c r="BI248" s="2">
        <v>1</v>
      </c>
      <c r="BJ248" s="2" t="s">
        <v>350</v>
      </c>
      <c r="BK248" s="2"/>
      <c r="BL248" s="2"/>
      <c r="BM248" s="2">
        <v>1100</v>
      </c>
      <c r="BN248" s="2">
        <v>0</v>
      </c>
      <c r="BO248" s="2" t="s">
        <v>23</v>
      </c>
      <c r="BP248" s="2">
        <v>1</v>
      </c>
      <c r="BQ248" s="2">
        <v>8</v>
      </c>
      <c r="BR248" s="2">
        <v>0</v>
      </c>
      <c r="BS248" s="2">
        <v>1</v>
      </c>
      <c r="BT248" s="2">
        <v>1</v>
      </c>
      <c r="BU248" s="2">
        <v>1</v>
      </c>
      <c r="BV248" s="2">
        <v>1</v>
      </c>
      <c r="BW248" s="2">
        <v>1</v>
      </c>
      <c r="BX248" s="2">
        <v>1</v>
      </c>
      <c r="BY248" s="2" t="s">
        <v>3</v>
      </c>
      <c r="BZ248" s="2">
        <v>0</v>
      </c>
      <c r="CA248" s="2">
        <v>0</v>
      </c>
      <c r="CB248" s="2" t="s">
        <v>3</v>
      </c>
      <c r="CC248" s="2"/>
      <c r="CD248" s="2"/>
      <c r="CE248" s="2">
        <v>0</v>
      </c>
      <c r="CF248" s="2">
        <v>0</v>
      </c>
      <c r="CG248" s="2">
        <v>0</v>
      </c>
      <c r="CH248" s="2">
        <v>75</v>
      </c>
      <c r="CI248" s="2">
        <v>0</v>
      </c>
      <c r="CJ248" s="2">
        <v>0</v>
      </c>
      <c r="CK248" s="2">
        <v>0</v>
      </c>
      <c r="CL248" s="2">
        <v>0</v>
      </c>
      <c r="CM248" s="2">
        <v>0</v>
      </c>
      <c r="CN248" s="2" t="s">
        <v>888</v>
      </c>
      <c r="CO248" s="2">
        <v>0</v>
      </c>
      <c r="CP248" s="2">
        <f t="shared" ref="CP248:CP279" si="274">(P248+Q248+S248)</f>
        <v>0</v>
      </c>
      <c r="CQ248" s="2">
        <f t="shared" ref="CQ248:CQ279" si="275">ROUND(AC248*BC248,2)</f>
        <v>3449.23</v>
      </c>
      <c r="CR248" s="2">
        <f t="shared" ref="CR248:CR279" si="276">ROUND(AD248*BB248,2)</f>
        <v>0</v>
      </c>
      <c r="CS248" s="2">
        <f t="shared" ref="CS248:CS279" si="277">ROUND(AE248*BS248,2)</f>
        <v>0</v>
      </c>
      <c r="CT248" s="2">
        <f t="shared" ref="CT248:CT279" si="278">ROUND(AF248*BA248,2)</f>
        <v>0</v>
      </c>
      <c r="CU248" s="2">
        <f t="shared" ref="CU248:CU279" si="279">AG248</f>
        <v>0</v>
      </c>
      <c r="CV248" s="2">
        <f t="shared" ref="CV248:CV279" si="280">AH248</f>
        <v>0</v>
      </c>
      <c r="CW248" s="2">
        <f t="shared" ref="CW248:CW279" si="281">AI248</f>
        <v>0</v>
      </c>
      <c r="CX248" s="2">
        <f t="shared" ref="CX248:CX279" si="282">AJ248</f>
        <v>0</v>
      </c>
      <c r="CY248" s="2">
        <f t="shared" ref="CY248:CY279" si="283">(((S248+R248)*AT248)/100)</f>
        <v>0</v>
      </c>
      <c r="CZ248" s="2">
        <f t="shared" ref="CZ248:CZ279" si="284">(((S248+R248)*AU248)/100)</f>
        <v>0</v>
      </c>
      <c r="DA248" s="2"/>
      <c r="DB248" s="2"/>
      <c r="DC248" s="2" t="s">
        <v>3</v>
      </c>
      <c r="DD248" s="2" t="s">
        <v>267</v>
      </c>
      <c r="DE248" s="2" t="s">
        <v>36</v>
      </c>
      <c r="DF248" s="2" t="s">
        <v>36</v>
      </c>
      <c r="DG248" s="2" t="s">
        <v>43</v>
      </c>
      <c r="DH248" s="2" t="s">
        <v>3</v>
      </c>
      <c r="DI248" s="2" t="s">
        <v>43</v>
      </c>
      <c r="DJ248" s="2" t="s">
        <v>36</v>
      </c>
      <c r="DK248" s="2" t="s">
        <v>3</v>
      </c>
      <c r="DL248" s="2" t="s">
        <v>3</v>
      </c>
      <c r="DM248" s="2" t="s">
        <v>3</v>
      </c>
      <c r="DN248" s="2">
        <v>0</v>
      </c>
      <c r="DO248" s="2">
        <v>0</v>
      </c>
      <c r="DP248" s="2">
        <v>1</v>
      </c>
      <c r="DQ248" s="2">
        <v>1</v>
      </c>
      <c r="DR248" s="2"/>
      <c r="DS248" s="2"/>
      <c r="DT248" s="2"/>
      <c r="DU248" s="2">
        <v>1013</v>
      </c>
      <c r="DV248" s="2" t="s">
        <v>163</v>
      </c>
      <c r="DW248" s="2" t="s">
        <v>163</v>
      </c>
      <c r="DX248" s="2">
        <v>1</v>
      </c>
      <c r="DY248" s="2"/>
      <c r="DZ248" s="2" t="s">
        <v>3</v>
      </c>
      <c r="EA248" s="2" t="s">
        <v>3</v>
      </c>
      <c r="EB248" s="2" t="s">
        <v>3</v>
      </c>
      <c r="EC248" s="2" t="s">
        <v>3</v>
      </c>
      <c r="ED248" s="2"/>
      <c r="EE248" s="2">
        <v>51407885</v>
      </c>
      <c r="EF248" s="2">
        <v>8</v>
      </c>
      <c r="EG248" s="2" t="s">
        <v>58</v>
      </c>
      <c r="EH248" s="2">
        <v>0</v>
      </c>
      <c r="EI248" s="2" t="s">
        <v>3</v>
      </c>
      <c r="EJ248" s="2">
        <v>1</v>
      </c>
      <c r="EK248" s="2">
        <v>1100</v>
      </c>
      <c r="EL248" s="2" t="s">
        <v>59</v>
      </c>
      <c r="EM248" s="2" t="s">
        <v>60</v>
      </c>
      <c r="EN248" s="2"/>
      <c r="EO248" s="2" t="s">
        <v>87</v>
      </c>
      <c r="EP248" s="2"/>
      <c r="EQ248" s="2">
        <v>0</v>
      </c>
      <c r="ER248" s="2">
        <v>0</v>
      </c>
      <c r="ES248" s="2">
        <v>4090</v>
      </c>
      <c r="ET248" s="2">
        <v>0</v>
      </c>
      <c r="EU248" s="2">
        <v>0</v>
      </c>
      <c r="EV248" s="2">
        <v>0</v>
      </c>
      <c r="EW248" s="2">
        <v>0</v>
      </c>
      <c r="EX248" s="2">
        <v>0</v>
      </c>
      <c r="EY248" s="2">
        <v>0</v>
      </c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>
        <v>0</v>
      </c>
      <c r="FR248" s="2">
        <f t="shared" ref="FR248:FR279" si="285">ROUND(IF(AND(BH248=3,BI248=3),P248,0),2)</f>
        <v>0</v>
      </c>
      <c r="FS248" s="2">
        <v>0</v>
      </c>
      <c r="FT248" s="2"/>
      <c r="FU248" s="2"/>
      <c r="FV248" s="2"/>
      <c r="FW248" s="2"/>
      <c r="FX248" s="2">
        <v>0</v>
      </c>
      <c r="FY248" s="2">
        <v>0</v>
      </c>
      <c r="FZ248" s="2"/>
      <c r="GA248" s="2" t="s">
        <v>63</v>
      </c>
      <c r="GB248" s="2"/>
      <c r="GC248" s="2"/>
      <c r="GD248" s="2">
        <v>1</v>
      </c>
      <c r="GE248" s="2"/>
      <c r="GF248" s="2">
        <v>-1628022027</v>
      </c>
      <c r="GG248" s="2">
        <v>2</v>
      </c>
      <c r="GH248" s="2">
        <v>0</v>
      </c>
      <c r="GI248" s="2">
        <v>3</v>
      </c>
      <c r="GJ248" s="2">
        <v>0</v>
      </c>
      <c r="GK248" s="2">
        <v>0</v>
      </c>
      <c r="GL248" s="2">
        <f t="shared" ref="GL248:GL279" si="286">ROUND(IF(AND(BH248=3,BI248=3,FS248&lt;&gt;0),P248,0),2)</f>
        <v>0</v>
      </c>
      <c r="GM248" s="2">
        <f t="shared" ref="GM248:GM279" si="287">ROUND(O248+X248+Y248,2)+GX248</f>
        <v>0</v>
      </c>
      <c r="GN248" s="2">
        <f t="shared" ref="GN248:GN279" si="288">IF(OR(BI248=0,BI248=1),ROUND(O248+X248+Y248,2),0)</f>
        <v>0</v>
      </c>
      <c r="GO248" s="2">
        <f t="shared" ref="GO248:GO279" si="289">IF(BI248=2,ROUND(O248+X248+Y248,2),0)</f>
        <v>0</v>
      </c>
      <c r="GP248" s="2">
        <f t="shared" ref="GP248:GP279" si="290">IF(BI248=4,ROUND(O248+X248+Y248,2)+GX248,0)</f>
        <v>0</v>
      </c>
      <c r="GQ248" s="2"/>
      <c r="GR248" s="2">
        <v>1</v>
      </c>
      <c r="GS248" s="2">
        <v>4</v>
      </c>
      <c r="GT248" s="2">
        <v>0</v>
      </c>
      <c r="GU248" s="2" t="s">
        <v>3</v>
      </c>
      <c r="GV248" s="2">
        <f t="shared" ref="GV248:GV279" si="291">ROUND((GT248),6)</f>
        <v>0</v>
      </c>
      <c r="GW248" s="2">
        <v>1</v>
      </c>
      <c r="GX248" s="2">
        <f t="shared" ref="GX248:GX279" si="292">ROUND(HC248*I248,2)</f>
        <v>0</v>
      </c>
      <c r="GY248" s="2"/>
      <c r="GZ248" s="2"/>
      <c r="HA248" s="2">
        <v>0</v>
      </c>
      <c r="HB248" s="2">
        <v>0</v>
      </c>
      <c r="HC248" s="2">
        <f t="shared" ref="HC248:HC279" si="293">GV248*GW248</f>
        <v>0</v>
      </c>
      <c r="HD248" s="2"/>
      <c r="HE248" s="2" t="s">
        <v>3</v>
      </c>
      <c r="HF248" s="2" t="s">
        <v>3</v>
      </c>
      <c r="HG248" s="2"/>
      <c r="HH248" s="2"/>
      <c r="HI248" s="2"/>
      <c r="HJ248" s="2"/>
      <c r="HK248" s="2"/>
      <c r="HL248" s="2"/>
      <c r="HM248" s="2" t="s">
        <v>3</v>
      </c>
      <c r="HN248" s="2" t="s">
        <v>3</v>
      </c>
      <c r="HO248" s="2" t="s">
        <v>3</v>
      </c>
      <c r="HP248" s="2" t="s">
        <v>3</v>
      </c>
      <c r="HQ248" s="2" t="s">
        <v>3</v>
      </c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>
        <v>0</v>
      </c>
      <c r="IL248" s="2"/>
      <c r="IM248" s="2"/>
      <c r="IN248" s="2"/>
      <c r="IO248" s="2"/>
      <c r="IP248" s="2"/>
      <c r="IQ248" s="2"/>
      <c r="IR248" s="2"/>
      <c r="IS248" s="2"/>
      <c r="IT248" s="2"/>
      <c r="IU248" s="2"/>
    </row>
    <row r="249" spans="1:255" x14ac:dyDescent="0.2">
      <c r="A249">
        <v>17</v>
      </c>
      <c r="B249">
        <v>1</v>
      </c>
      <c r="E249" t="s">
        <v>349</v>
      </c>
      <c r="F249" t="s">
        <v>350</v>
      </c>
      <c r="G249" t="s">
        <v>351</v>
      </c>
      <c r="H249" t="s">
        <v>163</v>
      </c>
      <c r="I249">
        <v>0</v>
      </c>
      <c r="J249">
        <v>0</v>
      </c>
      <c r="K249">
        <v>0</v>
      </c>
      <c r="L249">
        <v>118</v>
      </c>
      <c r="M249">
        <v>0</v>
      </c>
      <c r="N249">
        <f t="shared" si="254"/>
        <v>118</v>
      </c>
      <c r="O249">
        <f t="shared" si="255"/>
        <v>0</v>
      </c>
      <c r="P249">
        <f t="shared" si="256"/>
        <v>0</v>
      </c>
      <c r="Q249">
        <f t="shared" si="257"/>
        <v>0</v>
      </c>
      <c r="R249">
        <f t="shared" si="258"/>
        <v>0</v>
      </c>
      <c r="S249">
        <f t="shared" si="259"/>
        <v>0</v>
      </c>
      <c r="T249">
        <f t="shared" si="260"/>
        <v>0</v>
      </c>
      <c r="U249">
        <f t="shared" si="261"/>
        <v>0</v>
      </c>
      <c r="V249">
        <f t="shared" si="262"/>
        <v>0</v>
      </c>
      <c r="W249">
        <f t="shared" si="263"/>
        <v>0</v>
      </c>
      <c r="X249">
        <f t="shared" si="264"/>
        <v>0</v>
      </c>
      <c r="Y249">
        <f t="shared" si="265"/>
        <v>0</v>
      </c>
      <c r="AA249">
        <v>51441990</v>
      </c>
      <c r="AB249">
        <f t="shared" si="266"/>
        <v>422.70016299999997</v>
      </c>
      <c r="AC249">
        <f>ROUND((((ES249/1.2/8.16)*1.012)),6)</f>
        <v>422.70016299999997</v>
      </c>
      <c r="AD249">
        <f t="shared" si="267"/>
        <v>0</v>
      </c>
      <c r="AE249">
        <f t="shared" si="268"/>
        <v>0</v>
      </c>
      <c r="AF249">
        <f t="shared" si="269"/>
        <v>0</v>
      </c>
      <c r="AG249">
        <f t="shared" si="270"/>
        <v>0</v>
      </c>
      <c r="AH249">
        <f t="shared" si="271"/>
        <v>0</v>
      </c>
      <c r="AI249">
        <f t="shared" si="272"/>
        <v>0</v>
      </c>
      <c r="AJ249">
        <f t="shared" si="273"/>
        <v>0</v>
      </c>
      <c r="AK249">
        <v>4090</v>
      </c>
      <c r="AL249">
        <v>4090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1</v>
      </c>
      <c r="AW249">
        <v>1</v>
      </c>
      <c r="AZ249">
        <v>1</v>
      </c>
      <c r="BA249">
        <v>1</v>
      </c>
      <c r="BB249">
        <v>1</v>
      </c>
      <c r="BC249">
        <v>8.16</v>
      </c>
      <c r="BD249" t="s">
        <v>3</v>
      </c>
      <c r="BE249" t="s">
        <v>3</v>
      </c>
      <c r="BF249" t="s">
        <v>3</v>
      </c>
      <c r="BG249" t="s">
        <v>3</v>
      </c>
      <c r="BH249">
        <v>3</v>
      </c>
      <c r="BI249">
        <v>1</v>
      </c>
      <c r="BJ249" t="s">
        <v>350</v>
      </c>
      <c r="BM249">
        <v>1100</v>
      </c>
      <c r="BN249">
        <v>0</v>
      </c>
      <c r="BO249" t="s">
        <v>23</v>
      </c>
      <c r="BP249">
        <v>1</v>
      </c>
      <c r="BQ249">
        <v>8</v>
      </c>
      <c r="BR249">
        <v>0</v>
      </c>
      <c r="BS249">
        <v>1</v>
      </c>
      <c r="BT249">
        <v>1</v>
      </c>
      <c r="BU249">
        <v>1</v>
      </c>
      <c r="BV249">
        <v>1</v>
      </c>
      <c r="BW249">
        <v>1</v>
      </c>
      <c r="BX249">
        <v>1</v>
      </c>
      <c r="BY249" t="s">
        <v>3</v>
      </c>
      <c r="BZ249">
        <v>0</v>
      </c>
      <c r="CA249">
        <v>0</v>
      </c>
      <c r="CB249" t="s">
        <v>3</v>
      </c>
      <c r="CE249">
        <v>0</v>
      </c>
      <c r="CF249">
        <v>0</v>
      </c>
      <c r="CG249">
        <v>0</v>
      </c>
      <c r="CH249">
        <v>75</v>
      </c>
      <c r="CI249">
        <v>0</v>
      </c>
      <c r="CJ249">
        <v>0</v>
      </c>
      <c r="CK249">
        <v>0</v>
      </c>
      <c r="CL249">
        <v>0</v>
      </c>
      <c r="CM249">
        <v>0</v>
      </c>
      <c r="CN249" t="s">
        <v>888</v>
      </c>
      <c r="CO249">
        <v>0</v>
      </c>
      <c r="CP249">
        <f t="shared" si="274"/>
        <v>0</v>
      </c>
      <c r="CQ249">
        <f t="shared" si="275"/>
        <v>3449.23</v>
      </c>
      <c r="CR249">
        <f t="shared" si="276"/>
        <v>0</v>
      </c>
      <c r="CS249">
        <f t="shared" si="277"/>
        <v>0</v>
      </c>
      <c r="CT249">
        <f t="shared" si="278"/>
        <v>0</v>
      </c>
      <c r="CU249">
        <f t="shared" si="279"/>
        <v>0</v>
      </c>
      <c r="CV249">
        <f t="shared" si="280"/>
        <v>0</v>
      </c>
      <c r="CW249">
        <f t="shared" si="281"/>
        <v>0</v>
      </c>
      <c r="CX249">
        <f t="shared" si="282"/>
        <v>0</v>
      </c>
      <c r="CY249">
        <f t="shared" si="283"/>
        <v>0</v>
      </c>
      <c r="CZ249">
        <f t="shared" si="284"/>
        <v>0</v>
      </c>
      <c r="DC249" t="s">
        <v>3</v>
      </c>
      <c r="DD249" t="s">
        <v>267</v>
      </c>
      <c r="DE249" t="s">
        <v>36</v>
      </c>
      <c r="DF249" t="s">
        <v>36</v>
      </c>
      <c r="DG249" t="s">
        <v>43</v>
      </c>
      <c r="DH249" t="s">
        <v>3</v>
      </c>
      <c r="DI249" t="s">
        <v>43</v>
      </c>
      <c r="DJ249" t="s">
        <v>36</v>
      </c>
      <c r="DK249" t="s">
        <v>3</v>
      </c>
      <c r="DL249" t="s">
        <v>3</v>
      </c>
      <c r="DM249" t="s">
        <v>3</v>
      </c>
      <c r="DN249">
        <v>0</v>
      </c>
      <c r="DO249">
        <v>0</v>
      </c>
      <c r="DP249">
        <v>1</v>
      </c>
      <c r="DQ249">
        <v>1</v>
      </c>
      <c r="DU249">
        <v>1013</v>
      </c>
      <c r="DV249" t="s">
        <v>163</v>
      </c>
      <c r="DW249" t="s">
        <v>163</v>
      </c>
      <c r="DX249">
        <v>1</v>
      </c>
      <c r="DZ249" t="s">
        <v>3</v>
      </c>
      <c r="EA249" t="s">
        <v>3</v>
      </c>
      <c r="EB249" t="s">
        <v>3</v>
      </c>
      <c r="EC249" t="s">
        <v>3</v>
      </c>
      <c r="EE249">
        <v>51407885</v>
      </c>
      <c r="EF249">
        <v>8</v>
      </c>
      <c r="EG249" t="s">
        <v>58</v>
      </c>
      <c r="EH249">
        <v>0</v>
      </c>
      <c r="EI249" t="s">
        <v>3</v>
      </c>
      <c r="EJ249">
        <v>1</v>
      </c>
      <c r="EK249">
        <v>1100</v>
      </c>
      <c r="EL249" t="s">
        <v>59</v>
      </c>
      <c r="EM249" t="s">
        <v>60</v>
      </c>
      <c r="EO249" t="s">
        <v>87</v>
      </c>
      <c r="EQ249">
        <v>0</v>
      </c>
      <c r="ER249">
        <v>0</v>
      </c>
      <c r="ES249">
        <v>4090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FQ249">
        <v>0</v>
      </c>
      <c r="FR249">
        <f t="shared" si="285"/>
        <v>0</v>
      </c>
      <c r="FS249">
        <v>0</v>
      </c>
      <c r="FX249">
        <v>0</v>
      </c>
      <c r="FY249">
        <v>0</v>
      </c>
      <c r="GA249" t="s">
        <v>63</v>
      </c>
      <c r="GD249">
        <v>1</v>
      </c>
      <c r="GF249">
        <v>-1628022027</v>
      </c>
      <c r="GG249">
        <v>2</v>
      </c>
      <c r="GH249">
        <v>0</v>
      </c>
      <c r="GI249">
        <v>3</v>
      </c>
      <c r="GJ249">
        <v>0</v>
      </c>
      <c r="GK249">
        <v>0</v>
      </c>
      <c r="GL249">
        <f t="shared" si="286"/>
        <v>0</v>
      </c>
      <c r="GM249">
        <f t="shared" si="287"/>
        <v>0</v>
      </c>
      <c r="GN249">
        <f t="shared" si="288"/>
        <v>0</v>
      </c>
      <c r="GO249">
        <f t="shared" si="289"/>
        <v>0</v>
      </c>
      <c r="GP249">
        <f t="shared" si="290"/>
        <v>0</v>
      </c>
      <c r="GR249">
        <v>1</v>
      </c>
      <c r="GS249">
        <v>4</v>
      </c>
      <c r="GT249">
        <v>0</v>
      </c>
      <c r="GU249" t="s">
        <v>3</v>
      </c>
      <c r="GV249">
        <f t="shared" si="291"/>
        <v>0</v>
      </c>
      <c r="GW249">
        <v>1</v>
      </c>
      <c r="GX249">
        <f t="shared" si="292"/>
        <v>0</v>
      </c>
      <c r="HA249">
        <v>0</v>
      </c>
      <c r="HB249">
        <v>0</v>
      </c>
      <c r="HC249">
        <f t="shared" si="293"/>
        <v>0</v>
      </c>
      <c r="HE249" t="s">
        <v>3</v>
      </c>
      <c r="HF249" t="s">
        <v>3</v>
      </c>
      <c r="HM249" t="s">
        <v>3</v>
      </c>
      <c r="HN249" t="s">
        <v>3</v>
      </c>
      <c r="HO249" t="s">
        <v>3</v>
      </c>
      <c r="HP249" t="s">
        <v>3</v>
      </c>
      <c r="HQ249" t="s">
        <v>3</v>
      </c>
      <c r="IK249">
        <v>0</v>
      </c>
    </row>
    <row r="250" spans="1:255" x14ac:dyDescent="0.2">
      <c r="A250" s="2">
        <v>17</v>
      </c>
      <c r="B250" s="2">
        <v>1</v>
      </c>
      <c r="C250" s="2">
        <f>ROW(SmtRes!A324)</f>
        <v>324</v>
      </c>
      <c r="D250" s="2">
        <f>ROW(EtalonRes!A324)</f>
        <v>324</v>
      </c>
      <c r="E250" s="2" t="s">
        <v>352</v>
      </c>
      <c r="F250" s="2" t="s">
        <v>353</v>
      </c>
      <c r="G250" s="2" t="s">
        <v>354</v>
      </c>
      <c r="H250" s="2" t="s">
        <v>168</v>
      </c>
      <c r="I250" s="2">
        <v>9.2999999999999992E-3</v>
      </c>
      <c r="J250" s="2">
        <v>0</v>
      </c>
      <c r="K250" s="2">
        <v>9.2999999999999992E-3</v>
      </c>
      <c r="L250" s="2">
        <v>3.1E-2</v>
      </c>
      <c r="M250" s="2">
        <v>0</v>
      </c>
      <c r="N250" s="2">
        <f t="shared" si="254"/>
        <v>3.1E-2</v>
      </c>
      <c r="O250" s="2">
        <f t="shared" si="255"/>
        <v>51476.43</v>
      </c>
      <c r="P250" s="2">
        <f t="shared" si="256"/>
        <v>43111.31</v>
      </c>
      <c r="Q250" s="2">
        <f t="shared" si="257"/>
        <v>101.59</v>
      </c>
      <c r="R250" s="2">
        <f t="shared" si="258"/>
        <v>0</v>
      </c>
      <c r="S250" s="2">
        <f t="shared" si="259"/>
        <v>8263.5300000000007</v>
      </c>
      <c r="T250" s="2">
        <f t="shared" si="260"/>
        <v>0</v>
      </c>
      <c r="U250" s="2">
        <f t="shared" si="261"/>
        <v>19.186829999999993</v>
      </c>
      <c r="V250" s="2">
        <f t="shared" si="262"/>
        <v>0</v>
      </c>
      <c r="W250" s="2">
        <f t="shared" si="263"/>
        <v>0</v>
      </c>
      <c r="X250" s="2">
        <f t="shared" si="264"/>
        <v>12064.75</v>
      </c>
      <c r="Y250" s="2">
        <f t="shared" si="265"/>
        <v>5268</v>
      </c>
      <c r="Z250" s="2"/>
      <c r="AA250" s="2">
        <v>51442965</v>
      </c>
      <c r="AB250" s="2">
        <f t="shared" si="266"/>
        <v>588763.36199999996</v>
      </c>
      <c r="AC250" s="2">
        <f t="shared" ref="AC250:AC265" si="294">ROUND((ES250),6)</f>
        <v>568091.32999999996</v>
      </c>
      <c r="AD250" s="2">
        <f t="shared" si="267"/>
        <v>825.01</v>
      </c>
      <c r="AE250" s="2">
        <f t="shared" si="268"/>
        <v>0</v>
      </c>
      <c r="AF250" s="2">
        <f t="shared" si="269"/>
        <v>19847.022000000001</v>
      </c>
      <c r="AG250" s="2">
        <f t="shared" si="270"/>
        <v>0</v>
      </c>
      <c r="AH250" s="2">
        <f t="shared" si="271"/>
        <v>2063.0999999999995</v>
      </c>
      <c r="AI250" s="2">
        <f t="shared" si="272"/>
        <v>0</v>
      </c>
      <c r="AJ250" s="2">
        <f t="shared" si="273"/>
        <v>0</v>
      </c>
      <c r="AK250" s="2">
        <v>0</v>
      </c>
      <c r="AL250" s="2">
        <v>568091.32999999996</v>
      </c>
      <c r="AM250" s="2">
        <v>573.91999999999996</v>
      </c>
      <c r="AN250" s="2">
        <v>0</v>
      </c>
      <c r="AO250" s="2">
        <v>15007.2</v>
      </c>
      <c r="AP250" s="2">
        <v>0</v>
      </c>
      <c r="AQ250" s="2">
        <v>1560</v>
      </c>
      <c r="AR250" s="2">
        <v>0</v>
      </c>
      <c r="AS250" s="2">
        <v>0</v>
      </c>
      <c r="AT250" s="2">
        <v>146</v>
      </c>
      <c r="AU250" s="2">
        <v>63.75</v>
      </c>
      <c r="AV250" s="2">
        <v>1</v>
      </c>
      <c r="AW250" s="2">
        <v>1</v>
      </c>
      <c r="AX250" s="2"/>
      <c r="AY250" s="2"/>
      <c r="AZ250" s="2">
        <v>1</v>
      </c>
      <c r="BA250" s="2">
        <v>44.77</v>
      </c>
      <c r="BB250" s="2">
        <v>13.24</v>
      </c>
      <c r="BC250" s="2">
        <v>8.16</v>
      </c>
      <c r="BD250" s="2" t="s">
        <v>3</v>
      </c>
      <c r="BE250" s="2" t="s">
        <v>3</v>
      </c>
      <c r="BF250" s="2" t="s">
        <v>3</v>
      </c>
      <c r="BG250" s="2" t="s">
        <v>3</v>
      </c>
      <c r="BH250" s="2">
        <v>0</v>
      </c>
      <c r="BI250" s="2">
        <v>1</v>
      </c>
      <c r="BJ250" s="2" t="s">
        <v>355</v>
      </c>
      <c r="BK250" s="2"/>
      <c r="BL250" s="2"/>
      <c r="BM250" s="2">
        <v>29001</v>
      </c>
      <c r="BN250" s="2">
        <v>0</v>
      </c>
      <c r="BO250" s="2" t="s">
        <v>23</v>
      </c>
      <c r="BP250" s="2">
        <v>1</v>
      </c>
      <c r="BQ250" s="2">
        <v>2</v>
      </c>
      <c r="BR250" s="2">
        <v>0</v>
      </c>
      <c r="BS250" s="2">
        <v>44.77</v>
      </c>
      <c r="BT250" s="2">
        <v>1</v>
      </c>
      <c r="BU250" s="2">
        <v>1</v>
      </c>
      <c r="BV250" s="2">
        <v>1</v>
      </c>
      <c r="BW250" s="2">
        <v>1</v>
      </c>
      <c r="BX250" s="2">
        <v>1</v>
      </c>
      <c r="BY250" s="2" t="s">
        <v>3</v>
      </c>
      <c r="BZ250" s="2">
        <v>146</v>
      </c>
      <c r="CA250" s="2">
        <v>75</v>
      </c>
      <c r="CB250" s="2" t="s">
        <v>3</v>
      </c>
      <c r="CC250" s="2"/>
      <c r="CD250" s="2"/>
      <c r="CE250" s="2">
        <v>0</v>
      </c>
      <c r="CF250" s="2">
        <v>0</v>
      </c>
      <c r="CG250" s="2">
        <v>0</v>
      </c>
      <c r="CH250" s="2">
        <v>76</v>
      </c>
      <c r="CI250" s="2">
        <v>0</v>
      </c>
      <c r="CJ250" s="2">
        <v>0</v>
      </c>
      <c r="CK250" s="2">
        <v>0</v>
      </c>
      <c r="CL250" s="2">
        <v>0</v>
      </c>
      <c r="CM250" s="2">
        <v>0</v>
      </c>
      <c r="CN250" s="2" t="s">
        <v>885</v>
      </c>
      <c r="CO250" s="2">
        <v>0</v>
      </c>
      <c r="CP250" s="2">
        <f t="shared" si="274"/>
        <v>51476.429999999993</v>
      </c>
      <c r="CQ250" s="2">
        <f t="shared" si="275"/>
        <v>4635625.25</v>
      </c>
      <c r="CR250" s="2">
        <f t="shared" si="276"/>
        <v>10923.13</v>
      </c>
      <c r="CS250" s="2">
        <f t="shared" si="277"/>
        <v>0</v>
      </c>
      <c r="CT250" s="2">
        <f t="shared" si="278"/>
        <v>888551.17</v>
      </c>
      <c r="CU250" s="2">
        <f t="shared" si="279"/>
        <v>0</v>
      </c>
      <c r="CV250" s="2">
        <f t="shared" si="280"/>
        <v>2063.0999999999995</v>
      </c>
      <c r="CW250" s="2">
        <f t="shared" si="281"/>
        <v>0</v>
      </c>
      <c r="CX250" s="2">
        <f t="shared" si="282"/>
        <v>0</v>
      </c>
      <c r="CY250" s="2">
        <f t="shared" si="283"/>
        <v>12064.7538</v>
      </c>
      <c r="CZ250" s="2">
        <f t="shared" si="284"/>
        <v>5268.0003750000005</v>
      </c>
      <c r="DA250" s="2"/>
      <c r="DB250" s="2"/>
      <c r="DC250" s="2" t="s">
        <v>3</v>
      </c>
      <c r="DD250" s="2" t="s">
        <v>3</v>
      </c>
      <c r="DE250" s="2" t="s">
        <v>36</v>
      </c>
      <c r="DF250" s="2" t="s">
        <v>36</v>
      </c>
      <c r="DG250" s="2" t="s">
        <v>43</v>
      </c>
      <c r="DH250" s="2" t="s">
        <v>3</v>
      </c>
      <c r="DI250" s="2" t="s">
        <v>43</v>
      </c>
      <c r="DJ250" s="2" t="s">
        <v>36</v>
      </c>
      <c r="DK250" s="2" t="s">
        <v>3</v>
      </c>
      <c r="DL250" s="2" t="s">
        <v>3</v>
      </c>
      <c r="DM250" s="2" t="s">
        <v>26</v>
      </c>
      <c r="DN250" s="2">
        <v>0</v>
      </c>
      <c r="DO250" s="2">
        <v>0</v>
      </c>
      <c r="DP250" s="2">
        <v>1</v>
      </c>
      <c r="DQ250" s="2">
        <v>1</v>
      </c>
      <c r="DR250" s="2"/>
      <c r="DS250" s="2"/>
      <c r="DT250" s="2"/>
      <c r="DU250" s="2">
        <v>1013</v>
      </c>
      <c r="DV250" s="2" t="s">
        <v>168</v>
      </c>
      <c r="DW250" s="2" t="s">
        <v>168</v>
      </c>
      <c r="DX250" s="2">
        <v>1</v>
      </c>
      <c r="DY250" s="2"/>
      <c r="DZ250" s="2" t="s">
        <v>3</v>
      </c>
      <c r="EA250" s="2" t="s">
        <v>3</v>
      </c>
      <c r="EB250" s="2" t="s">
        <v>3</v>
      </c>
      <c r="EC250" s="2" t="s">
        <v>3</v>
      </c>
      <c r="ED250" s="2"/>
      <c r="EE250" s="2">
        <v>51407719</v>
      </c>
      <c r="EF250" s="2">
        <v>2</v>
      </c>
      <c r="EG250" s="2" t="s">
        <v>27</v>
      </c>
      <c r="EH250" s="2">
        <v>0</v>
      </c>
      <c r="EI250" s="2" t="s">
        <v>3</v>
      </c>
      <c r="EJ250" s="2">
        <v>1</v>
      </c>
      <c r="EK250" s="2">
        <v>29001</v>
      </c>
      <c r="EL250" s="2" t="s">
        <v>356</v>
      </c>
      <c r="EM250" s="2" t="s">
        <v>357</v>
      </c>
      <c r="EN250" s="2"/>
      <c r="EO250" s="2" t="s">
        <v>44</v>
      </c>
      <c r="EP250" s="2"/>
      <c r="EQ250" s="2">
        <v>0</v>
      </c>
      <c r="ER250" s="2">
        <v>0</v>
      </c>
      <c r="ES250" s="2">
        <v>568091.32999999996</v>
      </c>
      <c r="ET250" s="2">
        <v>573.91999999999996</v>
      </c>
      <c r="EU250" s="2">
        <v>0</v>
      </c>
      <c r="EV250" s="2">
        <v>15007.2</v>
      </c>
      <c r="EW250" s="2">
        <v>1560</v>
      </c>
      <c r="EX250" s="2">
        <v>0</v>
      </c>
      <c r="EY250" s="2">
        <v>0</v>
      </c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>
        <v>0</v>
      </c>
      <c r="FR250" s="2">
        <f t="shared" si="285"/>
        <v>0</v>
      </c>
      <c r="FS250" s="2">
        <v>0</v>
      </c>
      <c r="FT250" s="2"/>
      <c r="FU250" s="2"/>
      <c r="FV250" s="2"/>
      <c r="FW250" s="2"/>
      <c r="FX250" s="2">
        <v>146</v>
      </c>
      <c r="FY250" s="2">
        <v>63.75</v>
      </c>
      <c r="FZ250" s="2"/>
      <c r="GA250" s="2" t="s">
        <v>3</v>
      </c>
      <c r="GB250" s="2"/>
      <c r="GC250" s="2"/>
      <c r="GD250" s="2">
        <v>1</v>
      </c>
      <c r="GE250" s="2"/>
      <c r="GF250" s="2">
        <v>-1009031914</v>
      </c>
      <c r="GG250" s="2">
        <v>2</v>
      </c>
      <c r="GH250" s="2">
        <v>0</v>
      </c>
      <c r="GI250" s="2">
        <v>-2</v>
      </c>
      <c r="GJ250" s="2">
        <v>0</v>
      </c>
      <c r="GK250" s="2">
        <v>0</v>
      </c>
      <c r="GL250" s="2">
        <f t="shared" si="286"/>
        <v>0</v>
      </c>
      <c r="GM250" s="2">
        <f t="shared" si="287"/>
        <v>68809.179999999993</v>
      </c>
      <c r="GN250" s="2">
        <f t="shared" si="288"/>
        <v>68809.179999999993</v>
      </c>
      <c r="GO250" s="2">
        <f t="shared" si="289"/>
        <v>0</v>
      </c>
      <c r="GP250" s="2">
        <f t="shared" si="290"/>
        <v>0</v>
      </c>
      <c r="GQ250" s="2"/>
      <c r="GR250" s="2">
        <v>0</v>
      </c>
      <c r="GS250" s="2">
        <v>3</v>
      </c>
      <c r="GT250" s="2">
        <v>0</v>
      </c>
      <c r="GU250" s="2" t="s">
        <v>3</v>
      </c>
      <c r="GV250" s="2">
        <f t="shared" si="291"/>
        <v>0</v>
      </c>
      <c r="GW250" s="2">
        <v>8.16</v>
      </c>
      <c r="GX250" s="2">
        <f t="shared" si="292"/>
        <v>0</v>
      </c>
      <c r="GY250" s="2"/>
      <c r="GZ250" s="2"/>
      <c r="HA250" s="2">
        <v>0</v>
      </c>
      <c r="HB250" s="2">
        <v>0</v>
      </c>
      <c r="HC250" s="2">
        <f t="shared" si="293"/>
        <v>0</v>
      </c>
      <c r="HD250" s="2"/>
      <c r="HE250" s="2" t="s">
        <v>3</v>
      </c>
      <c r="HF250" s="2" t="s">
        <v>3</v>
      </c>
      <c r="HG250" s="2"/>
      <c r="HH250" s="2"/>
      <c r="HI250" s="2"/>
      <c r="HJ250" s="2"/>
      <c r="HK250" s="2"/>
      <c r="HL250" s="2"/>
      <c r="HM250" s="2" t="s">
        <v>3</v>
      </c>
      <c r="HN250" s="2" t="s">
        <v>3</v>
      </c>
      <c r="HO250" s="2" t="s">
        <v>3</v>
      </c>
      <c r="HP250" s="2" t="s">
        <v>3</v>
      </c>
      <c r="HQ250" s="2" t="s">
        <v>3</v>
      </c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>
        <v>0</v>
      </c>
      <c r="IL250" s="2"/>
      <c r="IM250" s="2"/>
      <c r="IN250" s="2"/>
      <c r="IO250" s="2"/>
      <c r="IP250" s="2"/>
      <c r="IQ250" s="2"/>
      <c r="IR250" s="2"/>
      <c r="IS250" s="2"/>
      <c r="IT250" s="2"/>
      <c r="IU250" s="2"/>
    </row>
    <row r="251" spans="1:255" x14ac:dyDescent="0.2">
      <c r="A251">
        <v>17</v>
      </c>
      <c r="B251">
        <v>1</v>
      </c>
      <c r="C251">
        <f>ROW(SmtRes!A340)</f>
        <v>340</v>
      </c>
      <c r="D251">
        <f>ROW(EtalonRes!A340)</f>
        <v>340</v>
      </c>
      <c r="E251" t="s">
        <v>352</v>
      </c>
      <c r="F251" t="s">
        <v>353</v>
      </c>
      <c r="G251" t="s">
        <v>354</v>
      </c>
      <c r="H251" t="s">
        <v>168</v>
      </c>
      <c r="I251">
        <v>9.2999999999999992E-3</v>
      </c>
      <c r="J251">
        <v>0</v>
      </c>
      <c r="K251">
        <v>9.2999999999999992E-3</v>
      </c>
      <c r="L251">
        <v>3.1E-2</v>
      </c>
      <c r="M251">
        <v>0</v>
      </c>
      <c r="N251">
        <f t="shared" si="254"/>
        <v>3.1E-2</v>
      </c>
      <c r="O251">
        <f t="shared" si="255"/>
        <v>51476.43</v>
      </c>
      <c r="P251">
        <f t="shared" si="256"/>
        <v>43111.31</v>
      </c>
      <c r="Q251">
        <f t="shared" si="257"/>
        <v>101.59</v>
      </c>
      <c r="R251">
        <f t="shared" si="258"/>
        <v>0</v>
      </c>
      <c r="S251">
        <f t="shared" si="259"/>
        <v>8263.5300000000007</v>
      </c>
      <c r="T251">
        <f t="shared" si="260"/>
        <v>0</v>
      </c>
      <c r="U251">
        <f t="shared" si="261"/>
        <v>19.186829999999993</v>
      </c>
      <c r="V251">
        <f t="shared" si="262"/>
        <v>0</v>
      </c>
      <c r="W251">
        <f t="shared" si="263"/>
        <v>0</v>
      </c>
      <c r="X251">
        <f t="shared" si="264"/>
        <v>12064.75</v>
      </c>
      <c r="Y251">
        <f t="shared" si="265"/>
        <v>5288.66</v>
      </c>
      <c r="AA251">
        <v>51441990</v>
      </c>
      <c r="AB251">
        <f t="shared" si="266"/>
        <v>588763.36199999996</v>
      </c>
      <c r="AC251">
        <f t="shared" si="294"/>
        <v>568091.32999999996</v>
      </c>
      <c r="AD251">
        <f t="shared" si="267"/>
        <v>825.01</v>
      </c>
      <c r="AE251">
        <f t="shared" si="268"/>
        <v>0</v>
      </c>
      <c r="AF251">
        <f t="shared" si="269"/>
        <v>19847.022000000001</v>
      </c>
      <c r="AG251">
        <f t="shared" si="270"/>
        <v>0</v>
      </c>
      <c r="AH251">
        <f t="shared" si="271"/>
        <v>2063.0999999999995</v>
      </c>
      <c r="AI251">
        <f t="shared" si="272"/>
        <v>0</v>
      </c>
      <c r="AJ251">
        <f t="shared" si="273"/>
        <v>0</v>
      </c>
      <c r="AK251">
        <v>0</v>
      </c>
      <c r="AL251">
        <v>568091.32999999996</v>
      </c>
      <c r="AM251">
        <v>573.91999999999996</v>
      </c>
      <c r="AN251">
        <v>0</v>
      </c>
      <c r="AO251">
        <v>15007.2</v>
      </c>
      <c r="AP251">
        <v>0</v>
      </c>
      <c r="AQ251">
        <v>1560</v>
      </c>
      <c r="AR251">
        <v>0</v>
      </c>
      <c r="AS251">
        <v>0</v>
      </c>
      <c r="AT251">
        <v>146</v>
      </c>
      <c r="AU251">
        <v>64</v>
      </c>
      <c r="AV251">
        <v>1</v>
      </c>
      <c r="AW251">
        <v>1</v>
      </c>
      <c r="AZ251">
        <v>1</v>
      </c>
      <c r="BA251">
        <v>44.77</v>
      </c>
      <c r="BB251">
        <v>13.24</v>
      </c>
      <c r="BC251">
        <v>8.16</v>
      </c>
      <c r="BD251" t="s">
        <v>3</v>
      </c>
      <c r="BE251" t="s">
        <v>3</v>
      </c>
      <c r="BF251" t="s">
        <v>3</v>
      </c>
      <c r="BG251" t="s">
        <v>3</v>
      </c>
      <c r="BH251">
        <v>0</v>
      </c>
      <c r="BI251">
        <v>1</v>
      </c>
      <c r="BJ251" t="s">
        <v>355</v>
      </c>
      <c r="BM251">
        <v>29001</v>
      </c>
      <c r="BN251">
        <v>0</v>
      </c>
      <c r="BO251" t="s">
        <v>23</v>
      </c>
      <c r="BP251">
        <v>1</v>
      </c>
      <c r="BQ251">
        <v>2</v>
      </c>
      <c r="BR251">
        <v>0</v>
      </c>
      <c r="BS251">
        <v>44.77</v>
      </c>
      <c r="BT251">
        <v>1</v>
      </c>
      <c r="BU251">
        <v>1</v>
      </c>
      <c r="BV251">
        <v>1</v>
      </c>
      <c r="BW251">
        <v>1</v>
      </c>
      <c r="BX251">
        <v>1</v>
      </c>
      <c r="BY251" t="s">
        <v>3</v>
      </c>
      <c r="BZ251">
        <v>146</v>
      </c>
      <c r="CA251">
        <v>75</v>
      </c>
      <c r="CB251" t="s">
        <v>3</v>
      </c>
      <c r="CE251">
        <v>0</v>
      </c>
      <c r="CF251">
        <v>0</v>
      </c>
      <c r="CG251">
        <v>0</v>
      </c>
      <c r="CH251">
        <v>76</v>
      </c>
      <c r="CI251">
        <v>0</v>
      </c>
      <c r="CJ251">
        <v>0</v>
      </c>
      <c r="CK251">
        <v>0</v>
      </c>
      <c r="CL251">
        <v>0</v>
      </c>
      <c r="CM251">
        <v>0</v>
      </c>
      <c r="CN251" t="s">
        <v>885</v>
      </c>
      <c r="CO251">
        <v>0</v>
      </c>
      <c r="CP251">
        <f t="shared" si="274"/>
        <v>51476.429999999993</v>
      </c>
      <c r="CQ251">
        <f t="shared" si="275"/>
        <v>4635625.25</v>
      </c>
      <c r="CR251">
        <f t="shared" si="276"/>
        <v>10923.13</v>
      </c>
      <c r="CS251">
        <f t="shared" si="277"/>
        <v>0</v>
      </c>
      <c r="CT251">
        <f t="shared" si="278"/>
        <v>888551.17</v>
      </c>
      <c r="CU251">
        <f t="shared" si="279"/>
        <v>0</v>
      </c>
      <c r="CV251">
        <f t="shared" si="280"/>
        <v>2063.0999999999995</v>
      </c>
      <c r="CW251">
        <f t="shared" si="281"/>
        <v>0</v>
      </c>
      <c r="CX251">
        <f t="shared" si="282"/>
        <v>0</v>
      </c>
      <c r="CY251">
        <f t="shared" si="283"/>
        <v>12064.7538</v>
      </c>
      <c r="CZ251">
        <f t="shared" si="284"/>
        <v>5288.6592000000001</v>
      </c>
      <c r="DC251" t="s">
        <v>3</v>
      </c>
      <c r="DD251" t="s">
        <v>3</v>
      </c>
      <c r="DE251" t="s">
        <v>36</v>
      </c>
      <c r="DF251" t="s">
        <v>36</v>
      </c>
      <c r="DG251" t="s">
        <v>43</v>
      </c>
      <c r="DH251" t="s">
        <v>3</v>
      </c>
      <c r="DI251" t="s">
        <v>43</v>
      </c>
      <c r="DJ251" t="s">
        <v>36</v>
      </c>
      <c r="DK251" t="s">
        <v>3</v>
      </c>
      <c r="DL251" t="s">
        <v>3</v>
      </c>
      <c r="DM251" t="s">
        <v>26</v>
      </c>
      <c r="DN251">
        <v>0</v>
      </c>
      <c r="DO251">
        <v>0</v>
      </c>
      <c r="DP251">
        <v>1</v>
      </c>
      <c r="DQ251">
        <v>1</v>
      </c>
      <c r="DU251">
        <v>1013</v>
      </c>
      <c r="DV251" t="s">
        <v>168</v>
      </c>
      <c r="DW251" t="s">
        <v>168</v>
      </c>
      <c r="DX251">
        <v>1</v>
      </c>
      <c r="DZ251" t="s">
        <v>3</v>
      </c>
      <c r="EA251" t="s">
        <v>3</v>
      </c>
      <c r="EB251" t="s">
        <v>3</v>
      </c>
      <c r="EC251" t="s">
        <v>3</v>
      </c>
      <c r="EE251">
        <v>51407719</v>
      </c>
      <c r="EF251">
        <v>2</v>
      </c>
      <c r="EG251" t="s">
        <v>27</v>
      </c>
      <c r="EH251">
        <v>0</v>
      </c>
      <c r="EI251" t="s">
        <v>3</v>
      </c>
      <c r="EJ251">
        <v>1</v>
      </c>
      <c r="EK251">
        <v>29001</v>
      </c>
      <c r="EL251" t="s">
        <v>356</v>
      </c>
      <c r="EM251" t="s">
        <v>357</v>
      </c>
      <c r="EO251" t="s">
        <v>44</v>
      </c>
      <c r="EQ251">
        <v>0</v>
      </c>
      <c r="ER251">
        <v>0</v>
      </c>
      <c r="ES251">
        <v>568091.32999999996</v>
      </c>
      <c r="ET251">
        <v>573.91999999999996</v>
      </c>
      <c r="EU251">
        <v>0</v>
      </c>
      <c r="EV251">
        <v>15007.2</v>
      </c>
      <c r="EW251">
        <v>1560</v>
      </c>
      <c r="EX251">
        <v>0</v>
      </c>
      <c r="EY251">
        <v>0</v>
      </c>
      <c r="FQ251">
        <v>0</v>
      </c>
      <c r="FR251">
        <f t="shared" si="285"/>
        <v>0</v>
      </c>
      <c r="FS251">
        <v>0</v>
      </c>
      <c r="FX251">
        <v>146</v>
      </c>
      <c r="FY251">
        <v>63.75</v>
      </c>
      <c r="GA251" t="s">
        <v>3</v>
      </c>
      <c r="GD251">
        <v>1</v>
      </c>
      <c r="GF251">
        <v>-1009031914</v>
      </c>
      <c r="GG251">
        <v>2</v>
      </c>
      <c r="GH251">
        <v>0</v>
      </c>
      <c r="GI251">
        <v>-2</v>
      </c>
      <c r="GJ251">
        <v>0</v>
      </c>
      <c r="GK251">
        <v>0</v>
      </c>
      <c r="GL251">
        <f t="shared" si="286"/>
        <v>0</v>
      </c>
      <c r="GM251">
        <f t="shared" si="287"/>
        <v>68829.84</v>
      </c>
      <c r="GN251">
        <f t="shared" si="288"/>
        <v>68829.84</v>
      </c>
      <c r="GO251">
        <f t="shared" si="289"/>
        <v>0</v>
      </c>
      <c r="GP251">
        <f t="shared" si="290"/>
        <v>0</v>
      </c>
      <c r="GR251">
        <v>0</v>
      </c>
      <c r="GS251">
        <v>3</v>
      </c>
      <c r="GT251">
        <v>0</v>
      </c>
      <c r="GU251" t="s">
        <v>3</v>
      </c>
      <c r="GV251">
        <f t="shared" si="291"/>
        <v>0</v>
      </c>
      <c r="GW251">
        <v>8.16</v>
      </c>
      <c r="GX251">
        <f t="shared" si="292"/>
        <v>0</v>
      </c>
      <c r="HA251">
        <v>0</v>
      </c>
      <c r="HB251">
        <v>0</v>
      </c>
      <c r="HC251">
        <f t="shared" si="293"/>
        <v>0</v>
      </c>
      <c r="HE251" t="s">
        <v>3</v>
      </c>
      <c r="HF251" t="s">
        <v>3</v>
      </c>
      <c r="HM251" t="s">
        <v>3</v>
      </c>
      <c r="HN251" t="s">
        <v>3</v>
      </c>
      <c r="HO251" t="s">
        <v>3</v>
      </c>
      <c r="HP251" t="s">
        <v>3</v>
      </c>
      <c r="HQ251" t="s">
        <v>3</v>
      </c>
      <c r="IK251">
        <v>0</v>
      </c>
    </row>
    <row r="252" spans="1:255" x14ac:dyDescent="0.2">
      <c r="A252" s="2">
        <v>17</v>
      </c>
      <c r="B252" s="2">
        <v>1</v>
      </c>
      <c r="C252" s="2"/>
      <c r="D252" s="2"/>
      <c r="E252" s="2" t="s">
        <v>358</v>
      </c>
      <c r="F252" s="2" t="s">
        <v>359</v>
      </c>
      <c r="G252" s="2" t="s">
        <v>360</v>
      </c>
      <c r="H252" s="2" t="s">
        <v>230</v>
      </c>
      <c r="I252" s="2">
        <v>0</v>
      </c>
      <c r="J252" s="2">
        <v>0</v>
      </c>
      <c r="K252" s="2">
        <v>0</v>
      </c>
      <c r="L252" s="2">
        <v>-8.9999999999999993E-3</v>
      </c>
      <c r="M252" s="2">
        <v>0</v>
      </c>
      <c r="N252" s="2">
        <f t="shared" si="254"/>
        <v>-8.9999999999999993E-3</v>
      </c>
      <c r="O252" s="2">
        <f t="shared" si="255"/>
        <v>0</v>
      </c>
      <c r="P252" s="2">
        <f t="shared" si="256"/>
        <v>0</v>
      </c>
      <c r="Q252" s="2">
        <f t="shared" si="257"/>
        <v>0</v>
      </c>
      <c r="R252" s="2">
        <f t="shared" si="258"/>
        <v>0</v>
      </c>
      <c r="S252" s="2">
        <f t="shared" si="259"/>
        <v>0</v>
      </c>
      <c r="T252" s="2">
        <f t="shared" si="260"/>
        <v>0</v>
      </c>
      <c r="U252" s="2">
        <f t="shared" si="261"/>
        <v>0</v>
      </c>
      <c r="V252" s="2">
        <f t="shared" si="262"/>
        <v>0</v>
      </c>
      <c r="W252" s="2">
        <f t="shared" si="263"/>
        <v>0</v>
      </c>
      <c r="X252" s="2">
        <f t="shared" si="264"/>
        <v>0</v>
      </c>
      <c r="Y252" s="2">
        <f t="shared" si="265"/>
        <v>0</v>
      </c>
      <c r="Z252" s="2"/>
      <c r="AA252" s="2">
        <v>51442965</v>
      </c>
      <c r="AB252" s="2">
        <f t="shared" si="266"/>
        <v>10795.41</v>
      </c>
      <c r="AC252" s="2">
        <f t="shared" si="294"/>
        <v>10795.41</v>
      </c>
      <c r="AD252" s="2">
        <f t="shared" si="267"/>
        <v>0</v>
      </c>
      <c r="AE252" s="2">
        <f t="shared" si="268"/>
        <v>0</v>
      </c>
      <c r="AF252" s="2">
        <f t="shared" si="269"/>
        <v>0</v>
      </c>
      <c r="AG252" s="2">
        <f t="shared" si="270"/>
        <v>0</v>
      </c>
      <c r="AH252" s="2">
        <f t="shared" si="271"/>
        <v>0</v>
      </c>
      <c r="AI252" s="2">
        <f t="shared" si="272"/>
        <v>0</v>
      </c>
      <c r="AJ252" s="2">
        <f t="shared" si="273"/>
        <v>0</v>
      </c>
      <c r="AK252" s="2">
        <v>10795.41</v>
      </c>
      <c r="AL252" s="2">
        <v>10795.41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146</v>
      </c>
      <c r="AU252" s="2">
        <v>63.75</v>
      </c>
      <c r="AV252" s="2">
        <v>1</v>
      </c>
      <c r="AW252" s="2">
        <v>1</v>
      </c>
      <c r="AX252" s="2"/>
      <c r="AY252" s="2"/>
      <c r="AZ252" s="2">
        <v>1</v>
      </c>
      <c r="BA252" s="2">
        <v>1</v>
      </c>
      <c r="BB252" s="2">
        <v>1</v>
      </c>
      <c r="BC252" s="2">
        <v>8.16</v>
      </c>
      <c r="BD252" s="2" t="s">
        <v>3</v>
      </c>
      <c r="BE252" s="2" t="s">
        <v>3</v>
      </c>
      <c r="BF252" s="2" t="s">
        <v>3</v>
      </c>
      <c r="BG252" s="2" t="s">
        <v>3</v>
      </c>
      <c r="BH252" s="2">
        <v>3</v>
      </c>
      <c r="BI252" s="2">
        <v>1</v>
      </c>
      <c r="BJ252" s="2" t="s">
        <v>361</v>
      </c>
      <c r="BK252" s="2"/>
      <c r="BL252" s="2"/>
      <c r="BM252" s="2">
        <v>1100</v>
      </c>
      <c r="BN252" s="2">
        <v>0</v>
      </c>
      <c r="BO252" s="2" t="s">
        <v>23</v>
      </c>
      <c r="BP252" s="2">
        <v>1</v>
      </c>
      <c r="BQ252" s="2">
        <v>8</v>
      </c>
      <c r="BR252" s="2">
        <v>0</v>
      </c>
      <c r="BS252" s="2">
        <v>1</v>
      </c>
      <c r="BT252" s="2">
        <v>1</v>
      </c>
      <c r="BU252" s="2">
        <v>1</v>
      </c>
      <c r="BV252" s="2">
        <v>1</v>
      </c>
      <c r="BW252" s="2">
        <v>1</v>
      </c>
      <c r="BX252" s="2">
        <v>1</v>
      </c>
      <c r="BY252" s="2" t="s">
        <v>3</v>
      </c>
      <c r="BZ252" s="2">
        <v>146</v>
      </c>
      <c r="CA252" s="2">
        <v>75</v>
      </c>
      <c r="CB252" s="2" t="s">
        <v>3</v>
      </c>
      <c r="CC252" s="2"/>
      <c r="CD252" s="2"/>
      <c r="CE252" s="2">
        <v>0</v>
      </c>
      <c r="CF252" s="2">
        <v>0</v>
      </c>
      <c r="CG252" s="2">
        <v>0</v>
      </c>
      <c r="CH252" s="2">
        <v>77</v>
      </c>
      <c r="CI252" s="2">
        <v>0</v>
      </c>
      <c r="CJ252" s="2">
        <v>0</v>
      </c>
      <c r="CK252" s="2">
        <v>0</v>
      </c>
      <c r="CL252" s="2">
        <v>0</v>
      </c>
      <c r="CM252" s="2">
        <v>0</v>
      </c>
      <c r="CN252" s="2" t="s">
        <v>885</v>
      </c>
      <c r="CO252" s="2">
        <v>0</v>
      </c>
      <c r="CP252" s="2">
        <f t="shared" si="274"/>
        <v>0</v>
      </c>
      <c r="CQ252" s="2">
        <f t="shared" si="275"/>
        <v>88090.55</v>
      </c>
      <c r="CR252" s="2">
        <f t="shared" si="276"/>
        <v>0</v>
      </c>
      <c r="CS252" s="2">
        <f t="shared" si="277"/>
        <v>0</v>
      </c>
      <c r="CT252" s="2">
        <f t="shared" si="278"/>
        <v>0</v>
      </c>
      <c r="CU252" s="2">
        <f t="shared" si="279"/>
        <v>0</v>
      </c>
      <c r="CV252" s="2">
        <f t="shared" si="280"/>
        <v>0</v>
      </c>
      <c r="CW252" s="2">
        <f t="shared" si="281"/>
        <v>0</v>
      </c>
      <c r="CX252" s="2">
        <f t="shared" si="282"/>
        <v>0</v>
      </c>
      <c r="CY252" s="2">
        <f t="shared" si="283"/>
        <v>0</v>
      </c>
      <c r="CZ252" s="2">
        <f t="shared" si="284"/>
        <v>0</v>
      </c>
      <c r="DA252" s="2"/>
      <c r="DB252" s="2"/>
      <c r="DC252" s="2" t="s">
        <v>3</v>
      </c>
      <c r="DD252" s="2" t="s">
        <v>3</v>
      </c>
      <c r="DE252" s="2" t="s">
        <v>36</v>
      </c>
      <c r="DF252" s="2" t="s">
        <v>36</v>
      </c>
      <c r="DG252" s="2" t="s">
        <v>43</v>
      </c>
      <c r="DH252" s="2" t="s">
        <v>3</v>
      </c>
      <c r="DI252" s="2" t="s">
        <v>43</v>
      </c>
      <c r="DJ252" s="2" t="s">
        <v>36</v>
      </c>
      <c r="DK252" s="2" t="s">
        <v>3</v>
      </c>
      <c r="DL252" s="2" t="s">
        <v>3</v>
      </c>
      <c r="DM252" s="2" t="s">
        <v>26</v>
      </c>
      <c r="DN252" s="2">
        <v>0</v>
      </c>
      <c r="DO252" s="2">
        <v>0</v>
      </c>
      <c r="DP252" s="2">
        <v>1</v>
      </c>
      <c r="DQ252" s="2">
        <v>1</v>
      </c>
      <c r="DR252" s="2"/>
      <c r="DS252" s="2"/>
      <c r="DT252" s="2"/>
      <c r="DU252" s="2">
        <v>1009</v>
      </c>
      <c r="DV252" s="2" t="s">
        <v>230</v>
      </c>
      <c r="DW252" s="2" t="s">
        <v>230</v>
      </c>
      <c r="DX252" s="2">
        <v>1000</v>
      </c>
      <c r="DY252" s="2"/>
      <c r="DZ252" s="2" t="s">
        <v>3</v>
      </c>
      <c r="EA252" s="2" t="s">
        <v>3</v>
      </c>
      <c r="EB252" s="2" t="s">
        <v>3</v>
      </c>
      <c r="EC252" s="2" t="s">
        <v>3</v>
      </c>
      <c r="ED252" s="2"/>
      <c r="EE252" s="2">
        <v>51407885</v>
      </c>
      <c r="EF252" s="2">
        <v>8</v>
      </c>
      <c r="EG252" s="2" t="s">
        <v>58</v>
      </c>
      <c r="EH252" s="2">
        <v>0</v>
      </c>
      <c r="EI252" s="2" t="s">
        <v>3</v>
      </c>
      <c r="EJ252" s="2">
        <v>1</v>
      </c>
      <c r="EK252" s="2">
        <v>1100</v>
      </c>
      <c r="EL252" s="2" t="s">
        <v>59</v>
      </c>
      <c r="EM252" s="2" t="s">
        <v>60</v>
      </c>
      <c r="EN252" s="2"/>
      <c r="EO252" s="2" t="s">
        <v>44</v>
      </c>
      <c r="EP252" s="2"/>
      <c r="EQ252" s="2">
        <v>0</v>
      </c>
      <c r="ER252" s="2">
        <v>0</v>
      </c>
      <c r="ES252" s="2">
        <v>10795.41</v>
      </c>
      <c r="ET252" s="2">
        <v>0</v>
      </c>
      <c r="EU252" s="2">
        <v>0</v>
      </c>
      <c r="EV252" s="2">
        <v>0</v>
      </c>
      <c r="EW252" s="2">
        <v>0</v>
      </c>
      <c r="EX252" s="2">
        <v>0</v>
      </c>
      <c r="EY252" s="2">
        <v>0</v>
      </c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>
        <v>0</v>
      </c>
      <c r="FR252" s="2">
        <f t="shared" si="285"/>
        <v>0</v>
      </c>
      <c r="FS252" s="2">
        <v>0</v>
      </c>
      <c r="FT252" s="2"/>
      <c r="FU252" s="2"/>
      <c r="FV252" s="2"/>
      <c r="FW252" s="2"/>
      <c r="FX252" s="2">
        <v>146</v>
      </c>
      <c r="FY252" s="2">
        <v>63.75</v>
      </c>
      <c r="FZ252" s="2"/>
      <c r="GA252" s="2" t="s">
        <v>63</v>
      </c>
      <c r="GB252" s="2"/>
      <c r="GC252" s="2"/>
      <c r="GD252" s="2">
        <v>1</v>
      </c>
      <c r="GE252" s="2"/>
      <c r="GF252" s="2">
        <v>361995524</v>
      </c>
      <c r="GG252" s="2">
        <v>2</v>
      </c>
      <c r="GH252" s="2">
        <v>0</v>
      </c>
      <c r="GI252" s="2">
        <v>-2</v>
      </c>
      <c r="GJ252" s="2">
        <v>0</v>
      </c>
      <c r="GK252" s="2">
        <v>0</v>
      </c>
      <c r="GL252" s="2">
        <f t="shared" si="286"/>
        <v>0</v>
      </c>
      <c r="GM252" s="2">
        <f t="shared" si="287"/>
        <v>0</v>
      </c>
      <c r="GN252" s="2">
        <f t="shared" si="288"/>
        <v>0</v>
      </c>
      <c r="GO252" s="2">
        <f t="shared" si="289"/>
        <v>0</v>
      </c>
      <c r="GP252" s="2">
        <f t="shared" si="290"/>
        <v>0</v>
      </c>
      <c r="GQ252" s="2"/>
      <c r="GR252" s="2">
        <v>0</v>
      </c>
      <c r="GS252" s="2">
        <v>4</v>
      </c>
      <c r="GT252" s="2">
        <v>0</v>
      </c>
      <c r="GU252" s="2" t="s">
        <v>3</v>
      </c>
      <c r="GV252" s="2">
        <f t="shared" si="291"/>
        <v>0</v>
      </c>
      <c r="GW252" s="2">
        <v>1</v>
      </c>
      <c r="GX252" s="2">
        <f t="shared" si="292"/>
        <v>0</v>
      </c>
      <c r="GY252" s="2"/>
      <c r="GZ252" s="2"/>
      <c r="HA252" s="2">
        <v>0</v>
      </c>
      <c r="HB252" s="2">
        <v>0</v>
      </c>
      <c r="HC252" s="2">
        <f t="shared" si="293"/>
        <v>0</v>
      </c>
      <c r="HD252" s="2"/>
      <c r="HE252" s="2" t="s">
        <v>3</v>
      </c>
      <c r="HF252" s="2" t="s">
        <v>3</v>
      </c>
      <c r="HG252" s="2"/>
      <c r="HH252" s="2"/>
      <c r="HI252" s="2"/>
      <c r="HJ252" s="2"/>
      <c r="HK252" s="2"/>
      <c r="HL252" s="2"/>
      <c r="HM252" s="2" t="s">
        <v>3</v>
      </c>
      <c r="HN252" s="2" t="s">
        <v>3</v>
      </c>
      <c r="HO252" s="2" t="s">
        <v>3</v>
      </c>
      <c r="HP252" s="2" t="s">
        <v>3</v>
      </c>
      <c r="HQ252" s="2" t="s">
        <v>3</v>
      </c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>
        <v>0</v>
      </c>
      <c r="IL252" s="2"/>
      <c r="IM252" s="2"/>
      <c r="IN252" s="2"/>
      <c r="IO252" s="2"/>
      <c r="IP252" s="2"/>
      <c r="IQ252" s="2"/>
      <c r="IR252" s="2"/>
      <c r="IS252" s="2"/>
      <c r="IT252" s="2"/>
      <c r="IU252" s="2"/>
    </row>
    <row r="253" spans="1:255" x14ac:dyDescent="0.2">
      <c r="A253">
        <v>17</v>
      </c>
      <c r="B253">
        <v>1</v>
      </c>
      <c r="E253" t="s">
        <v>358</v>
      </c>
      <c r="F253" t="s">
        <v>359</v>
      </c>
      <c r="G253" t="s">
        <v>360</v>
      </c>
      <c r="H253" t="s">
        <v>230</v>
      </c>
      <c r="I253">
        <v>0</v>
      </c>
      <c r="J253">
        <v>0</v>
      </c>
      <c r="K253">
        <v>0</v>
      </c>
      <c r="L253">
        <v>-8.9999999999999993E-3</v>
      </c>
      <c r="M253">
        <v>0</v>
      </c>
      <c r="N253">
        <f t="shared" si="254"/>
        <v>-8.9999999999999993E-3</v>
      </c>
      <c r="O253">
        <f t="shared" si="255"/>
        <v>0</v>
      </c>
      <c r="P253">
        <f t="shared" si="256"/>
        <v>0</v>
      </c>
      <c r="Q253">
        <f t="shared" si="257"/>
        <v>0</v>
      </c>
      <c r="R253">
        <f t="shared" si="258"/>
        <v>0</v>
      </c>
      <c r="S253">
        <f t="shared" si="259"/>
        <v>0</v>
      </c>
      <c r="T253">
        <f t="shared" si="260"/>
        <v>0</v>
      </c>
      <c r="U253">
        <f t="shared" si="261"/>
        <v>0</v>
      </c>
      <c r="V253">
        <f t="shared" si="262"/>
        <v>0</v>
      </c>
      <c r="W253">
        <f t="shared" si="263"/>
        <v>0</v>
      </c>
      <c r="X253">
        <f t="shared" si="264"/>
        <v>0</v>
      </c>
      <c r="Y253">
        <f t="shared" si="265"/>
        <v>0</v>
      </c>
      <c r="AA253">
        <v>51441990</v>
      </c>
      <c r="AB253">
        <f t="shared" si="266"/>
        <v>10795.41</v>
      </c>
      <c r="AC253">
        <f t="shared" si="294"/>
        <v>10795.41</v>
      </c>
      <c r="AD253">
        <f t="shared" si="267"/>
        <v>0</v>
      </c>
      <c r="AE253">
        <f t="shared" si="268"/>
        <v>0</v>
      </c>
      <c r="AF253">
        <f t="shared" si="269"/>
        <v>0</v>
      </c>
      <c r="AG253">
        <f t="shared" si="270"/>
        <v>0</v>
      </c>
      <c r="AH253">
        <f t="shared" si="271"/>
        <v>0</v>
      </c>
      <c r="AI253">
        <f t="shared" si="272"/>
        <v>0</v>
      </c>
      <c r="AJ253">
        <f t="shared" si="273"/>
        <v>0</v>
      </c>
      <c r="AK253">
        <v>10795.41</v>
      </c>
      <c r="AL253">
        <v>10795.41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146</v>
      </c>
      <c r="AU253">
        <v>64</v>
      </c>
      <c r="AV253">
        <v>1</v>
      </c>
      <c r="AW253">
        <v>1</v>
      </c>
      <c r="AZ253">
        <v>1</v>
      </c>
      <c r="BA253">
        <v>1</v>
      </c>
      <c r="BB253">
        <v>1</v>
      </c>
      <c r="BC253">
        <v>8.16</v>
      </c>
      <c r="BD253" t="s">
        <v>3</v>
      </c>
      <c r="BE253" t="s">
        <v>3</v>
      </c>
      <c r="BF253" t="s">
        <v>3</v>
      </c>
      <c r="BG253" t="s">
        <v>3</v>
      </c>
      <c r="BH253">
        <v>3</v>
      </c>
      <c r="BI253">
        <v>1</v>
      </c>
      <c r="BJ253" t="s">
        <v>361</v>
      </c>
      <c r="BM253">
        <v>1100</v>
      </c>
      <c r="BN253">
        <v>0</v>
      </c>
      <c r="BO253" t="s">
        <v>23</v>
      </c>
      <c r="BP253">
        <v>1</v>
      </c>
      <c r="BQ253">
        <v>8</v>
      </c>
      <c r="BR253">
        <v>0</v>
      </c>
      <c r="BS253">
        <v>1</v>
      </c>
      <c r="BT253">
        <v>1</v>
      </c>
      <c r="BU253">
        <v>1</v>
      </c>
      <c r="BV253">
        <v>1</v>
      </c>
      <c r="BW253">
        <v>1</v>
      </c>
      <c r="BX253">
        <v>1</v>
      </c>
      <c r="BY253" t="s">
        <v>3</v>
      </c>
      <c r="BZ253">
        <v>146</v>
      </c>
      <c r="CA253">
        <v>75</v>
      </c>
      <c r="CB253" t="s">
        <v>3</v>
      </c>
      <c r="CE253">
        <v>0</v>
      </c>
      <c r="CF253">
        <v>0</v>
      </c>
      <c r="CG253">
        <v>0</v>
      </c>
      <c r="CH253">
        <v>77</v>
      </c>
      <c r="CI253">
        <v>0</v>
      </c>
      <c r="CJ253">
        <v>0</v>
      </c>
      <c r="CK253">
        <v>0</v>
      </c>
      <c r="CL253">
        <v>0</v>
      </c>
      <c r="CM253">
        <v>0</v>
      </c>
      <c r="CN253" t="s">
        <v>885</v>
      </c>
      <c r="CO253">
        <v>0</v>
      </c>
      <c r="CP253">
        <f t="shared" si="274"/>
        <v>0</v>
      </c>
      <c r="CQ253">
        <f t="shared" si="275"/>
        <v>88090.55</v>
      </c>
      <c r="CR253">
        <f t="shared" si="276"/>
        <v>0</v>
      </c>
      <c r="CS253">
        <f t="shared" si="277"/>
        <v>0</v>
      </c>
      <c r="CT253">
        <f t="shared" si="278"/>
        <v>0</v>
      </c>
      <c r="CU253">
        <f t="shared" si="279"/>
        <v>0</v>
      </c>
      <c r="CV253">
        <f t="shared" si="280"/>
        <v>0</v>
      </c>
      <c r="CW253">
        <f t="shared" si="281"/>
        <v>0</v>
      </c>
      <c r="CX253">
        <f t="shared" si="282"/>
        <v>0</v>
      </c>
      <c r="CY253">
        <f t="shared" si="283"/>
        <v>0</v>
      </c>
      <c r="CZ253">
        <f t="shared" si="284"/>
        <v>0</v>
      </c>
      <c r="DC253" t="s">
        <v>3</v>
      </c>
      <c r="DD253" t="s">
        <v>3</v>
      </c>
      <c r="DE253" t="s">
        <v>36</v>
      </c>
      <c r="DF253" t="s">
        <v>36</v>
      </c>
      <c r="DG253" t="s">
        <v>43</v>
      </c>
      <c r="DH253" t="s">
        <v>3</v>
      </c>
      <c r="DI253" t="s">
        <v>43</v>
      </c>
      <c r="DJ253" t="s">
        <v>36</v>
      </c>
      <c r="DK253" t="s">
        <v>3</v>
      </c>
      <c r="DL253" t="s">
        <v>3</v>
      </c>
      <c r="DM253" t="s">
        <v>26</v>
      </c>
      <c r="DN253">
        <v>0</v>
      </c>
      <c r="DO253">
        <v>0</v>
      </c>
      <c r="DP253">
        <v>1</v>
      </c>
      <c r="DQ253">
        <v>1</v>
      </c>
      <c r="DU253">
        <v>1009</v>
      </c>
      <c r="DV253" t="s">
        <v>230</v>
      </c>
      <c r="DW253" t="s">
        <v>230</v>
      </c>
      <c r="DX253">
        <v>1000</v>
      </c>
      <c r="DZ253" t="s">
        <v>3</v>
      </c>
      <c r="EA253" t="s">
        <v>3</v>
      </c>
      <c r="EB253" t="s">
        <v>3</v>
      </c>
      <c r="EC253" t="s">
        <v>3</v>
      </c>
      <c r="EE253">
        <v>51407885</v>
      </c>
      <c r="EF253">
        <v>8</v>
      </c>
      <c r="EG253" t="s">
        <v>58</v>
      </c>
      <c r="EH253">
        <v>0</v>
      </c>
      <c r="EI253" t="s">
        <v>3</v>
      </c>
      <c r="EJ253">
        <v>1</v>
      </c>
      <c r="EK253">
        <v>1100</v>
      </c>
      <c r="EL253" t="s">
        <v>59</v>
      </c>
      <c r="EM253" t="s">
        <v>60</v>
      </c>
      <c r="EO253" t="s">
        <v>44</v>
      </c>
      <c r="EQ253">
        <v>0</v>
      </c>
      <c r="ER253">
        <v>0</v>
      </c>
      <c r="ES253">
        <v>10795.41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FQ253">
        <v>0</v>
      </c>
      <c r="FR253">
        <f t="shared" si="285"/>
        <v>0</v>
      </c>
      <c r="FS253">
        <v>0</v>
      </c>
      <c r="FX253">
        <v>146</v>
      </c>
      <c r="FY253">
        <v>63.75</v>
      </c>
      <c r="GA253" t="s">
        <v>63</v>
      </c>
      <c r="GD253">
        <v>1</v>
      </c>
      <c r="GF253">
        <v>361995524</v>
      </c>
      <c r="GG253">
        <v>2</v>
      </c>
      <c r="GH253">
        <v>0</v>
      </c>
      <c r="GI253">
        <v>-2</v>
      </c>
      <c r="GJ253">
        <v>0</v>
      </c>
      <c r="GK253">
        <v>0</v>
      </c>
      <c r="GL253">
        <f t="shared" si="286"/>
        <v>0</v>
      </c>
      <c r="GM253">
        <f t="shared" si="287"/>
        <v>0</v>
      </c>
      <c r="GN253">
        <f t="shared" si="288"/>
        <v>0</v>
      </c>
      <c r="GO253">
        <f t="shared" si="289"/>
        <v>0</v>
      </c>
      <c r="GP253">
        <f t="shared" si="290"/>
        <v>0</v>
      </c>
      <c r="GR253">
        <v>0</v>
      </c>
      <c r="GS253">
        <v>4</v>
      </c>
      <c r="GT253">
        <v>0</v>
      </c>
      <c r="GU253" t="s">
        <v>3</v>
      </c>
      <c r="GV253">
        <f t="shared" si="291"/>
        <v>0</v>
      </c>
      <c r="GW253">
        <v>1</v>
      </c>
      <c r="GX253">
        <f t="shared" si="292"/>
        <v>0</v>
      </c>
      <c r="HA253">
        <v>0</v>
      </c>
      <c r="HB253">
        <v>0</v>
      </c>
      <c r="HC253">
        <f t="shared" si="293"/>
        <v>0</v>
      </c>
      <c r="HE253" t="s">
        <v>3</v>
      </c>
      <c r="HF253" t="s">
        <v>3</v>
      </c>
      <c r="HM253" t="s">
        <v>3</v>
      </c>
      <c r="HN253" t="s">
        <v>3</v>
      </c>
      <c r="HO253" t="s">
        <v>3</v>
      </c>
      <c r="HP253" t="s">
        <v>3</v>
      </c>
      <c r="HQ253" t="s">
        <v>3</v>
      </c>
      <c r="IK253">
        <v>0</v>
      </c>
    </row>
    <row r="254" spans="1:255" x14ac:dyDescent="0.2">
      <c r="A254" s="2">
        <v>17</v>
      </c>
      <c r="B254" s="2">
        <v>1</v>
      </c>
      <c r="C254" s="2"/>
      <c r="D254" s="2"/>
      <c r="E254" s="2" t="s">
        <v>362</v>
      </c>
      <c r="F254" s="2" t="s">
        <v>363</v>
      </c>
      <c r="G254" s="2" t="s">
        <v>364</v>
      </c>
      <c r="H254" s="2" t="s">
        <v>365</v>
      </c>
      <c r="I254" s="2">
        <v>0</v>
      </c>
      <c r="J254" s="2">
        <v>0</v>
      </c>
      <c r="K254" s="2">
        <v>0</v>
      </c>
      <c r="L254" s="2">
        <v>-0.98</v>
      </c>
      <c r="M254" s="2">
        <v>0</v>
      </c>
      <c r="N254" s="2">
        <f t="shared" si="254"/>
        <v>-0.98</v>
      </c>
      <c r="O254" s="2">
        <f t="shared" si="255"/>
        <v>0</v>
      </c>
      <c r="P254" s="2">
        <f t="shared" si="256"/>
        <v>0</v>
      </c>
      <c r="Q254" s="2">
        <f t="shared" si="257"/>
        <v>0</v>
      </c>
      <c r="R254" s="2">
        <f t="shared" si="258"/>
        <v>0</v>
      </c>
      <c r="S254" s="2">
        <f t="shared" si="259"/>
        <v>0</v>
      </c>
      <c r="T254" s="2">
        <f t="shared" si="260"/>
        <v>0</v>
      </c>
      <c r="U254" s="2">
        <f t="shared" si="261"/>
        <v>0</v>
      </c>
      <c r="V254" s="2">
        <f t="shared" si="262"/>
        <v>0</v>
      </c>
      <c r="W254" s="2">
        <f t="shared" si="263"/>
        <v>0</v>
      </c>
      <c r="X254" s="2">
        <f t="shared" si="264"/>
        <v>0</v>
      </c>
      <c r="Y254" s="2">
        <f t="shared" si="265"/>
        <v>0</v>
      </c>
      <c r="Z254" s="2"/>
      <c r="AA254" s="2">
        <v>51442965</v>
      </c>
      <c r="AB254" s="2">
        <f t="shared" si="266"/>
        <v>5.48</v>
      </c>
      <c r="AC254" s="2">
        <f t="shared" si="294"/>
        <v>5.48</v>
      </c>
      <c r="AD254" s="2">
        <f t="shared" si="267"/>
        <v>0</v>
      </c>
      <c r="AE254" s="2">
        <f t="shared" si="268"/>
        <v>0</v>
      </c>
      <c r="AF254" s="2">
        <f t="shared" si="269"/>
        <v>0</v>
      </c>
      <c r="AG254" s="2">
        <f t="shared" si="270"/>
        <v>0</v>
      </c>
      <c r="AH254" s="2">
        <f t="shared" si="271"/>
        <v>0</v>
      </c>
      <c r="AI254" s="2">
        <f t="shared" si="272"/>
        <v>0</v>
      </c>
      <c r="AJ254" s="2">
        <f t="shared" si="273"/>
        <v>0</v>
      </c>
      <c r="AK254" s="2">
        <v>5.48</v>
      </c>
      <c r="AL254" s="2">
        <v>5.48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146</v>
      </c>
      <c r="AU254" s="2">
        <v>63.75</v>
      </c>
      <c r="AV254" s="2">
        <v>1</v>
      </c>
      <c r="AW254" s="2">
        <v>1</v>
      </c>
      <c r="AX254" s="2"/>
      <c r="AY254" s="2"/>
      <c r="AZ254" s="2">
        <v>1</v>
      </c>
      <c r="BA254" s="2">
        <v>1</v>
      </c>
      <c r="BB254" s="2">
        <v>1</v>
      </c>
      <c r="BC254" s="2">
        <v>8.16</v>
      </c>
      <c r="BD254" s="2" t="s">
        <v>3</v>
      </c>
      <c r="BE254" s="2" t="s">
        <v>3</v>
      </c>
      <c r="BF254" s="2" t="s">
        <v>3</v>
      </c>
      <c r="BG254" s="2" t="s">
        <v>3</v>
      </c>
      <c r="BH254" s="2">
        <v>3</v>
      </c>
      <c r="BI254" s="2">
        <v>1</v>
      </c>
      <c r="BJ254" s="2" t="s">
        <v>366</v>
      </c>
      <c r="BK254" s="2"/>
      <c r="BL254" s="2"/>
      <c r="BM254" s="2">
        <v>1100</v>
      </c>
      <c r="BN254" s="2">
        <v>0</v>
      </c>
      <c r="BO254" s="2" t="s">
        <v>23</v>
      </c>
      <c r="BP254" s="2">
        <v>1</v>
      </c>
      <c r="BQ254" s="2">
        <v>8</v>
      </c>
      <c r="BR254" s="2">
        <v>0</v>
      </c>
      <c r="BS254" s="2">
        <v>1</v>
      </c>
      <c r="BT254" s="2">
        <v>1</v>
      </c>
      <c r="BU254" s="2">
        <v>1</v>
      </c>
      <c r="BV254" s="2">
        <v>1</v>
      </c>
      <c r="BW254" s="2">
        <v>1</v>
      </c>
      <c r="BX254" s="2">
        <v>1</v>
      </c>
      <c r="BY254" s="2" t="s">
        <v>3</v>
      </c>
      <c r="BZ254" s="2">
        <v>146</v>
      </c>
      <c r="CA254" s="2">
        <v>75</v>
      </c>
      <c r="CB254" s="2" t="s">
        <v>3</v>
      </c>
      <c r="CC254" s="2"/>
      <c r="CD254" s="2"/>
      <c r="CE254" s="2">
        <v>0</v>
      </c>
      <c r="CF254" s="2">
        <v>0</v>
      </c>
      <c r="CG254" s="2">
        <v>0</v>
      </c>
      <c r="CH254" s="2">
        <v>78</v>
      </c>
      <c r="CI254" s="2">
        <v>0</v>
      </c>
      <c r="CJ254" s="2">
        <v>0</v>
      </c>
      <c r="CK254" s="2">
        <v>0</v>
      </c>
      <c r="CL254" s="2">
        <v>0</v>
      </c>
      <c r="CM254" s="2">
        <v>0</v>
      </c>
      <c r="CN254" s="2" t="s">
        <v>885</v>
      </c>
      <c r="CO254" s="2">
        <v>0</v>
      </c>
      <c r="CP254" s="2">
        <f t="shared" si="274"/>
        <v>0</v>
      </c>
      <c r="CQ254" s="2">
        <f t="shared" si="275"/>
        <v>44.72</v>
      </c>
      <c r="CR254" s="2">
        <f t="shared" si="276"/>
        <v>0</v>
      </c>
      <c r="CS254" s="2">
        <f t="shared" si="277"/>
        <v>0</v>
      </c>
      <c r="CT254" s="2">
        <f t="shared" si="278"/>
        <v>0</v>
      </c>
      <c r="CU254" s="2">
        <f t="shared" si="279"/>
        <v>0</v>
      </c>
      <c r="CV254" s="2">
        <f t="shared" si="280"/>
        <v>0</v>
      </c>
      <c r="CW254" s="2">
        <f t="shared" si="281"/>
        <v>0</v>
      </c>
      <c r="CX254" s="2">
        <f t="shared" si="282"/>
        <v>0</v>
      </c>
      <c r="CY254" s="2">
        <f t="shared" si="283"/>
        <v>0</v>
      </c>
      <c r="CZ254" s="2">
        <f t="shared" si="284"/>
        <v>0</v>
      </c>
      <c r="DA254" s="2"/>
      <c r="DB254" s="2"/>
      <c r="DC254" s="2" t="s">
        <v>3</v>
      </c>
      <c r="DD254" s="2" t="s">
        <v>3</v>
      </c>
      <c r="DE254" s="2" t="s">
        <v>36</v>
      </c>
      <c r="DF254" s="2" t="s">
        <v>36</v>
      </c>
      <c r="DG254" s="2" t="s">
        <v>43</v>
      </c>
      <c r="DH254" s="2" t="s">
        <v>3</v>
      </c>
      <c r="DI254" s="2" t="s">
        <v>43</v>
      </c>
      <c r="DJ254" s="2" t="s">
        <v>36</v>
      </c>
      <c r="DK254" s="2" t="s">
        <v>3</v>
      </c>
      <c r="DL254" s="2" t="s">
        <v>3</v>
      </c>
      <c r="DM254" s="2" t="s">
        <v>26</v>
      </c>
      <c r="DN254" s="2">
        <v>0</v>
      </c>
      <c r="DO254" s="2">
        <v>0</v>
      </c>
      <c r="DP254" s="2">
        <v>1</v>
      </c>
      <c r="DQ254" s="2">
        <v>1</v>
      </c>
      <c r="DR254" s="2"/>
      <c r="DS254" s="2"/>
      <c r="DT254" s="2"/>
      <c r="DU254" s="2">
        <v>1009</v>
      </c>
      <c r="DV254" s="2" t="s">
        <v>365</v>
      </c>
      <c r="DW254" s="2" t="s">
        <v>365</v>
      </c>
      <c r="DX254" s="2">
        <v>1</v>
      </c>
      <c r="DY254" s="2"/>
      <c r="DZ254" s="2" t="s">
        <v>3</v>
      </c>
      <c r="EA254" s="2" t="s">
        <v>3</v>
      </c>
      <c r="EB254" s="2" t="s">
        <v>3</v>
      </c>
      <c r="EC254" s="2" t="s">
        <v>3</v>
      </c>
      <c r="ED254" s="2"/>
      <c r="EE254" s="2">
        <v>51407885</v>
      </c>
      <c r="EF254" s="2">
        <v>8</v>
      </c>
      <c r="EG254" s="2" t="s">
        <v>58</v>
      </c>
      <c r="EH254" s="2">
        <v>0</v>
      </c>
      <c r="EI254" s="2" t="s">
        <v>3</v>
      </c>
      <c r="EJ254" s="2">
        <v>1</v>
      </c>
      <c r="EK254" s="2">
        <v>1100</v>
      </c>
      <c r="EL254" s="2" t="s">
        <v>59</v>
      </c>
      <c r="EM254" s="2" t="s">
        <v>60</v>
      </c>
      <c r="EN254" s="2"/>
      <c r="EO254" s="2" t="s">
        <v>44</v>
      </c>
      <c r="EP254" s="2"/>
      <c r="EQ254" s="2">
        <v>0</v>
      </c>
      <c r="ER254" s="2">
        <v>0</v>
      </c>
      <c r="ES254" s="2">
        <v>5.48</v>
      </c>
      <c r="ET254" s="2">
        <v>0</v>
      </c>
      <c r="EU254" s="2">
        <v>0</v>
      </c>
      <c r="EV254" s="2">
        <v>0</v>
      </c>
      <c r="EW254" s="2">
        <v>0</v>
      </c>
      <c r="EX254" s="2">
        <v>0</v>
      </c>
      <c r="EY254" s="2">
        <v>0</v>
      </c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>
        <v>0</v>
      </c>
      <c r="FR254" s="2">
        <f t="shared" si="285"/>
        <v>0</v>
      </c>
      <c r="FS254" s="2">
        <v>0</v>
      </c>
      <c r="FT254" s="2"/>
      <c r="FU254" s="2"/>
      <c r="FV254" s="2"/>
      <c r="FW254" s="2"/>
      <c r="FX254" s="2">
        <v>146</v>
      </c>
      <c r="FY254" s="2">
        <v>63.75</v>
      </c>
      <c r="FZ254" s="2"/>
      <c r="GA254" s="2" t="s">
        <v>63</v>
      </c>
      <c r="GB254" s="2"/>
      <c r="GC254" s="2"/>
      <c r="GD254" s="2">
        <v>1</v>
      </c>
      <c r="GE254" s="2"/>
      <c r="GF254" s="2">
        <v>99082399</v>
      </c>
      <c r="GG254" s="2">
        <v>2</v>
      </c>
      <c r="GH254" s="2">
        <v>0</v>
      </c>
      <c r="GI254" s="2">
        <v>-2</v>
      </c>
      <c r="GJ254" s="2">
        <v>0</v>
      </c>
      <c r="GK254" s="2">
        <v>0</v>
      </c>
      <c r="GL254" s="2">
        <f t="shared" si="286"/>
        <v>0</v>
      </c>
      <c r="GM254" s="2">
        <f t="shared" si="287"/>
        <v>0</v>
      </c>
      <c r="GN254" s="2">
        <f t="shared" si="288"/>
        <v>0</v>
      </c>
      <c r="GO254" s="2">
        <f t="shared" si="289"/>
        <v>0</v>
      </c>
      <c r="GP254" s="2">
        <f t="shared" si="290"/>
        <v>0</v>
      </c>
      <c r="GQ254" s="2"/>
      <c r="GR254" s="2">
        <v>0</v>
      </c>
      <c r="GS254" s="2">
        <v>4</v>
      </c>
      <c r="GT254" s="2">
        <v>0</v>
      </c>
      <c r="GU254" s="2" t="s">
        <v>3</v>
      </c>
      <c r="GV254" s="2">
        <f t="shared" si="291"/>
        <v>0</v>
      </c>
      <c r="GW254" s="2">
        <v>1</v>
      </c>
      <c r="GX254" s="2">
        <f t="shared" si="292"/>
        <v>0</v>
      </c>
      <c r="GY254" s="2"/>
      <c r="GZ254" s="2"/>
      <c r="HA254" s="2">
        <v>0</v>
      </c>
      <c r="HB254" s="2">
        <v>0</v>
      </c>
      <c r="HC254" s="2">
        <f t="shared" si="293"/>
        <v>0</v>
      </c>
      <c r="HD254" s="2"/>
      <c r="HE254" s="2" t="s">
        <v>3</v>
      </c>
      <c r="HF254" s="2" t="s">
        <v>3</v>
      </c>
      <c r="HG254" s="2"/>
      <c r="HH254" s="2"/>
      <c r="HI254" s="2"/>
      <c r="HJ254" s="2"/>
      <c r="HK254" s="2"/>
      <c r="HL254" s="2"/>
      <c r="HM254" s="2" t="s">
        <v>3</v>
      </c>
      <c r="HN254" s="2" t="s">
        <v>3</v>
      </c>
      <c r="HO254" s="2" t="s">
        <v>3</v>
      </c>
      <c r="HP254" s="2" t="s">
        <v>3</v>
      </c>
      <c r="HQ254" s="2" t="s">
        <v>3</v>
      </c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>
        <v>0</v>
      </c>
      <c r="IL254" s="2"/>
      <c r="IM254" s="2"/>
      <c r="IN254" s="2"/>
      <c r="IO254" s="2"/>
      <c r="IP254" s="2"/>
      <c r="IQ254" s="2"/>
      <c r="IR254" s="2"/>
      <c r="IS254" s="2"/>
      <c r="IT254" s="2"/>
      <c r="IU254" s="2"/>
    </row>
    <row r="255" spans="1:255" x14ac:dyDescent="0.2">
      <c r="A255">
        <v>17</v>
      </c>
      <c r="B255">
        <v>1</v>
      </c>
      <c r="E255" t="s">
        <v>362</v>
      </c>
      <c r="F255" t="s">
        <v>363</v>
      </c>
      <c r="G255" t="s">
        <v>364</v>
      </c>
      <c r="H255" t="s">
        <v>365</v>
      </c>
      <c r="I255">
        <v>0</v>
      </c>
      <c r="J255">
        <v>0</v>
      </c>
      <c r="K255">
        <v>0</v>
      </c>
      <c r="L255">
        <v>-0.98</v>
      </c>
      <c r="M255">
        <v>0</v>
      </c>
      <c r="N255">
        <f t="shared" si="254"/>
        <v>-0.98</v>
      </c>
      <c r="O255">
        <f t="shared" si="255"/>
        <v>0</v>
      </c>
      <c r="P255">
        <f t="shared" si="256"/>
        <v>0</v>
      </c>
      <c r="Q255">
        <f t="shared" si="257"/>
        <v>0</v>
      </c>
      <c r="R255">
        <f t="shared" si="258"/>
        <v>0</v>
      </c>
      <c r="S255">
        <f t="shared" si="259"/>
        <v>0</v>
      </c>
      <c r="T255">
        <f t="shared" si="260"/>
        <v>0</v>
      </c>
      <c r="U255">
        <f t="shared" si="261"/>
        <v>0</v>
      </c>
      <c r="V255">
        <f t="shared" si="262"/>
        <v>0</v>
      </c>
      <c r="W255">
        <f t="shared" si="263"/>
        <v>0</v>
      </c>
      <c r="X255">
        <f t="shared" si="264"/>
        <v>0</v>
      </c>
      <c r="Y255">
        <f t="shared" si="265"/>
        <v>0</v>
      </c>
      <c r="AA255">
        <v>51441990</v>
      </c>
      <c r="AB255">
        <f t="shared" si="266"/>
        <v>5.48</v>
      </c>
      <c r="AC255">
        <f t="shared" si="294"/>
        <v>5.48</v>
      </c>
      <c r="AD255">
        <f t="shared" si="267"/>
        <v>0</v>
      </c>
      <c r="AE255">
        <f t="shared" si="268"/>
        <v>0</v>
      </c>
      <c r="AF255">
        <f t="shared" si="269"/>
        <v>0</v>
      </c>
      <c r="AG255">
        <f t="shared" si="270"/>
        <v>0</v>
      </c>
      <c r="AH255">
        <f t="shared" si="271"/>
        <v>0</v>
      </c>
      <c r="AI255">
        <f t="shared" si="272"/>
        <v>0</v>
      </c>
      <c r="AJ255">
        <f t="shared" si="273"/>
        <v>0</v>
      </c>
      <c r="AK255">
        <v>5.48</v>
      </c>
      <c r="AL255">
        <v>5.48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146</v>
      </c>
      <c r="AU255">
        <v>64</v>
      </c>
      <c r="AV255">
        <v>1</v>
      </c>
      <c r="AW255">
        <v>1</v>
      </c>
      <c r="AZ255">
        <v>1</v>
      </c>
      <c r="BA255">
        <v>1</v>
      </c>
      <c r="BB255">
        <v>1</v>
      </c>
      <c r="BC255">
        <v>8.16</v>
      </c>
      <c r="BD255" t="s">
        <v>3</v>
      </c>
      <c r="BE255" t="s">
        <v>3</v>
      </c>
      <c r="BF255" t="s">
        <v>3</v>
      </c>
      <c r="BG255" t="s">
        <v>3</v>
      </c>
      <c r="BH255">
        <v>3</v>
      </c>
      <c r="BI255">
        <v>1</v>
      </c>
      <c r="BJ255" t="s">
        <v>366</v>
      </c>
      <c r="BM255">
        <v>1100</v>
      </c>
      <c r="BN255">
        <v>0</v>
      </c>
      <c r="BO255" t="s">
        <v>23</v>
      </c>
      <c r="BP255">
        <v>1</v>
      </c>
      <c r="BQ255">
        <v>8</v>
      </c>
      <c r="BR255">
        <v>0</v>
      </c>
      <c r="BS255">
        <v>1</v>
      </c>
      <c r="BT255">
        <v>1</v>
      </c>
      <c r="BU255">
        <v>1</v>
      </c>
      <c r="BV255">
        <v>1</v>
      </c>
      <c r="BW255">
        <v>1</v>
      </c>
      <c r="BX255">
        <v>1</v>
      </c>
      <c r="BY255" t="s">
        <v>3</v>
      </c>
      <c r="BZ255">
        <v>146</v>
      </c>
      <c r="CA255">
        <v>75</v>
      </c>
      <c r="CB255" t="s">
        <v>3</v>
      </c>
      <c r="CE255">
        <v>0</v>
      </c>
      <c r="CF255">
        <v>0</v>
      </c>
      <c r="CG255">
        <v>0</v>
      </c>
      <c r="CH255">
        <v>78</v>
      </c>
      <c r="CI255">
        <v>0</v>
      </c>
      <c r="CJ255">
        <v>0</v>
      </c>
      <c r="CK255">
        <v>0</v>
      </c>
      <c r="CL255">
        <v>0</v>
      </c>
      <c r="CM255">
        <v>0</v>
      </c>
      <c r="CN255" t="s">
        <v>885</v>
      </c>
      <c r="CO255">
        <v>0</v>
      </c>
      <c r="CP255">
        <f t="shared" si="274"/>
        <v>0</v>
      </c>
      <c r="CQ255">
        <f t="shared" si="275"/>
        <v>44.72</v>
      </c>
      <c r="CR255">
        <f t="shared" si="276"/>
        <v>0</v>
      </c>
      <c r="CS255">
        <f t="shared" si="277"/>
        <v>0</v>
      </c>
      <c r="CT255">
        <f t="shared" si="278"/>
        <v>0</v>
      </c>
      <c r="CU255">
        <f t="shared" si="279"/>
        <v>0</v>
      </c>
      <c r="CV255">
        <f t="shared" si="280"/>
        <v>0</v>
      </c>
      <c r="CW255">
        <f t="shared" si="281"/>
        <v>0</v>
      </c>
      <c r="CX255">
        <f t="shared" si="282"/>
        <v>0</v>
      </c>
      <c r="CY255">
        <f t="shared" si="283"/>
        <v>0</v>
      </c>
      <c r="CZ255">
        <f t="shared" si="284"/>
        <v>0</v>
      </c>
      <c r="DC255" t="s">
        <v>3</v>
      </c>
      <c r="DD255" t="s">
        <v>3</v>
      </c>
      <c r="DE255" t="s">
        <v>36</v>
      </c>
      <c r="DF255" t="s">
        <v>36</v>
      </c>
      <c r="DG255" t="s">
        <v>43</v>
      </c>
      <c r="DH255" t="s">
        <v>3</v>
      </c>
      <c r="DI255" t="s">
        <v>43</v>
      </c>
      <c r="DJ255" t="s">
        <v>36</v>
      </c>
      <c r="DK255" t="s">
        <v>3</v>
      </c>
      <c r="DL255" t="s">
        <v>3</v>
      </c>
      <c r="DM255" t="s">
        <v>26</v>
      </c>
      <c r="DN255">
        <v>0</v>
      </c>
      <c r="DO255">
        <v>0</v>
      </c>
      <c r="DP255">
        <v>1</v>
      </c>
      <c r="DQ255">
        <v>1</v>
      </c>
      <c r="DU255">
        <v>1009</v>
      </c>
      <c r="DV255" t="s">
        <v>365</v>
      </c>
      <c r="DW255" t="s">
        <v>365</v>
      </c>
      <c r="DX255">
        <v>1</v>
      </c>
      <c r="DZ255" t="s">
        <v>3</v>
      </c>
      <c r="EA255" t="s">
        <v>3</v>
      </c>
      <c r="EB255" t="s">
        <v>3</v>
      </c>
      <c r="EC255" t="s">
        <v>3</v>
      </c>
      <c r="EE255">
        <v>51407885</v>
      </c>
      <c r="EF255">
        <v>8</v>
      </c>
      <c r="EG255" t="s">
        <v>58</v>
      </c>
      <c r="EH255">
        <v>0</v>
      </c>
      <c r="EI255" t="s">
        <v>3</v>
      </c>
      <c r="EJ255">
        <v>1</v>
      </c>
      <c r="EK255">
        <v>1100</v>
      </c>
      <c r="EL255" t="s">
        <v>59</v>
      </c>
      <c r="EM255" t="s">
        <v>60</v>
      </c>
      <c r="EO255" t="s">
        <v>44</v>
      </c>
      <c r="EQ255">
        <v>0</v>
      </c>
      <c r="ER255">
        <v>0</v>
      </c>
      <c r="ES255">
        <v>5.48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FQ255">
        <v>0</v>
      </c>
      <c r="FR255">
        <f t="shared" si="285"/>
        <v>0</v>
      </c>
      <c r="FS255">
        <v>0</v>
      </c>
      <c r="FX255">
        <v>146</v>
      </c>
      <c r="FY255">
        <v>63.75</v>
      </c>
      <c r="GA255" t="s">
        <v>63</v>
      </c>
      <c r="GD255">
        <v>1</v>
      </c>
      <c r="GF255">
        <v>99082399</v>
      </c>
      <c r="GG255">
        <v>2</v>
      </c>
      <c r="GH255">
        <v>0</v>
      </c>
      <c r="GI255">
        <v>-2</v>
      </c>
      <c r="GJ255">
        <v>0</v>
      </c>
      <c r="GK255">
        <v>0</v>
      </c>
      <c r="GL255">
        <f t="shared" si="286"/>
        <v>0</v>
      </c>
      <c r="GM255">
        <f t="shared" si="287"/>
        <v>0</v>
      </c>
      <c r="GN255">
        <f t="shared" si="288"/>
        <v>0</v>
      </c>
      <c r="GO255">
        <f t="shared" si="289"/>
        <v>0</v>
      </c>
      <c r="GP255">
        <f t="shared" si="290"/>
        <v>0</v>
      </c>
      <c r="GR255">
        <v>0</v>
      </c>
      <c r="GS255">
        <v>4</v>
      </c>
      <c r="GT255">
        <v>0</v>
      </c>
      <c r="GU255" t="s">
        <v>3</v>
      </c>
      <c r="GV255">
        <f t="shared" si="291"/>
        <v>0</v>
      </c>
      <c r="GW255">
        <v>1</v>
      </c>
      <c r="GX255">
        <f t="shared" si="292"/>
        <v>0</v>
      </c>
      <c r="HA255">
        <v>0</v>
      </c>
      <c r="HB255">
        <v>0</v>
      </c>
      <c r="HC255">
        <f t="shared" si="293"/>
        <v>0</v>
      </c>
      <c r="HE255" t="s">
        <v>3</v>
      </c>
      <c r="HF255" t="s">
        <v>3</v>
      </c>
      <c r="HM255" t="s">
        <v>3</v>
      </c>
      <c r="HN255" t="s">
        <v>3</v>
      </c>
      <c r="HO255" t="s">
        <v>3</v>
      </c>
      <c r="HP255" t="s">
        <v>3</v>
      </c>
      <c r="HQ255" t="s">
        <v>3</v>
      </c>
      <c r="IK255">
        <v>0</v>
      </c>
    </row>
    <row r="256" spans="1:255" x14ac:dyDescent="0.2">
      <c r="A256" s="2">
        <v>17</v>
      </c>
      <c r="B256" s="2">
        <v>1</v>
      </c>
      <c r="C256" s="2"/>
      <c r="D256" s="2"/>
      <c r="E256" s="2" t="s">
        <v>367</v>
      </c>
      <c r="F256" s="2" t="s">
        <v>368</v>
      </c>
      <c r="G256" s="2" t="s">
        <v>369</v>
      </c>
      <c r="H256" s="2" t="s">
        <v>230</v>
      </c>
      <c r="I256" s="2">
        <v>0</v>
      </c>
      <c r="J256" s="2">
        <v>0</v>
      </c>
      <c r="K256" s="2">
        <v>0</v>
      </c>
      <c r="L256" s="2">
        <v>-2.9000000000000001E-2</v>
      </c>
      <c r="M256" s="2">
        <v>0</v>
      </c>
      <c r="N256" s="2">
        <f t="shared" si="254"/>
        <v>-2.9000000000000001E-2</v>
      </c>
      <c r="O256" s="2">
        <f t="shared" si="255"/>
        <v>0</v>
      </c>
      <c r="P256" s="2">
        <f t="shared" si="256"/>
        <v>0</v>
      </c>
      <c r="Q256" s="2">
        <f t="shared" si="257"/>
        <v>0</v>
      </c>
      <c r="R256" s="2">
        <f t="shared" si="258"/>
        <v>0</v>
      </c>
      <c r="S256" s="2">
        <f t="shared" si="259"/>
        <v>0</v>
      </c>
      <c r="T256" s="2">
        <f t="shared" si="260"/>
        <v>0</v>
      </c>
      <c r="U256" s="2">
        <f t="shared" si="261"/>
        <v>0</v>
      </c>
      <c r="V256" s="2">
        <f t="shared" si="262"/>
        <v>0</v>
      </c>
      <c r="W256" s="2">
        <f t="shared" si="263"/>
        <v>0</v>
      </c>
      <c r="X256" s="2">
        <f t="shared" si="264"/>
        <v>0</v>
      </c>
      <c r="Y256" s="2">
        <f t="shared" si="265"/>
        <v>0</v>
      </c>
      <c r="Z256" s="2"/>
      <c r="AA256" s="2">
        <v>51442965</v>
      </c>
      <c r="AB256" s="2">
        <f t="shared" si="266"/>
        <v>10883</v>
      </c>
      <c r="AC256" s="2">
        <f t="shared" si="294"/>
        <v>10883</v>
      </c>
      <c r="AD256" s="2">
        <f t="shared" si="267"/>
        <v>0</v>
      </c>
      <c r="AE256" s="2">
        <f t="shared" si="268"/>
        <v>0</v>
      </c>
      <c r="AF256" s="2">
        <f t="shared" si="269"/>
        <v>0</v>
      </c>
      <c r="AG256" s="2">
        <f t="shared" si="270"/>
        <v>0</v>
      </c>
      <c r="AH256" s="2">
        <f t="shared" si="271"/>
        <v>0</v>
      </c>
      <c r="AI256" s="2">
        <f t="shared" si="272"/>
        <v>0</v>
      </c>
      <c r="AJ256" s="2">
        <f t="shared" si="273"/>
        <v>0</v>
      </c>
      <c r="AK256" s="2">
        <v>10883</v>
      </c>
      <c r="AL256" s="2">
        <v>10883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146</v>
      </c>
      <c r="AU256" s="2">
        <v>63.75</v>
      </c>
      <c r="AV256" s="2">
        <v>1</v>
      </c>
      <c r="AW256" s="2">
        <v>1</v>
      </c>
      <c r="AX256" s="2"/>
      <c r="AY256" s="2"/>
      <c r="AZ256" s="2">
        <v>1</v>
      </c>
      <c r="BA256" s="2">
        <v>1</v>
      </c>
      <c r="BB256" s="2">
        <v>1</v>
      </c>
      <c r="BC256" s="2">
        <v>8.16</v>
      </c>
      <c r="BD256" s="2" t="s">
        <v>3</v>
      </c>
      <c r="BE256" s="2" t="s">
        <v>3</v>
      </c>
      <c r="BF256" s="2" t="s">
        <v>3</v>
      </c>
      <c r="BG256" s="2" t="s">
        <v>3</v>
      </c>
      <c r="BH256" s="2">
        <v>3</v>
      </c>
      <c r="BI256" s="2">
        <v>1</v>
      </c>
      <c r="BJ256" s="2" t="s">
        <v>370</v>
      </c>
      <c r="BK256" s="2"/>
      <c r="BL256" s="2"/>
      <c r="BM256" s="2">
        <v>1100</v>
      </c>
      <c r="BN256" s="2">
        <v>0</v>
      </c>
      <c r="BO256" s="2" t="s">
        <v>23</v>
      </c>
      <c r="BP256" s="2">
        <v>1</v>
      </c>
      <c r="BQ256" s="2">
        <v>8</v>
      </c>
      <c r="BR256" s="2">
        <v>0</v>
      </c>
      <c r="BS256" s="2">
        <v>1</v>
      </c>
      <c r="BT256" s="2">
        <v>1</v>
      </c>
      <c r="BU256" s="2">
        <v>1</v>
      </c>
      <c r="BV256" s="2">
        <v>1</v>
      </c>
      <c r="BW256" s="2">
        <v>1</v>
      </c>
      <c r="BX256" s="2">
        <v>1</v>
      </c>
      <c r="BY256" s="2" t="s">
        <v>3</v>
      </c>
      <c r="BZ256" s="2">
        <v>146</v>
      </c>
      <c r="CA256" s="2">
        <v>75</v>
      </c>
      <c r="CB256" s="2" t="s">
        <v>3</v>
      </c>
      <c r="CC256" s="2"/>
      <c r="CD256" s="2"/>
      <c r="CE256" s="2">
        <v>0</v>
      </c>
      <c r="CF256" s="2">
        <v>0</v>
      </c>
      <c r="CG256" s="2">
        <v>0</v>
      </c>
      <c r="CH256" s="2">
        <v>79</v>
      </c>
      <c r="CI256" s="2">
        <v>0</v>
      </c>
      <c r="CJ256" s="2">
        <v>0</v>
      </c>
      <c r="CK256" s="2">
        <v>0</v>
      </c>
      <c r="CL256" s="2">
        <v>0</v>
      </c>
      <c r="CM256" s="2">
        <v>0</v>
      </c>
      <c r="CN256" s="2" t="s">
        <v>885</v>
      </c>
      <c r="CO256" s="2">
        <v>0</v>
      </c>
      <c r="CP256" s="2">
        <f t="shared" si="274"/>
        <v>0</v>
      </c>
      <c r="CQ256" s="2">
        <f t="shared" si="275"/>
        <v>88805.28</v>
      </c>
      <c r="CR256" s="2">
        <f t="shared" si="276"/>
        <v>0</v>
      </c>
      <c r="CS256" s="2">
        <f t="shared" si="277"/>
        <v>0</v>
      </c>
      <c r="CT256" s="2">
        <f t="shared" si="278"/>
        <v>0</v>
      </c>
      <c r="CU256" s="2">
        <f t="shared" si="279"/>
        <v>0</v>
      </c>
      <c r="CV256" s="2">
        <f t="shared" si="280"/>
        <v>0</v>
      </c>
      <c r="CW256" s="2">
        <f t="shared" si="281"/>
        <v>0</v>
      </c>
      <c r="CX256" s="2">
        <f t="shared" si="282"/>
        <v>0</v>
      </c>
      <c r="CY256" s="2">
        <f t="shared" si="283"/>
        <v>0</v>
      </c>
      <c r="CZ256" s="2">
        <f t="shared" si="284"/>
        <v>0</v>
      </c>
      <c r="DA256" s="2"/>
      <c r="DB256" s="2"/>
      <c r="DC256" s="2" t="s">
        <v>3</v>
      </c>
      <c r="DD256" s="2" t="s">
        <v>3</v>
      </c>
      <c r="DE256" s="2" t="s">
        <v>36</v>
      </c>
      <c r="DF256" s="2" t="s">
        <v>36</v>
      </c>
      <c r="DG256" s="2" t="s">
        <v>43</v>
      </c>
      <c r="DH256" s="2" t="s">
        <v>3</v>
      </c>
      <c r="DI256" s="2" t="s">
        <v>43</v>
      </c>
      <c r="DJ256" s="2" t="s">
        <v>36</v>
      </c>
      <c r="DK256" s="2" t="s">
        <v>3</v>
      </c>
      <c r="DL256" s="2" t="s">
        <v>3</v>
      </c>
      <c r="DM256" s="2" t="s">
        <v>26</v>
      </c>
      <c r="DN256" s="2">
        <v>0</v>
      </c>
      <c r="DO256" s="2">
        <v>0</v>
      </c>
      <c r="DP256" s="2">
        <v>1</v>
      </c>
      <c r="DQ256" s="2">
        <v>1</v>
      </c>
      <c r="DR256" s="2"/>
      <c r="DS256" s="2"/>
      <c r="DT256" s="2"/>
      <c r="DU256" s="2">
        <v>1009</v>
      </c>
      <c r="DV256" s="2" t="s">
        <v>230</v>
      </c>
      <c r="DW256" s="2" t="s">
        <v>230</v>
      </c>
      <c r="DX256" s="2">
        <v>1000</v>
      </c>
      <c r="DY256" s="2"/>
      <c r="DZ256" s="2" t="s">
        <v>3</v>
      </c>
      <c r="EA256" s="2" t="s">
        <v>3</v>
      </c>
      <c r="EB256" s="2" t="s">
        <v>3</v>
      </c>
      <c r="EC256" s="2" t="s">
        <v>3</v>
      </c>
      <c r="ED256" s="2"/>
      <c r="EE256" s="2">
        <v>51407885</v>
      </c>
      <c r="EF256" s="2">
        <v>8</v>
      </c>
      <c r="EG256" s="2" t="s">
        <v>58</v>
      </c>
      <c r="EH256" s="2">
        <v>0</v>
      </c>
      <c r="EI256" s="2" t="s">
        <v>3</v>
      </c>
      <c r="EJ256" s="2">
        <v>1</v>
      </c>
      <c r="EK256" s="2">
        <v>1100</v>
      </c>
      <c r="EL256" s="2" t="s">
        <v>59</v>
      </c>
      <c r="EM256" s="2" t="s">
        <v>60</v>
      </c>
      <c r="EN256" s="2"/>
      <c r="EO256" s="2" t="s">
        <v>44</v>
      </c>
      <c r="EP256" s="2"/>
      <c r="EQ256" s="2">
        <v>0</v>
      </c>
      <c r="ER256" s="2">
        <v>0</v>
      </c>
      <c r="ES256" s="2">
        <v>10883</v>
      </c>
      <c r="ET256" s="2">
        <v>0</v>
      </c>
      <c r="EU256" s="2">
        <v>0</v>
      </c>
      <c r="EV256" s="2">
        <v>0</v>
      </c>
      <c r="EW256" s="2">
        <v>0</v>
      </c>
      <c r="EX256" s="2">
        <v>0</v>
      </c>
      <c r="EY256" s="2">
        <v>0</v>
      </c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>
        <v>0</v>
      </c>
      <c r="FR256" s="2">
        <f t="shared" si="285"/>
        <v>0</v>
      </c>
      <c r="FS256" s="2">
        <v>0</v>
      </c>
      <c r="FT256" s="2"/>
      <c r="FU256" s="2"/>
      <c r="FV256" s="2"/>
      <c r="FW256" s="2"/>
      <c r="FX256" s="2">
        <v>146</v>
      </c>
      <c r="FY256" s="2">
        <v>63.75</v>
      </c>
      <c r="FZ256" s="2"/>
      <c r="GA256" s="2" t="s">
        <v>63</v>
      </c>
      <c r="GB256" s="2"/>
      <c r="GC256" s="2"/>
      <c r="GD256" s="2">
        <v>1</v>
      </c>
      <c r="GE256" s="2"/>
      <c r="GF256" s="2">
        <v>-717342812</v>
      </c>
      <c r="GG256" s="2">
        <v>2</v>
      </c>
      <c r="GH256" s="2">
        <v>0</v>
      </c>
      <c r="GI256" s="2">
        <v>-2</v>
      </c>
      <c r="GJ256" s="2">
        <v>0</v>
      </c>
      <c r="GK256" s="2">
        <v>0</v>
      </c>
      <c r="GL256" s="2">
        <f t="shared" si="286"/>
        <v>0</v>
      </c>
      <c r="GM256" s="2">
        <f t="shared" si="287"/>
        <v>0</v>
      </c>
      <c r="GN256" s="2">
        <f t="shared" si="288"/>
        <v>0</v>
      </c>
      <c r="GO256" s="2">
        <f t="shared" si="289"/>
        <v>0</v>
      </c>
      <c r="GP256" s="2">
        <f t="shared" si="290"/>
        <v>0</v>
      </c>
      <c r="GQ256" s="2"/>
      <c r="GR256" s="2">
        <v>0</v>
      </c>
      <c r="GS256" s="2">
        <v>4</v>
      </c>
      <c r="GT256" s="2">
        <v>0</v>
      </c>
      <c r="GU256" s="2" t="s">
        <v>3</v>
      </c>
      <c r="GV256" s="2">
        <f t="shared" si="291"/>
        <v>0</v>
      </c>
      <c r="GW256" s="2">
        <v>1</v>
      </c>
      <c r="GX256" s="2">
        <f t="shared" si="292"/>
        <v>0</v>
      </c>
      <c r="GY256" s="2"/>
      <c r="GZ256" s="2"/>
      <c r="HA256" s="2">
        <v>0</v>
      </c>
      <c r="HB256" s="2">
        <v>0</v>
      </c>
      <c r="HC256" s="2">
        <f t="shared" si="293"/>
        <v>0</v>
      </c>
      <c r="HD256" s="2"/>
      <c r="HE256" s="2" t="s">
        <v>3</v>
      </c>
      <c r="HF256" s="2" t="s">
        <v>3</v>
      </c>
      <c r="HG256" s="2"/>
      <c r="HH256" s="2"/>
      <c r="HI256" s="2"/>
      <c r="HJ256" s="2"/>
      <c r="HK256" s="2"/>
      <c r="HL256" s="2"/>
      <c r="HM256" s="2" t="s">
        <v>3</v>
      </c>
      <c r="HN256" s="2" t="s">
        <v>3</v>
      </c>
      <c r="HO256" s="2" t="s">
        <v>3</v>
      </c>
      <c r="HP256" s="2" t="s">
        <v>3</v>
      </c>
      <c r="HQ256" s="2" t="s">
        <v>3</v>
      </c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>
        <v>0</v>
      </c>
      <c r="IL256" s="2"/>
      <c r="IM256" s="2"/>
      <c r="IN256" s="2"/>
      <c r="IO256" s="2"/>
      <c r="IP256" s="2"/>
      <c r="IQ256" s="2"/>
      <c r="IR256" s="2"/>
      <c r="IS256" s="2"/>
      <c r="IT256" s="2"/>
      <c r="IU256" s="2"/>
    </row>
    <row r="257" spans="1:255" x14ac:dyDescent="0.2">
      <c r="A257">
        <v>17</v>
      </c>
      <c r="B257">
        <v>1</v>
      </c>
      <c r="E257" t="s">
        <v>367</v>
      </c>
      <c r="F257" t="s">
        <v>368</v>
      </c>
      <c r="G257" t="s">
        <v>369</v>
      </c>
      <c r="H257" t="s">
        <v>230</v>
      </c>
      <c r="I257">
        <v>0</v>
      </c>
      <c r="J257">
        <v>0</v>
      </c>
      <c r="K257">
        <v>0</v>
      </c>
      <c r="L257">
        <v>-2.9000000000000001E-2</v>
      </c>
      <c r="M257">
        <v>0</v>
      </c>
      <c r="N257">
        <f t="shared" si="254"/>
        <v>-2.9000000000000001E-2</v>
      </c>
      <c r="O257">
        <f t="shared" si="255"/>
        <v>0</v>
      </c>
      <c r="P257">
        <f t="shared" si="256"/>
        <v>0</v>
      </c>
      <c r="Q257">
        <f t="shared" si="257"/>
        <v>0</v>
      </c>
      <c r="R257">
        <f t="shared" si="258"/>
        <v>0</v>
      </c>
      <c r="S257">
        <f t="shared" si="259"/>
        <v>0</v>
      </c>
      <c r="T257">
        <f t="shared" si="260"/>
        <v>0</v>
      </c>
      <c r="U257">
        <f t="shared" si="261"/>
        <v>0</v>
      </c>
      <c r="V257">
        <f t="shared" si="262"/>
        <v>0</v>
      </c>
      <c r="W257">
        <f t="shared" si="263"/>
        <v>0</v>
      </c>
      <c r="X257">
        <f t="shared" si="264"/>
        <v>0</v>
      </c>
      <c r="Y257">
        <f t="shared" si="265"/>
        <v>0</v>
      </c>
      <c r="AA257">
        <v>51441990</v>
      </c>
      <c r="AB257">
        <f t="shared" si="266"/>
        <v>10883</v>
      </c>
      <c r="AC257">
        <f t="shared" si="294"/>
        <v>10883</v>
      </c>
      <c r="AD257">
        <f t="shared" si="267"/>
        <v>0</v>
      </c>
      <c r="AE257">
        <f t="shared" si="268"/>
        <v>0</v>
      </c>
      <c r="AF257">
        <f t="shared" si="269"/>
        <v>0</v>
      </c>
      <c r="AG257">
        <f t="shared" si="270"/>
        <v>0</v>
      </c>
      <c r="AH257">
        <f t="shared" si="271"/>
        <v>0</v>
      </c>
      <c r="AI257">
        <f t="shared" si="272"/>
        <v>0</v>
      </c>
      <c r="AJ257">
        <f t="shared" si="273"/>
        <v>0</v>
      </c>
      <c r="AK257">
        <v>10883</v>
      </c>
      <c r="AL257">
        <v>10883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146</v>
      </c>
      <c r="AU257">
        <v>64</v>
      </c>
      <c r="AV257">
        <v>1</v>
      </c>
      <c r="AW257">
        <v>1</v>
      </c>
      <c r="AZ257">
        <v>1</v>
      </c>
      <c r="BA257">
        <v>1</v>
      </c>
      <c r="BB257">
        <v>1</v>
      </c>
      <c r="BC257">
        <v>8.16</v>
      </c>
      <c r="BD257" t="s">
        <v>3</v>
      </c>
      <c r="BE257" t="s">
        <v>3</v>
      </c>
      <c r="BF257" t="s">
        <v>3</v>
      </c>
      <c r="BG257" t="s">
        <v>3</v>
      </c>
      <c r="BH257">
        <v>3</v>
      </c>
      <c r="BI257">
        <v>1</v>
      </c>
      <c r="BJ257" t="s">
        <v>370</v>
      </c>
      <c r="BM257">
        <v>1100</v>
      </c>
      <c r="BN257">
        <v>0</v>
      </c>
      <c r="BO257" t="s">
        <v>23</v>
      </c>
      <c r="BP257">
        <v>1</v>
      </c>
      <c r="BQ257">
        <v>8</v>
      </c>
      <c r="BR257">
        <v>0</v>
      </c>
      <c r="BS257">
        <v>1</v>
      </c>
      <c r="BT257">
        <v>1</v>
      </c>
      <c r="BU257">
        <v>1</v>
      </c>
      <c r="BV257">
        <v>1</v>
      </c>
      <c r="BW257">
        <v>1</v>
      </c>
      <c r="BX257">
        <v>1</v>
      </c>
      <c r="BY257" t="s">
        <v>3</v>
      </c>
      <c r="BZ257">
        <v>146</v>
      </c>
      <c r="CA257">
        <v>75</v>
      </c>
      <c r="CB257" t="s">
        <v>3</v>
      </c>
      <c r="CE257">
        <v>0</v>
      </c>
      <c r="CF257">
        <v>0</v>
      </c>
      <c r="CG257">
        <v>0</v>
      </c>
      <c r="CH257">
        <v>79</v>
      </c>
      <c r="CI257">
        <v>0</v>
      </c>
      <c r="CJ257">
        <v>0</v>
      </c>
      <c r="CK257">
        <v>0</v>
      </c>
      <c r="CL257">
        <v>0</v>
      </c>
      <c r="CM257">
        <v>0</v>
      </c>
      <c r="CN257" t="s">
        <v>885</v>
      </c>
      <c r="CO257">
        <v>0</v>
      </c>
      <c r="CP257">
        <f t="shared" si="274"/>
        <v>0</v>
      </c>
      <c r="CQ257">
        <f t="shared" si="275"/>
        <v>88805.28</v>
      </c>
      <c r="CR257">
        <f t="shared" si="276"/>
        <v>0</v>
      </c>
      <c r="CS257">
        <f t="shared" si="277"/>
        <v>0</v>
      </c>
      <c r="CT257">
        <f t="shared" si="278"/>
        <v>0</v>
      </c>
      <c r="CU257">
        <f t="shared" si="279"/>
        <v>0</v>
      </c>
      <c r="CV257">
        <f t="shared" si="280"/>
        <v>0</v>
      </c>
      <c r="CW257">
        <f t="shared" si="281"/>
        <v>0</v>
      </c>
      <c r="CX257">
        <f t="shared" si="282"/>
        <v>0</v>
      </c>
      <c r="CY257">
        <f t="shared" si="283"/>
        <v>0</v>
      </c>
      <c r="CZ257">
        <f t="shared" si="284"/>
        <v>0</v>
      </c>
      <c r="DC257" t="s">
        <v>3</v>
      </c>
      <c r="DD257" t="s">
        <v>3</v>
      </c>
      <c r="DE257" t="s">
        <v>36</v>
      </c>
      <c r="DF257" t="s">
        <v>36</v>
      </c>
      <c r="DG257" t="s">
        <v>43</v>
      </c>
      <c r="DH257" t="s">
        <v>3</v>
      </c>
      <c r="DI257" t="s">
        <v>43</v>
      </c>
      <c r="DJ257" t="s">
        <v>36</v>
      </c>
      <c r="DK257" t="s">
        <v>3</v>
      </c>
      <c r="DL257" t="s">
        <v>3</v>
      </c>
      <c r="DM257" t="s">
        <v>26</v>
      </c>
      <c r="DN257">
        <v>0</v>
      </c>
      <c r="DO257">
        <v>0</v>
      </c>
      <c r="DP257">
        <v>1</v>
      </c>
      <c r="DQ257">
        <v>1</v>
      </c>
      <c r="DU257">
        <v>1009</v>
      </c>
      <c r="DV257" t="s">
        <v>230</v>
      </c>
      <c r="DW257" t="s">
        <v>230</v>
      </c>
      <c r="DX257">
        <v>1000</v>
      </c>
      <c r="DZ257" t="s">
        <v>3</v>
      </c>
      <c r="EA257" t="s">
        <v>3</v>
      </c>
      <c r="EB257" t="s">
        <v>3</v>
      </c>
      <c r="EC257" t="s">
        <v>3</v>
      </c>
      <c r="EE257">
        <v>51407885</v>
      </c>
      <c r="EF257">
        <v>8</v>
      </c>
      <c r="EG257" t="s">
        <v>58</v>
      </c>
      <c r="EH257">
        <v>0</v>
      </c>
      <c r="EI257" t="s">
        <v>3</v>
      </c>
      <c r="EJ257">
        <v>1</v>
      </c>
      <c r="EK257">
        <v>1100</v>
      </c>
      <c r="EL257" t="s">
        <v>59</v>
      </c>
      <c r="EM257" t="s">
        <v>60</v>
      </c>
      <c r="EO257" t="s">
        <v>44</v>
      </c>
      <c r="EQ257">
        <v>0</v>
      </c>
      <c r="ER257">
        <v>0</v>
      </c>
      <c r="ES257">
        <v>10883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FQ257">
        <v>0</v>
      </c>
      <c r="FR257">
        <f t="shared" si="285"/>
        <v>0</v>
      </c>
      <c r="FS257">
        <v>0</v>
      </c>
      <c r="FX257">
        <v>146</v>
      </c>
      <c r="FY257">
        <v>63.75</v>
      </c>
      <c r="GA257" t="s">
        <v>63</v>
      </c>
      <c r="GD257">
        <v>1</v>
      </c>
      <c r="GF257">
        <v>-717342812</v>
      </c>
      <c r="GG257">
        <v>2</v>
      </c>
      <c r="GH257">
        <v>0</v>
      </c>
      <c r="GI257">
        <v>-2</v>
      </c>
      <c r="GJ257">
        <v>0</v>
      </c>
      <c r="GK257">
        <v>0</v>
      </c>
      <c r="GL257">
        <f t="shared" si="286"/>
        <v>0</v>
      </c>
      <c r="GM257">
        <f t="shared" si="287"/>
        <v>0</v>
      </c>
      <c r="GN257">
        <f t="shared" si="288"/>
        <v>0</v>
      </c>
      <c r="GO257">
        <f t="shared" si="289"/>
        <v>0</v>
      </c>
      <c r="GP257">
        <f t="shared" si="290"/>
        <v>0</v>
      </c>
      <c r="GR257">
        <v>0</v>
      </c>
      <c r="GS257">
        <v>4</v>
      </c>
      <c r="GT257">
        <v>0</v>
      </c>
      <c r="GU257" t="s">
        <v>3</v>
      </c>
      <c r="GV257">
        <f t="shared" si="291"/>
        <v>0</v>
      </c>
      <c r="GW257">
        <v>1</v>
      </c>
      <c r="GX257">
        <f t="shared" si="292"/>
        <v>0</v>
      </c>
      <c r="HA257">
        <v>0</v>
      </c>
      <c r="HB257">
        <v>0</v>
      </c>
      <c r="HC257">
        <f t="shared" si="293"/>
        <v>0</v>
      </c>
      <c r="HE257" t="s">
        <v>3</v>
      </c>
      <c r="HF257" t="s">
        <v>3</v>
      </c>
      <c r="HM257" t="s">
        <v>3</v>
      </c>
      <c r="HN257" t="s">
        <v>3</v>
      </c>
      <c r="HO257" t="s">
        <v>3</v>
      </c>
      <c r="HP257" t="s">
        <v>3</v>
      </c>
      <c r="HQ257" t="s">
        <v>3</v>
      </c>
      <c r="IK257">
        <v>0</v>
      </c>
    </row>
    <row r="258" spans="1:255" x14ac:dyDescent="0.2">
      <c r="A258" s="2">
        <v>17</v>
      </c>
      <c r="B258" s="2">
        <v>1</v>
      </c>
      <c r="C258" s="2"/>
      <c r="D258" s="2"/>
      <c r="E258" s="2" t="s">
        <v>371</v>
      </c>
      <c r="F258" s="2" t="s">
        <v>257</v>
      </c>
      <c r="G258" s="2" t="s">
        <v>258</v>
      </c>
      <c r="H258" s="2" t="s">
        <v>230</v>
      </c>
      <c r="I258" s="2">
        <v>0</v>
      </c>
      <c r="J258" s="2">
        <v>0</v>
      </c>
      <c r="K258" s="2">
        <v>0</v>
      </c>
      <c r="L258" s="2">
        <v>-6.3E-2</v>
      </c>
      <c r="M258" s="2">
        <v>0</v>
      </c>
      <c r="N258" s="2">
        <f t="shared" si="254"/>
        <v>-6.3E-2</v>
      </c>
      <c r="O258" s="2">
        <f t="shared" si="255"/>
        <v>0</v>
      </c>
      <c r="P258" s="2">
        <f t="shared" si="256"/>
        <v>0</v>
      </c>
      <c r="Q258" s="2">
        <f t="shared" si="257"/>
        <v>0</v>
      </c>
      <c r="R258" s="2">
        <f t="shared" si="258"/>
        <v>0</v>
      </c>
      <c r="S258" s="2">
        <f t="shared" si="259"/>
        <v>0</v>
      </c>
      <c r="T258" s="2">
        <f t="shared" si="260"/>
        <v>0</v>
      </c>
      <c r="U258" s="2">
        <f t="shared" si="261"/>
        <v>0</v>
      </c>
      <c r="V258" s="2">
        <f t="shared" si="262"/>
        <v>0</v>
      </c>
      <c r="W258" s="2">
        <f t="shared" si="263"/>
        <v>0</v>
      </c>
      <c r="X258" s="2">
        <f t="shared" si="264"/>
        <v>0</v>
      </c>
      <c r="Y258" s="2">
        <f t="shared" si="265"/>
        <v>0</v>
      </c>
      <c r="Z258" s="2"/>
      <c r="AA258" s="2">
        <v>51442965</v>
      </c>
      <c r="AB258" s="2">
        <f t="shared" si="266"/>
        <v>11856</v>
      </c>
      <c r="AC258" s="2">
        <f t="shared" si="294"/>
        <v>11856</v>
      </c>
      <c r="AD258" s="2">
        <f t="shared" si="267"/>
        <v>0</v>
      </c>
      <c r="AE258" s="2">
        <f t="shared" si="268"/>
        <v>0</v>
      </c>
      <c r="AF258" s="2">
        <f t="shared" si="269"/>
        <v>0</v>
      </c>
      <c r="AG258" s="2">
        <f t="shared" si="270"/>
        <v>0</v>
      </c>
      <c r="AH258" s="2">
        <f t="shared" si="271"/>
        <v>0</v>
      </c>
      <c r="AI258" s="2">
        <f t="shared" si="272"/>
        <v>0</v>
      </c>
      <c r="AJ258" s="2">
        <f t="shared" si="273"/>
        <v>0</v>
      </c>
      <c r="AK258" s="2">
        <v>11856</v>
      </c>
      <c r="AL258" s="2">
        <v>11856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>
        <v>146</v>
      </c>
      <c r="AU258" s="2">
        <v>63.75</v>
      </c>
      <c r="AV258" s="2">
        <v>1</v>
      </c>
      <c r="AW258" s="2">
        <v>1</v>
      </c>
      <c r="AX258" s="2"/>
      <c r="AY258" s="2"/>
      <c r="AZ258" s="2">
        <v>1</v>
      </c>
      <c r="BA258" s="2">
        <v>1</v>
      </c>
      <c r="BB258" s="2">
        <v>1</v>
      </c>
      <c r="BC258" s="2">
        <v>8.16</v>
      </c>
      <c r="BD258" s="2" t="s">
        <v>3</v>
      </c>
      <c r="BE258" s="2" t="s">
        <v>3</v>
      </c>
      <c r="BF258" s="2" t="s">
        <v>3</v>
      </c>
      <c r="BG258" s="2" t="s">
        <v>3</v>
      </c>
      <c r="BH258" s="2">
        <v>3</v>
      </c>
      <c r="BI258" s="2">
        <v>1</v>
      </c>
      <c r="BJ258" s="2" t="s">
        <v>259</v>
      </c>
      <c r="BK258" s="2"/>
      <c r="BL258" s="2"/>
      <c r="BM258" s="2">
        <v>1100</v>
      </c>
      <c r="BN258" s="2">
        <v>0</v>
      </c>
      <c r="BO258" s="2" t="s">
        <v>23</v>
      </c>
      <c r="BP258" s="2">
        <v>1</v>
      </c>
      <c r="BQ258" s="2">
        <v>8</v>
      </c>
      <c r="BR258" s="2">
        <v>0</v>
      </c>
      <c r="BS258" s="2">
        <v>1</v>
      </c>
      <c r="BT258" s="2">
        <v>1</v>
      </c>
      <c r="BU258" s="2">
        <v>1</v>
      </c>
      <c r="BV258" s="2">
        <v>1</v>
      </c>
      <c r="BW258" s="2">
        <v>1</v>
      </c>
      <c r="BX258" s="2">
        <v>1</v>
      </c>
      <c r="BY258" s="2" t="s">
        <v>3</v>
      </c>
      <c r="BZ258" s="2">
        <v>146</v>
      </c>
      <c r="CA258" s="2">
        <v>75</v>
      </c>
      <c r="CB258" s="2" t="s">
        <v>3</v>
      </c>
      <c r="CC258" s="2"/>
      <c r="CD258" s="2"/>
      <c r="CE258" s="2">
        <v>0</v>
      </c>
      <c r="CF258" s="2">
        <v>0</v>
      </c>
      <c r="CG258" s="2">
        <v>0</v>
      </c>
      <c r="CH258" s="2">
        <v>80</v>
      </c>
      <c r="CI258" s="2">
        <v>0</v>
      </c>
      <c r="CJ258" s="2">
        <v>0</v>
      </c>
      <c r="CK258" s="2">
        <v>0</v>
      </c>
      <c r="CL258" s="2">
        <v>0</v>
      </c>
      <c r="CM258" s="2">
        <v>0</v>
      </c>
      <c r="CN258" s="2" t="s">
        <v>885</v>
      </c>
      <c r="CO258" s="2">
        <v>0</v>
      </c>
      <c r="CP258" s="2">
        <f t="shared" si="274"/>
        <v>0</v>
      </c>
      <c r="CQ258" s="2">
        <f t="shared" si="275"/>
        <v>96744.960000000006</v>
      </c>
      <c r="CR258" s="2">
        <f t="shared" si="276"/>
        <v>0</v>
      </c>
      <c r="CS258" s="2">
        <f t="shared" si="277"/>
        <v>0</v>
      </c>
      <c r="CT258" s="2">
        <f t="shared" si="278"/>
        <v>0</v>
      </c>
      <c r="CU258" s="2">
        <f t="shared" si="279"/>
        <v>0</v>
      </c>
      <c r="CV258" s="2">
        <f t="shared" si="280"/>
        <v>0</v>
      </c>
      <c r="CW258" s="2">
        <f t="shared" si="281"/>
        <v>0</v>
      </c>
      <c r="CX258" s="2">
        <f t="shared" si="282"/>
        <v>0</v>
      </c>
      <c r="CY258" s="2">
        <f t="shared" si="283"/>
        <v>0</v>
      </c>
      <c r="CZ258" s="2">
        <f t="shared" si="284"/>
        <v>0</v>
      </c>
      <c r="DA258" s="2"/>
      <c r="DB258" s="2"/>
      <c r="DC258" s="2" t="s">
        <v>3</v>
      </c>
      <c r="DD258" s="2" t="s">
        <v>3</v>
      </c>
      <c r="DE258" s="2" t="s">
        <v>36</v>
      </c>
      <c r="DF258" s="2" t="s">
        <v>36</v>
      </c>
      <c r="DG258" s="2" t="s">
        <v>43</v>
      </c>
      <c r="DH258" s="2" t="s">
        <v>3</v>
      </c>
      <c r="DI258" s="2" t="s">
        <v>43</v>
      </c>
      <c r="DJ258" s="2" t="s">
        <v>36</v>
      </c>
      <c r="DK258" s="2" t="s">
        <v>3</v>
      </c>
      <c r="DL258" s="2" t="s">
        <v>3</v>
      </c>
      <c r="DM258" s="2" t="s">
        <v>26</v>
      </c>
      <c r="DN258" s="2">
        <v>0</v>
      </c>
      <c r="DO258" s="2">
        <v>0</v>
      </c>
      <c r="DP258" s="2">
        <v>1</v>
      </c>
      <c r="DQ258" s="2">
        <v>1</v>
      </c>
      <c r="DR258" s="2"/>
      <c r="DS258" s="2"/>
      <c r="DT258" s="2"/>
      <c r="DU258" s="2">
        <v>1009</v>
      </c>
      <c r="DV258" s="2" t="s">
        <v>230</v>
      </c>
      <c r="DW258" s="2" t="s">
        <v>230</v>
      </c>
      <c r="DX258" s="2">
        <v>1000</v>
      </c>
      <c r="DY258" s="2"/>
      <c r="DZ258" s="2" t="s">
        <v>3</v>
      </c>
      <c r="EA258" s="2" t="s">
        <v>3</v>
      </c>
      <c r="EB258" s="2" t="s">
        <v>3</v>
      </c>
      <c r="EC258" s="2" t="s">
        <v>3</v>
      </c>
      <c r="ED258" s="2"/>
      <c r="EE258" s="2">
        <v>51407885</v>
      </c>
      <c r="EF258" s="2">
        <v>8</v>
      </c>
      <c r="EG258" s="2" t="s">
        <v>58</v>
      </c>
      <c r="EH258" s="2">
        <v>0</v>
      </c>
      <c r="EI258" s="2" t="s">
        <v>3</v>
      </c>
      <c r="EJ258" s="2">
        <v>1</v>
      </c>
      <c r="EK258" s="2">
        <v>1100</v>
      </c>
      <c r="EL258" s="2" t="s">
        <v>59</v>
      </c>
      <c r="EM258" s="2" t="s">
        <v>60</v>
      </c>
      <c r="EN258" s="2"/>
      <c r="EO258" s="2" t="s">
        <v>44</v>
      </c>
      <c r="EP258" s="2"/>
      <c r="EQ258" s="2">
        <v>0</v>
      </c>
      <c r="ER258" s="2">
        <v>0</v>
      </c>
      <c r="ES258" s="2">
        <v>11856</v>
      </c>
      <c r="ET258" s="2">
        <v>0</v>
      </c>
      <c r="EU258" s="2">
        <v>0</v>
      </c>
      <c r="EV258" s="2">
        <v>0</v>
      </c>
      <c r="EW258" s="2">
        <v>0</v>
      </c>
      <c r="EX258" s="2">
        <v>0</v>
      </c>
      <c r="EY258" s="2">
        <v>0</v>
      </c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>
        <v>0</v>
      </c>
      <c r="FR258" s="2">
        <f t="shared" si="285"/>
        <v>0</v>
      </c>
      <c r="FS258" s="2">
        <v>0</v>
      </c>
      <c r="FT258" s="2"/>
      <c r="FU258" s="2"/>
      <c r="FV258" s="2"/>
      <c r="FW258" s="2"/>
      <c r="FX258" s="2">
        <v>146</v>
      </c>
      <c r="FY258" s="2">
        <v>63.75</v>
      </c>
      <c r="FZ258" s="2"/>
      <c r="GA258" s="2" t="s">
        <v>63</v>
      </c>
      <c r="GB258" s="2"/>
      <c r="GC258" s="2"/>
      <c r="GD258" s="2">
        <v>1</v>
      </c>
      <c r="GE258" s="2"/>
      <c r="GF258" s="2">
        <v>1010388022</v>
      </c>
      <c r="GG258" s="2">
        <v>2</v>
      </c>
      <c r="GH258" s="2">
        <v>0</v>
      </c>
      <c r="GI258" s="2">
        <v>-2</v>
      </c>
      <c r="GJ258" s="2">
        <v>0</v>
      </c>
      <c r="GK258" s="2">
        <v>0</v>
      </c>
      <c r="GL258" s="2">
        <f t="shared" si="286"/>
        <v>0</v>
      </c>
      <c r="GM258" s="2">
        <f t="shared" si="287"/>
        <v>0</v>
      </c>
      <c r="GN258" s="2">
        <f t="shared" si="288"/>
        <v>0</v>
      </c>
      <c r="GO258" s="2">
        <f t="shared" si="289"/>
        <v>0</v>
      </c>
      <c r="GP258" s="2">
        <f t="shared" si="290"/>
        <v>0</v>
      </c>
      <c r="GQ258" s="2"/>
      <c r="GR258" s="2">
        <v>0</v>
      </c>
      <c r="GS258" s="2">
        <v>4</v>
      </c>
      <c r="GT258" s="2">
        <v>0</v>
      </c>
      <c r="GU258" s="2" t="s">
        <v>3</v>
      </c>
      <c r="GV258" s="2">
        <f t="shared" si="291"/>
        <v>0</v>
      </c>
      <c r="GW258" s="2">
        <v>1</v>
      </c>
      <c r="GX258" s="2">
        <f t="shared" si="292"/>
        <v>0</v>
      </c>
      <c r="GY258" s="2"/>
      <c r="GZ258" s="2"/>
      <c r="HA258" s="2">
        <v>0</v>
      </c>
      <c r="HB258" s="2">
        <v>0</v>
      </c>
      <c r="HC258" s="2">
        <f t="shared" si="293"/>
        <v>0</v>
      </c>
      <c r="HD258" s="2"/>
      <c r="HE258" s="2" t="s">
        <v>3</v>
      </c>
      <c r="HF258" s="2" t="s">
        <v>3</v>
      </c>
      <c r="HG258" s="2"/>
      <c r="HH258" s="2"/>
      <c r="HI258" s="2"/>
      <c r="HJ258" s="2"/>
      <c r="HK258" s="2"/>
      <c r="HL258" s="2"/>
      <c r="HM258" s="2" t="s">
        <v>3</v>
      </c>
      <c r="HN258" s="2" t="s">
        <v>3</v>
      </c>
      <c r="HO258" s="2" t="s">
        <v>3</v>
      </c>
      <c r="HP258" s="2" t="s">
        <v>3</v>
      </c>
      <c r="HQ258" s="2" t="s">
        <v>3</v>
      </c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>
        <v>0</v>
      </c>
      <c r="IL258" s="2"/>
      <c r="IM258" s="2"/>
      <c r="IN258" s="2"/>
      <c r="IO258" s="2"/>
      <c r="IP258" s="2"/>
      <c r="IQ258" s="2"/>
      <c r="IR258" s="2"/>
      <c r="IS258" s="2"/>
      <c r="IT258" s="2"/>
      <c r="IU258" s="2"/>
    </row>
    <row r="259" spans="1:255" x14ac:dyDescent="0.2">
      <c r="A259">
        <v>17</v>
      </c>
      <c r="B259">
        <v>1</v>
      </c>
      <c r="E259" t="s">
        <v>371</v>
      </c>
      <c r="F259" t="s">
        <v>257</v>
      </c>
      <c r="G259" t="s">
        <v>258</v>
      </c>
      <c r="H259" t="s">
        <v>230</v>
      </c>
      <c r="I259">
        <v>0</v>
      </c>
      <c r="J259">
        <v>0</v>
      </c>
      <c r="K259">
        <v>0</v>
      </c>
      <c r="L259">
        <v>-6.3E-2</v>
      </c>
      <c r="M259">
        <v>0</v>
      </c>
      <c r="N259">
        <f t="shared" si="254"/>
        <v>-6.3E-2</v>
      </c>
      <c r="O259">
        <f t="shared" si="255"/>
        <v>0</v>
      </c>
      <c r="P259">
        <f t="shared" si="256"/>
        <v>0</v>
      </c>
      <c r="Q259">
        <f t="shared" si="257"/>
        <v>0</v>
      </c>
      <c r="R259">
        <f t="shared" si="258"/>
        <v>0</v>
      </c>
      <c r="S259">
        <f t="shared" si="259"/>
        <v>0</v>
      </c>
      <c r="T259">
        <f t="shared" si="260"/>
        <v>0</v>
      </c>
      <c r="U259">
        <f t="shared" si="261"/>
        <v>0</v>
      </c>
      <c r="V259">
        <f t="shared" si="262"/>
        <v>0</v>
      </c>
      <c r="W259">
        <f t="shared" si="263"/>
        <v>0</v>
      </c>
      <c r="X259">
        <f t="shared" si="264"/>
        <v>0</v>
      </c>
      <c r="Y259">
        <f t="shared" si="265"/>
        <v>0</v>
      </c>
      <c r="AA259">
        <v>51441990</v>
      </c>
      <c r="AB259">
        <f t="shared" si="266"/>
        <v>11856</v>
      </c>
      <c r="AC259">
        <f t="shared" si="294"/>
        <v>11856</v>
      </c>
      <c r="AD259">
        <f t="shared" si="267"/>
        <v>0</v>
      </c>
      <c r="AE259">
        <f t="shared" si="268"/>
        <v>0</v>
      </c>
      <c r="AF259">
        <f t="shared" si="269"/>
        <v>0</v>
      </c>
      <c r="AG259">
        <f t="shared" si="270"/>
        <v>0</v>
      </c>
      <c r="AH259">
        <f t="shared" si="271"/>
        <v>0</v>
      </c>
      <c r="AI259">
        <f t="shared" si="272"/>
        <v>0</v>
      </c>
      <c r="AJ259">
        <f t="shared" si="273"/>
        <v>0</v>
      </c>
      <c r="AK259">
        <v>11856</v>
      </c>
      <c r="AL259">
        <v>11856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146</v>
      </c>
      <c r="AU259">
        <v>64</v>
      </c>
      <c r="AV259">
        <v>1</v>
      </c>
      <c r="AW259">
        <v>1</v>
      </c>
      <c r="AZ259">
        <v>1</v>
      </c>
      <c r="BA259">
        <v>1</v>
      </c>
      <c r="BB259">
        <v>1</v>
      </c>
      <c r="BC259">
        <v>8.16</v>
      </c>
      <c r="BD259" t="s">
        <v>3</v>
      </c>
      <c r="BE259" t="s">
        <v>3</v>
      </c>
      <c r="BF259" t="s">
        <v>3</v>
      </c>
      <c r="BG259" t="s">
        <v>3</v>
      </c>
      <c r="BH259">
        <v>3</v>
      </c>
      <c r="BI259">
        <v>1</v>
      </c>
      <c r="BJ259" t="s">
        <v>259</v>
      </c>
      <c r="BM259">
        <v>1100</v>
      </c>
      <c r="BN259">
        <v>0</v>
      </c>
      <c r="BO259" t="s">
        <v>23</v>
      </c>
      <c r="BP259">
        <v>1</v>
      </c>
      <c r="BQ259">
        <v>8</v>
      </c>
      <c r="BR259">
        <v>0</v>
      </c>
      <c r="BS259">
        <v>1</v>
      </c>
      <c r="BT259">
        <v>1</v>
      </c>
      <c r="BU259">
        <v>1</v>
      </c>
      <c r="BV259">
        <v>1</v>
      </c>
      <c r="BW259">
        <v>1</v>
      </c>
      <c r="BX259">
        <v>1</v>
      </c>
      <c r="BY259" t="s">
        <v>3</v>
      </c>
      <c r="BZ259">
        <v>146</v>
      </c>
      <c r="CA259">
        <v>75</v>
      </c>
      <c r="CB259" t="s">
        <v>3</v>
      </c>
      <c r="CE259">
        <v>0</v>
      </c>
      <c r="CF259">
        <v>0</v>
      </c>
      <c r="CG259">
        <v>0</v>
      </c>
      <c r="CH259">
        <v>80</v>
      </c>
      <c r="CI259">
        <v>0</v>
      </c>
      <c r="CJ259">
        <v>0</v>
      </c>
      <c r="CK259">
        <v>0</v>
      </c>
      <c r="CL259">
        <v>0</v>
      </c>
      <c r="CM259">
        <v>0</v>
      </c>
      <c r="CN259" t="s">
        <v>885</v>
      </c>
      <c r="CO259">
        <v>0</v>
      </c>
      <c r="CP259">
        <f t="shared" si="274"/>
        <v>0</v>
      </c>
      <c r="CQ259">
        <f t="shared" si="275"/>
        <v>96744.960000000006</v>
      </c>
      <c r="CR259">
        <f t="shared" si="276"/>
        <v>0</v>
      </c>
      <c r="CS259">
        <f t="shared" si="277"/>
        <v>0</v>
      </c>
      <c r="CT259">
        <f t="shared" si="278"/>
        <v>0</v>
      </c>
      <c r="CU259">
        <f t="shared" si="279"/>
        <v>0</v>
      </c>
      <c r="CV259">
        <f t="shared" si="280"/>
        <v>0</v>
      </c>
      <c r="CW259">
        <f t="shared" si="281"/>
        <v>0</v>
      </c>
      <c r="CX259">
        <f t="shared" si="282"/>
        <v>0</v>
      </c>
      <c r="CY259">
        <f t="shared" si="283"/>
        <v>0</v>
      </c>
      <c r="CZ259">
        <f t="shared" si="284"/>
        <v>0</v>
      </c>
      <c r="DC259" t="s">
        <v>3</v>
      </c>
      <c r="DD259" t="s">
        <v>3</v>
      </c>
      <c r="DE259" t="s">
        <v>36</v>
      </c>
      <c r="DF259" t="s">
        <v>36</v>
      </c>
      <c r="DG259" t="s">
        <v>43</v>
      </c>
      <c r="DH259" t="s">
        <v>3</v>
      </c>
      <c r="DI259" t="s">
        <v>43</v>
      </c>
      <c r="DJ259" t="s">
        <v>36</v>
      </c>
      <c r="DK259" t="s">
        <v>3</v>
      </c>
      <c r="DL259" t="s">
        <v>3</v>
      </c>
      <c r="DM259" t="s">
        <v>26</v>
      </c>
      <c r="DN259">
        <v>0</v>
      </c>
      <c r="DO259">
        <v>0</v>
      </c>
      <c r="DP259">
        <v>1</v>
      </c>
      <c r="DQ259">
        <v>1</v>
      </c>
      <c r="DU259">
        <v>1009</v>
      </c>
      <c r="DV259" t="s">
        <v>230</v>
      </c>
      <c r="DW259" t="s">
        <v>230</v>
      </c>
      <c r="DX259">
        <v>1000</v>
      </c>
      <c r="DZ259" t="s">
        <v>3</v>
      </c>
      <c r="EA259" t="s">
        <v>3</v>
      </c>
      <c r="EB259" t="s">
        <v>3</v>
      </c>
      <c r="EC259" t="s">
        <v>3</v>
      </c>
      <c r="EE259">
        <v>51407885</v>
      </c>
      <c r="EF259">
        <v>8</v>
      </c>
      <c r="EG259" t="s">
        <v>58</v>
      </c>
      <c r="EH259">
        <v>0</v>
      </c>
      <c r="EI259" t="s">
        <v>3</v>
      </c>
      <c r="EJ259">
        <v>1</v>
      </c>
      <c r="EK259">
        <v>1100</v>
      </c>
      <c r="EL259" t="s">
        <v>59</v>
      </c>
      <c r="EM259" t="s">
        <v>60</v>
      </c>
      <c r="EO259" t="s">
        <v>44</v>
      </c>
      <c r="EQ259">
        <v>0</v>
      </c>
      <c r="ER259">
        <v>0</v>
      </c>
      <c r="ES259">
        <v>11856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FQ259">
        <v>0</v>
      </c>
      <c r="FR259">
        <f t="shared" si="285"/>
        <v>0</v>
      </c>
      <c r="FS259">
        <v>0</v>
      </c>
      <c r="FX259">
        <v>146</v>
      </c>
      <c r="FY259">
        <v>63.75</v>
      </c>
      <c r="GA259" t="s">
        <v>63</v>
      </c>
      <c r="GD259">
        <v>1</v>
      </c>
      <c r="GF259">
        <v>1010388022</v>
      </c>
      <c r="GG259">
        <v>2</v>
      </c>
      <c r="GH259">
        <v>0</v>
      </c>
      <c r="GI259">
        <v>-2</v>
      </c>
      <c r="GJ259">
        <v>0</v>
      </c>
      <c r="GK259">
        <v>0</v>
      </c>
      <c r="GL259">
        <f t="shared" si="286"/>
        <v>0</v>
      </c>
      <c r="GM259">
        <f t="shared" si="287"/>
        <v>0</v>
      </c>
      <c r="GN259">
        <f t="shared" si="288"/>
        <v>0</v>
      </c>
      <c r="GO259">
        <f t="shared" si="289"/>
        <v>0</v>
      </c>
      <c r="GP259">
        <f t="shared" si="290"/>
        <v>0</v>
      </c>
      <c r="GR259">
        <v>0</v>
      </c>
      <c r="GS259">
        <v>4</v>
      </c>
      <c r="GT259">
        <v>0</v>
      </c>
      <c r="GU259" t="s">
        <v>3</v>
      </c>
      <c r="GV259">
        <f t="shared" si="291"/>
        <v>0</v>
      </c>
      <c r="GW259">
        <v>1</v>
      </c>
      <c r="GX259">
        <f t="shared" si="292"/>
        <v>0</v>
      </c>
      <c r="HA259">
        <v>0</v>
      </c>
      <c r="HB259">
        <v>0</v>
      </c>
      <c r="HC259">
        <f t="shared" si="293"/>
        <v>0</v>
      </c>
      <c r="HE259" t="s">
        <v>3</v>
      </c>
      <c r="HF259" t="s">
        <v>3</v>
      </c>
      <c r="HM259" t="s">
        <v>3</v>
      </c>
      <c r="HN259" t="s">
        <v>3</v>
      </c>
      <c r="HO259" t="s">
        <v>3</v>
      </c>
      <c r="HP259" t="s">
        <v>3</v>
      </c>
      <c r="HQ259" t="s">
        <v>3</v>
      </c>
      <c r="IK259">
        <v>0</v>
      </c>
    </row>
    <row r="260" spans="1:255" x14ac:dyDescent="0.2">
      <c r="A260" s="2">
        <v>17</v>
      </c>
      <c r="B260" s="2">
        <v>1</v>
      </c>
      <c r="C260" s="2"/>
      <c r="D260" s="2"/>
      <c r="E260" s="2" t="s">
        <v>372</v>
      </c>
      <c r="F260" s="2" t="s">
        <v>373</v>
      </c>
      <c r="G260" s="2" t="s">
        <v>374</v>
      </c>
      <c r="H260" s="2" t="s">
        <v>225</v>
      </c>
      <c r="I260" s="2">
        <v>0</v>
      </c>
      <c r="J260" s="2">
        <v>0</v>
      </c>
      <c r="K260" s="2">
        <v>0</v>
      </c>
      <c r="L260" s="2">
        <v>-1.2989999999999999</v>
      </c>
      <c r="M260" s="2">
        <v>0</v>
      </c>
      <c r="N260" s="2">
        <f t="shared" si="254"/>
        <v>-1.2989999999999999</v>
      </c>
      <c r="O260" s="2">
        <f t="shared" si="255"/>
        <v>0</v>
      </c>
      <c r="P260" s="2">
        <f t="shared" si="256"/>
        <v>0</v>
      </c>
      <c r="Q260" s="2">
        <f t="shared" si="257"/>
        <v>0</v>
      </c>
      <c r="R260" s="2">
        <f t="shared" si="258"/>
        <v>0</v>
      </c>
      <c r="S260" s="2">
        <f t="shared" si="259"/>
        <v>0</v>
      </c>
      <c r="T260" s="2">
        <f t="shared" si="260"/>
        <v>0</v>
      </c>
      <c r="U260" s="2">
        <f t="shared" si="261"/>
        <v>0</v>
      </c>
      <c r="V260" s="2">
        <f t="shared" si="262"/>
        <v>0</v>
      </c>
      <c r="W260" s="2">
        <f t="shared" si="263"/>
        <v>0</v>
      </c>
      <c r="X260" s="2">
        <f t="shared" si="264"/>
        <v>0</v>
      </c>
      <c r="Y260" s="2">
        <f t="shared" si="265"/>
        <v>0</v>
      </c>
      <c r="Z260" s="2"/>
      <c r="AA260" s="2">
        <v>51442965</v>
      </c>
      <c r="AB260" s="2">
        <f t="shared" si="266"/>
        <v>251.5</v>
      </c>
      <c r="AC260" s="2">
        <f t="shared" si="294"/>
        <v>251.5</v>
      </c>
      <c r="AD260" s="2">
        <f t="shared" si="267"/>
        <v>0</v>
      </c>
      <c r="AE260" s="2">
        <f t="shared" si="268"/>
        <v>0</v>
      </c>
      <c r="AF260" s="2">
        <f t="shared" si="269"/>
        <v>0</v>
      </c>
      <c r="AG260" s="2">
        <f t="shared" si="270"/>
        <v>0</v>
      </c>
      <c r="AH260" s="2">
        <f t="shared" si="271"/>
        <v>0</v>
      </c>
      <c r="AI260" s="2">
        <f t="shared" si="272"/>
        <v>0</v>
      </c>
      <c r="AJ260" s="2">
        <f t="shared" si="273"/>
        <v>0</v>
      </c>
      <c r="AK260" s="2">
        <v>251.5</v>
      </c>
      <c r="AL260" s="2">
        <v>251.5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146</v>
      </c>
      <c r="AU260" s="2">
        <v>63.75</v>
      </c>
      <c r="AV260" s="2">
        <v>1</v>
      </c>
      <c r="AW260" s="2">
        <v>1</v>
      </c>
      <c r="AX260" s="2"/>
      <c r="AY260" s="2"/>
      <c r="AZ260" s="2">
        <v>1</v>
      </c>
      <c r="BA260" s="2">
        <v>1</v>
      </c>
      <c r="BB260" s="2">
        <v>1</v>
      </c>
      <c r="BC260" s="2">
        <v>8.16</v>
      </c>
      <c r="BD260" s="2" t="s">
        <v>3</v>
      </c>
      <c r="BE260" s="2" t="s">
        <v>3</v>
      </c>
      <c r="BF260" s="2" t="s">
        <v>3</v>
      </c>
      <c r="BG260" s="2" t="s">
        <v>3</v>
      </c>
      <c r="BH260" s="2">
        <v>3</v>
      </c>
      <c r="BI260" s="2">
        <v>1</v>
      </c>
      <c r="BJ260" s="2" t="s">
        <v>375</v>
      </c>
      <c r="BK260" s="2"/>
      <c r="BL260" s="2"/>
      <c r="BM260" s="2">
        <v>1100</v>
      </c>
      <c r="BN260" s="2">
        <v>0</v>
      </c>
      <c r="BO260" s="2" t="s">
        <v>23</v>
      </c>
      <c r="BP260" s="2">
        <v>1</v>
      </c>
      <c r="BQ260" s="2">
        <v>8</v>
      </c>
      <c r="BR260" s="2">
        <v>0</v>
      </c>
      <c r="BS260" s="2">
        <v>1</v>
      </c>
      <c r="BT260" s="2">
        <v>1</v>
      </c>
      <c r="BU260" s="2">
        <v>1</v>
      </c>
      <c r="BV260" s="2">
        <v>1</v>
      </c>
      <c r="BW260" s="2">
        <v>1</v>
      </c>
      <c r="BX260" s="2">
        <v>1</v>
      </c>
      <c r="BY260" s="2" t="s">
        <v>3</v>
      </c>
      <c r="BZ260" s="2">
        <v>146</v>
      </c>
      <c r="CA260" s="2">
        <v>75</v>
      </c>
      <c r="CB260" s="2" t="s">
        <v>3</v>
      </c>
      <c r="CC260" s="2"/>
      <c r="CD260" s="2"/>
      <c r="CE260" s="2">
        <v>0</v>
      </c>
      <c r="CF260" s="2">
        <v>0</v>
      </c>
      <c r="CG260" s="2">
        <v>0</v>
      </c>
      <c r="CH260" s="2">
        <v>81</v>
      </c>
      <c r="CI260" s="2">
        <v>0</v>
      </c>
      <c r="CJ260" s="2">
        <v>0</v>
      </c>
      <c r="CK260" s="2">
        <v>0</v>
      </c>
      <c r="CL260" s="2">
        <v>0</v>
      </c>
      <c r="CM260" s="2">
        <v>0</v>
      </c>
      <c r="CN260" s="2" t="s">
        <v>885</v>
      </c>
      <c r="CO260" s="2">
        <v>0</v>
      </c>
      <c r="CP260" s="2">
        <f t="shared" si="274"/>
        <v>0</v>
      </c>
      <c r="CQ260" s="2">
        <f t="shared" si="275"/>
        <v>2052.2399999999998</v>
      </c>
      <c r="CR260" s="2">
        <f t="shared" si="276"/>
        <v>0</v>
      </c>
      <c r="CS260" s="2">
        <f t="shared" si="277"/>
        <v>0</v>
      </c>
      <c r="CT260" s="2">
        <f t="shared" si="278"/>
        <v>0</v>
      </c>
      <c r="CU260" s="2">
        <f t="shared" si="279"/>
        <v>0</v>
      </c>
      <c r="CV260" s="2">
        <f t="shared" si="280"/>
        <v>0</v>
      </c>
      <c r="CW260" s="2">
        <f t="shared" si="281"/>
        <v>0</v>
      </c>
      <c r="CX260" s="2">
        <f t="shared" si="282"/>
        <v>0</v>
      </c>
      <c r="CY260" s="2">
        <f t="shared" si="283"/>
        <v>0</v>
      </c>
      <c r="CZ260" s="2">
        <f t="shared" si="284"/>
        <v>0</v>
      </c>
      <c r="DA260" s="2"/>
      <c r="DB260" s="2"/>
      <c r="DC260" s="2" t="s">
        <v>3</v>
      </c>
      <c r="DD260" s="2" t="s">
        <v>3</v>
      </c>
      <c r="DE260" s="2" t="s">
        <v>36</v>
      </c>
      <c r="DF260" s="2" t="s">
        <v>36</v>
      </c>
      <c r="DG260" s="2" t="s">
        <v>43</v>
      </c>
      <c r="DH260" s="2" t="s">
        <v>3</v>
      </c>
      <c r="DI260" s="2" t="s">
        <v>43</v>
      </c>
      <c r="DJ260" s="2" t="s">
        <v>36</v>
      </c>
      <c r="DK260" s="2" t="s">
        <v>3</v>
      </c>
      <c r="DL260" s="2" t="s">
        <v>3</v>
      </c>
      <c r="DM260" s="2" t="s">
        <v>26</v>
      </c>
      <c r="DN260" s="2">
        <v>0</v>
      </c>
      <c r="DO260" s="2">
        <v>0</v>
      </c>
      <c r="DP260" s="2">
        <v>1</v>
      </c>
      <c r="DQ260" s="2">
        <v>1</v>
      </c>
      <c r="DR260" s="2"/>
      <c r="DS260" s="2"/>
      <c r="DT260" s="2"/>
      <c r="DU260" s="2">
        <v>1003</v>
      </c>
      <c r="DV260" s="2" t="s">
        <v>225</v>
      </c>
      <c r="DW260" s="2" t="s">
        <v>225</v>
      </c>
      <c r="DX260" s="2">
        <v>1</v>
      </c>
      <c r="DY260" s="2"/>
      <c r="DZ260" s="2" t="s">
        <v>3</v>
      </c>
      <c r="EA260" s="2" t="s">
        <v>3</v>
      </c>
      <c r="EB260" s="2" t="s">
        <v>3</v>
      </c>
      <c r="EC260" s="2" t="s">
        <v>3</v>
      </c>
      <c r="ED260" s="2"/>
      <c r="EE260" s="2">
        <v>51407885</v>
      </c>
      <c r="EF260" s="2">
        <v>8</v>
      </c>
      <c r="EG260" s="2" t="s">
        <v>58</v>
      </c>
      <c r="EH260" s="2">
        <v>0</v>
      </c>
      <c r="EI260" s="2" t="s">
        <v>3</v>
      </c>
      <c r="EJ260" s="2">
        <v>1</v>
      </c>
      <c r="EK260" s="2">
        <v>1100</v>
      </c>
      <c r="EL260" s="2" t="s">
        <v>59</v>
      </c>
      <c r="EM260" s="2" t="s">
        <v>60</v>
      </c>
      <c r="EN260" s="2"/>
      <c r="EO260" s="2" t="s">
        <v>44</v>
      </c>
      <c r="EP260" s="2"/>
      <c r="EQ260" s="2">
        <v>0</v>
      </c>
      <c r="ER260" s="2">
        <v>0</v>
      </c>
      <c r="ES260" s="2">
        <v>251.5</v>
      </c>
      <c r="ET260" s="2">
        <v>0</v>
      </c>
      <c r="EU260" s="2">
        <v>0</v>
      </c>
      <c r="EV260" s="2">
        <v>0</v>
      </c>
      <c r="EW260" s="2">
        <v>0</v>
      </c>
      <c r="EX260" s="2">
        <v>0</v>
      </c>
      <c r="EY260" s="2">
        <v>0</v>
      </c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>
        <v>0</v>
      </c>
      <c r="FR260" s="2">
        <f t="shared" si="285"/>
        <v>0</v>
      </c>
      <c r="FS260" s="2">
        <v>0</v>
      </c>
      <c r="FT260" s="2"/>
      <c r="FU260" s="2"/>
      <c r="FV260" s="2"/>
      <c r="FW260" s="2"/>
      <c r="FX260" s="2">
        <v>146</v>
      </c>
      <c r="FY260" s="2">
        <v>63.75</v>
      </c>
      <c r="FZ260" s="2"/>
      <c r="GA260" s="2" t="s">
        <v>63</v>
      </c>
      <c r="GB260" s="2"/>
      <c r="GC260" s="2"/>
      <c r="GD260" s="2">
        <v>1</v>
      </c>
      <c r="GE260" s="2"/>
      <c r="GF260" s="2">
        <v>683906670</v>
      </c>
      <c r="GG260" s="2">
        <v>2</v>
      </c>
      <c r="GH260" s="2">
        <v>0</v>
      </c>
      <c r="GI260" s="2">
        <v>-2</v>
      </c>
      <c r="GJ260" s="2">
        <v>0</v>
      </c>
      <c r="GK260" s="2">
        <v>0</v>
      </c>
      <c r="GL260" s="2">
        <f t="shared" si="286"/>
        <v>0</v>
      </c>
      <c r="GM260" s="2">
        <f t="shared" si="287"/>
        <v>0</v>
      </c>
      <c r="GN260" s="2">
        <f t="shared" si="288"/>
        <v>0</v>
      </c>
      <c r="GO260" s="2">
        <f t="shared" si="289"/>
        <v>0</v>
      </c>
      <c r="GP260" s="2">
        <f t="shared" si="290"/>
        <v>0</v>
      </c>
      <c r="GQ260" s="2"/>
      <c r="GR260" s="2">
        <v>0</v>
      </c>
      <c r="GS260" s="2">
        <v>4</v>
      </c>
      <c r="GT260" s="2">
        <v>0</v>
      </c>
      <c r="GU260" s="2" t="s">
        <v>3</v>
      </c>
      <c r="GV260" s="2">
        <f t="shared" si="291"/>
        <v>0</v>
      </c>
      <c r="GW260" s="2">
        <v>1</v>
      </c>
      <c r="GX260" s="2">
        <f t="shared" si="292"/>
        <v>0</v>
      </c>
      <c r="GY260" s="2"/>
      <c r="GZ260" s="2"/>
      <c r="HA260" s="2">
        <v>0</v>
      </c>
      <c r="HB260" s="2">
        <v>0</v>
      </c>
      <c r="HC260" s="2">
        <f t="shared" si="293"/>
        <v>0</v>
      </c>
      <c r="HD260" s="2"/>
      <c r="HE260" s="2" t="s">
        <v>3</v>
      </c>
      <c r="HF260" s="2" t="s">
        <v>3</v>
      </c>
      <c r="HG260" s="2"/>
      <c r="HH260" s="2"/>
      <c r="HI260" s="2"/>
      <c r="HJ260" s="2"/>
      <c r="HK260" s="2"/>
      <c r="HL260" s="2"/>
      <c r="HM260" s="2" t="s">
        <v>3</v>
      </c>
      <c r="HN260" s="2" t="s">
        <v>3</v>
      </c>
      <c r="HO260" s="2" t="s">
        <v>3</v>
      </c>
      <c r="HP260" s="2" t="s">
        <v>3</v>
      </c>
      <c r="HQ260" s="2" t="s">
        <v>3</v>
      </c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>
        <v>0</v>
      </c>
      <c r="IL260" s="2"/>
      <c r="IM260" s="2"/>
      <c r="IN260" s="2"/>
      <c r="IO260" s="2"/>
      <c r="IP260" s="2"/>
      <c r="IQ260" s="2"/>
      <c r="IR260" s="2"/>
      <c r="IS260" s="2"/>
      <c r="IT260" s="2"/>
      <c r="IU260" s="2"/>
    </row>
    <row r="261" spans="1:255" x14ac:dyDescent="0.2">
      <c r="A261">
        <v>17</v>
      </c>
      <c r="B261">
        <v>1</v>
      </c>
      <c r="E261" t="s">
        <v>372</v>
      </c>
      <c r="F261" t="s">
        <v>373</v>
      </c>
      <c r="G261" t="s">
        <v>374</v>
      </c>
      <c r="H261" t="s">
        <v>225</v>
      </c>
      <c r="I261">
        <v>0</v>
      </c>
      <c r="J261">
        <v>0</v>
      </c>
      <c r="K261">
        <v>0</v>
      </c>
      <c r="L261">
        <v>-1.2989999999999999</v>
      </c>
      <c r="M261">
        <v>0</v>
      </c>
      <c r="N261">
        <f t="shared" si="254"/>
        <v>-1.2989999999999999</v>
      </c>
      <c r="O261">
        <f t="shared" si="255"/>
        <v>0</v>
      </c>
      <c r="P261">
        <f t="shared" si="256"/>
        <v>0</v>
      </c>
      <c r="Q261">
        <f t="shared" si="257"/>
        <v>0</v>
      </c>
      <c r="R261">
        <f t="shared" si="258"/>
        <v>0</v>
      </c>
      <c r="S261">
        <f t="shared" si="259"/>
        <v>0</v>
      </c>
      <c r="T261">
        <f t="shared" si="260"/>
        <v>0</v>
      </c>
      <c r="U261">
        <f t="shared" si="261"/>
        <v>0</v>
      </c>
      <c r="V261">
        <f t="shared" si="262"/>
        <v>0</v>
      </c>
      <c r="W261">
        <f t="shared" si="263"/>
        <v>0</v>
      </c>
      <c r="X261">
        <f t="shared" si="264"/>
        <v>0</v>
      </c>
      <c r="Y261">
        <f t="shared" si="265"/>
        <v>0</v>
      </c>
      <c r="AA261">
        <v>51441990</v>
      </c>
      <c r="AB261">
        <f t="shared" si="266"/>
        <v>251.5</v>
      </c>
      <c r="AC261">
        <f t="shared" si="294"/>
        <v>251.5</v>
      </c>
      <c r="AD261">
        <f t="shared" si="267"/>
        <v>0</v>
      </c>
      <c r="AE261">
        <f t="shared" si="268"/>
        <v>0</v>
      </c>
      <c r="AF261">
        <f t="shared" si="269"/>
        <v>0</v>
      </c>
      <c r="AG261">
        <f t="shared" si="270"/>
        <v>0</v>
      </c>
      <c r="AH261">
        <f t="shared" si="271"/>
        <v>0</v>
      </c>
      <c r="AI261">
        <f t="shared" si="272"/>
        <v>0</v>
      </c>
      <c r="AJ261">
        <f t="shared" si="273"/>
        <v>0</v>
      </c>
      <c r="AK261">
        <v>251.5</v>
      </c>
      <c r="AL261">
        <v>251.5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146</v>
      </c>
      <c r="AU261">
        <v>64</v>
      </c>
      <c r="AV261">
        <v>1</v>
      </c>
      <c r="AW261">
        <v>1</v>
      </c>
      <c r="AZ261">
        <v>1</v>
      </c>
      <c r="BA261">
        <v>1</v>
      </c>
      <c r="BB261">
        <v>1</v>
      </c>
      <c r="BC261">
        <v>8.16</v>
      </c>
      <c r="BD261" t="s">
        <v>3</v>
      </c>
      <c r="BE261" t="s">
        <v>3</v>
      </c>
      <c r="BF261" t="s">
        <v>3</v>
      </c>
      <c r="BG261" t="s">
        <v>3</v>
      </c>
      <c r="BH261">
        <v>3</v>
      </c>
      <c r="BI261">
        <v>1</v>
      </c>
      <c r="BJ261" t="s">
        <v>375</v>
      </c>
      <c r="BM261">
        <v>1100</v>
      </c>
      <c r="BN261">
        <v>0</v>
      </c>
      <c r="BO261" t="s">
        <v>23</v>
      </c>
      <c r="BP261">
        <v>1</v>
      </c>
      <c r="BQ261">
        <v>8</v>
      </c>
      <c r="BR261">
        <v>0</v>
      </c>
      <c r="BS261">
        <v>1</v>
      </c>
      <c r="BT261">
        <v>1</v>
      </c>
      <c r="BU261">
        <v>1</v>
      </c>
      <c r="BV261">
        <v>1</v>
      </c>
      <c r="BW261">
        <v>1</v>
      </c>
      <c r="BX261">
        <v>1</v>
      </c>
      <c r="BY261" t="s">
        <v>3</v>
      </c>
      <c r="BZ261">
        <v>146</v>
      </c>
      <c r="CA261">
        <v>75</v>
      </c>
      <c r="CB261" t="s">
        <v>3</v>
      </c>
      <c r="CE261">
        <v>0</v>
      </c>
      <c r="CF261">
        <v>0</v>
      </c>
      <c r="CG261">
        <v>0</v>
      </c>
      <c r="CH261">
        <v>81</v>
      </c>
      <c r="CI261">
        <v>0</v>
      </c>
      <c r="CJ261">
        <v>0</v>
      </c>
      <c r="CK261">
        <v>0</v>
      </c>
      <c r="CL261">
        <v>0</v>
      </c>
      <c r="CM261">
        <v>0</v>
      </c>
      <c r="CN261" t="s">
        <v>885</v>
      </c>
      <c r="CO261">
        <v>0</v>
      </c>
      <c r="CP261">
        <f t="shared" si="274"/>
        <v>0</v>
      </c>
      <c r="CQ261">
        <f t="shared" si="275"/>
        <v>2052.2399999999998</v>
      </c>
      <c r="CR261">
        <f t="shared" si="276"/>
        <v>0</v>
      </c>
      <c r="CS261">
        <f t="shared" si="277"/>
        <v>0</v>
      </c>
      <c r="CT261">
        <f t="shared" si="278"/>
        <v>0</v>
      </c>
      <c r="CU261">
        <f t="shared" si="279"/>
        <v>0</v>
      </c>
      <c r="CV261">
        <f t="shared" si="280"/>
        <v>0</v>
      </c>
      <c r="CW261">
        <f t="shared" si="281"/>
        <v>0</v>
      </c>
      <c r="CX261">
        <f t="shared" si="282"/>
        <v>0</v>
      </c>
      <c r="CY261">
        <f t="shared" si="283"/>
        <v>0</v>
      </c>
      <c r="CZ261">
        <f t="shared" si="284"/>
        <v>0</v>
      </c>
      <c r="DC261" t="s">
        <v>3</v>
      </c>
      <c r="DD261" t="s">
        <v>3</v>
      </c>
      <c r="DE261" t="s">
        <v>36</v>
      </c>
      <c r="DF261" t="s">
        <v>36</v>
      </c>
      <c r="DG261" t="s">
        <v>43</v>
      </c>
      <c r="DH261" t="s">
        <v>3</v>
      </c>
      <c r="DI261" t="s">
        <v>43</v>
      </c>
      <c r="DJ261" t="s">
        <v>36</v>
      </c>
      <c r="DK261" t="s">
        <v>3</v>
      </c>
      <c r="DL261" t="s">
        <v>3</v>
      </c>
      <c r="DM261" t="s">
        <v>26</v>
      </c>
      <c r="DN261">
        <v>0</v>
      </c>
      <c r="DO261">
        <v>0</v>
      </c>
      <c r="DP261">
        <v>1</v>
      </c>
      <c r="DQ261">
        <v>1</v>
      </c>
      <c r="DU261">
        <v>1003</v>
      </c>
      <c r="DV261" t="s">
        <v>225</v>
      </c>
      <c r="DW261" t="s">
        <v>225</v>
      </c>
      <c r="DX261">
        <v>1</v>
      </c>
      <c r="DZ261" t="s">
        <v>3</v>
      </c>
      <c r="EA261" t="s">
        <v>3</v>
      </c>
      <c r="EB261" t="s">
        <v>3</v>
      </c>
      <c r="EC261" t="s">
        <v>3</v>
      </c>
      <c r="EE261">
        <v>51407885</v>
      </c>
      <c r="EF261">
        <v>8</v>
      </c>
      <c r="EG261" t="s">
        <v>58</v>
      </c>
      <c r="EH261">
        <v>0</v>
      </c>
      <c r="EI261" t="s">
        <v>3</v>
      </c>
      <c r="EJ261">
        <v>1</v>
      </c>
      <c r="EK261">
        <v>1100</v>
      </c>
      <c r="EL261" t="s">
        <v>59</v>
      </c>
      <c r="EM261" t="s">
        <v>60</v>
      </c>
      <c r="EO261" t="s">
        <v>44</v>
      </c>
      <c r="EQ261">
        <v>0</v>
      </c>
      <c r="ER261">
        <v>0</v>
      </c>
      <c r="ES261">
        <v>251.5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FQ261">
        <v>0</v>
      </c>
      <c r="FR261">
        <f t="shared" si="285"/>
        <v>0</v>
      </c>
      <c r="FS261">
        <v>0</v>
      </c>
      <c r="FX261">
        <v>146</v>
      </c>
      <c r="FY261">
        <v>63.75</v>
      </c>
      <c r="GA261" t="s">
        <v>63</v>
      </c>
      <c r="GD261">
        <v>1</v>
      </c>
      <c r="GF261">
        <v>683906670</v>
      </c>
      <c r="GG261">
        <v>2</v>
      </c>
      <c r="GH261">
        <v>0</v>
      </c>
      <c r="GI261">
        <v>-2</v>
      </c>
      <c r="GJ261">
        <v>0</v>
      </c>
      <c r="GK261">
        <v>0</v>
      </c>
      <c r="GL261">
        <f t="shared" si="286"/>
        <v>0</v>
      </c>
      <c r="GM261">
        <f t="shared" si="287"/>
        <v>0</v>
      </c>
      <c r="GN261">
        <f t="shared" si="288"/>
        <v>0</v>
      </c>
      <c r="GO261">
        <f t="shared" si="289"/>
        <v>0</v>
      </c>
      <c r="GP261">
        <f t="shared" si="290"/>
        <v>0</v>
      </c>
      <c r="GR261">
        <v>0</v>
      </c>
      <c r="GS261">
        <v>4</v>
      </c>
      <c r="GT261">
        <v>0</v>
      </c>
      <c r="GU261" t="s">
        <v>3</v>
      </c>
      <c r="GV261">
        <f t="shared" si="291"/>
        <v>0</v>
      </c>
      <c r="GW261">
        <v>1</v>
      </c>
      <c r="GX261">
        <f t="shared" si="292"/>
        <v>0</v>
      </c>
      <c r="HA261">
        <v>0</v>
      </c>
      <c r="HB261">
        <v>0</v>
      </c>
      <c r="HC261">
        <f t="shared" si="293"/>
        <v>0</v>
      </c>
      <c r="HE261" t="s">
        <v>3</v>
      </c>
      <c r="HF261" t="s">
        <v>3</v>
      </c>
      <c r="HM261" t="s">
        <v>3</v>
      </c>
      <c r="HN261" t="s">
        <v>3</v>
      </c>
      <c r="HO261" t="s">
        <v>3</v>
      </c>
      <c r="HP261" t="s">
        <v>3</v>
      </c>
      <c r="HQ261" t="s">
        <v>3</v>
      </c>
      <c r="IK261">
        <v>0</v>
      </c>
    </row>
    <row r="262" spans="1:255" x14ac:dyDescent="0.2">
      <c r="A262" s="2">
        <v>17</v>
      </c>
      <c r="B262" s="2">
        <v>1</v>
      </c>
      <c r="C262" s="2"/>
      <c r="D262" s="2"/>
      <c r="E262" s="2" t="s">
        <v>376</v>
      </c>
      <c r="F262" s="2" t="s">
        <v>377</v>
      </c>
      <c r="G262" s="2" t="s">
        <v>378</v>
      </c>
      <c r="H262" s="2" t="s">
        <v>154</v>
      </c>
      <c r="I262" s="2">
        <v>0</v>
      </c>
      <c r="J262" s="2">
        <v>0</v>
      </c>
      <c r="K262" s="2">
        <v>0</v>
      </c>
      <c r="L262" s="2">
        <v>-58.9</v>
      </c>
      <c r="M262" s="2">
        <v>0</v>
      </c>
      <c r="N262" s="2">
        <f t="shared" si="254"/>
        <v>-58.9</v>
      </c>
      <c r="O262" s="2">
        <f t="shared" si="255"/>
        <v>0</v>
      </c>
      <c r="P262" s="2">
        <f t="shared" si="256"/>
        <v>0</v>
      </c>
      <c r="Q262" s="2">
        <f t="shared" si="257"/>
        <v>0</v>
      </c>
      <c r="R262" s="2">
        <f t="shared" si="258"/>
        <v>0</v>
      </c>
      <c r="S262" s="2">
        <f t="shared" si="259"/>
        <v>0</v>
      </c>
      <c r="T262" s="2">
        <f t="shared" si="260"/>
        <v>0</v>
      </c>
      <c r="U262" s="2">
        <f t="shared" si="261"/>
        <v>0</v>
      </c>
      <c r="V262" s="2">
        <f t="shared" si="262"/>
        <v>0</v>
      </c>
      <c r="W262" s="2">
        <f t="shared" si="263"/>
        <v>0</v>
      </c>
      <c r="X262" s="2">
        <f t="shared" si="264"/>
        <v>0</v>
      </c>
      <c r="Y262" s="2">
        <f t="shared" si="265"/>
        <v>0</v>
      </c>
      <c r="Z262" s="2"/>
      <c r="AA262" s="2">
        <v>51442965</v>
      </c>
      <c r="AB262" s="2">
        <f t="shared" si="266"/>
        <v>2.5299999999999998</v>
      </c>
      <c r="AC262" s="2">
        <f t="shared" si="294"/>
        <v>2.5299999999999998</v>
      </c>
      <c r="AD262" s="2">
        <f t="shared" si="267"/>
        <v>0</v>
      </c>
      <c r="AE262" s="2">
        <f t="shared" si="268"/>
        <v>0</v>
      </c>
      <c r="AF262" s="2">
        <f t="shared" si="269"/>
        <v>0</v>
      </c>
      <c r="AG262" s="2">
        <f t="shared" si="270"/>
        <v>0</v>
      </c>
      <c r="AH262" s="2">
        <f t="shared" si="271"/>
        <v>0</v>
      </c>
      <c r="AI262" s="2">
        <f t="shared" si="272"/>
        <v>0</v>
      </c>
      <c r="AJ262" s="2">
        <f t="shared" si="273"/>
        <v>0</v>
      </c>
      <c r="AK262" s="2">
        <v>2.5299999999999998</v>
      </c>
      <c r="AL262" s="2">
        <v>2.5299999999999998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146</v>
      </c>
      <c r="AU262" s="2">
        <v>63.75</v>
      </c>
      <c r="AV262" s="2">
        <v>1</v>
      </c>
      <c r="AW262" s="2">
        <v>1</v>
      </c>
      <c r="AX262" s="2"/>
      <c r="AY262" s="2"/>
      <c r="AZ262" s="2">
        <v>1</v>
      </c>
      <c r="BA262" s="2">
        <v>1</v>
      </c>
      <c r="BB262" s="2">
        <v>1</v>
      </c>
      <c r="BC262" s="2">
        <v>8.16</v>
      </c>
      <c r="BD262" s="2" t="s">
        <v>3</v>
      </c>
      <c r="BE262" s="2" t="s">
        <v>3</v>
      </c>
      <c r="BF262" s="2" t="s">
        <v>3</v>
      </c>
      <c r="BG262" s="2" t="s">
        <v>3</v>
      </c>
      <c r="BH262" s="2">
        <v>3</v>
      </c>
      <c r="BI262" s="2">
        <v>1</v>
      </c>
      <c r="BJ262" s="2" t="s">
        <v>379</v>
      </c>
      <c r="BK262" s="2"/>
      <c r="BL262" s="2"/>
      <c r="BM262" s="2">
        <v>1100</v>
      </c>
      <c r="BN262" s="2">
        <v>0</v>
      </c>
      <c r="BO262" s="2" t="s">
        <v>23</v>
      </c>
      <c r="BP262" s="2">
        <v>1</v>
      </c>
      <c r="BQ262" s="2">
        <v>8</v>
      </c>
      <c r="BR262" s="2">
        <v>0</v>
      </c>
      <c r="BS262" s="2">
        <v>1</v>
      </c>
      <c r="BT262" s="2">
        <v>1</v>
      </c>
      <c r="BU262" s="2">
        <v>1</v>
      </c>
      <c r="BV262" s="2">
        <v>1</v>
      </c>
      <c r="BW262" s="2">
        <v>1</v>
      </c>
      <c r="BX262" s="2">
        <v>1</v>
      </c>
      <c r="BY262" s="2" t="s">
        <v>3</v>
      </c>
      <c r="BZ262" s="2">
        <v>146</v>
      </c>
      <c r="CA262" s="2">
        <v>75</v>
      </c>
      <c r="CB262" s="2" t="s">
        <v>3</v>
      </c>
      <c r="CC262" s="2"/>
      <c r="CD262" s="2"/>
      <c r="CE262" s="2">
        <v>0</v>
      </c>
      <c r="CF262" s="2">
        <v>0</v>
      </c>
      <c r="CG262" s="2">
        <v>0</v>
      </c>
      <c r="CH262" s="2">
        <v>82</v>
      </c>
      <c r="CI262" s="2">
        <v>0</v>
      </c>
      <c r="CJ262" s="2">
        <v>0</v>
      </c>
      <c r="CK262" s="2">
        <v>0</v>
      </c>
      <c r="CL262" s="2">
        <v>0</v>
      </c>
      <c r="CM262" s="2">
        <v>0</v>
      </c>
      <c r="CN262" s="2" t="s">
        <v>885</v>
      </c>
      <c r="CO262" s="2">
        <v>0</v>
      </c>
      <c r="CP262" s="2">
        <f t="shared" si="274"/>
        <v>0</v>
      </c>
      <c r="CQ262" s="2">
        <f t="shared" si="275"/>
        <v>20.64</v>
      </c>
      <c r="CR262" s="2">
        <f t="shared" si="276"/>
        <v>0</v>
      </c>
      <c r="CS262" s="2">
        <f t="shared" si="277"/>
        <v>0</v>
      </c>
      <c r="CT262" s="2">
        <f t="shared" si="278"/>
        <v>0</v>
      </c>
      <c r="CU262" s="2">
        <f t="shared" si="279"/>
        <v>0</v>
      </c>
      <c r="CV262" s="2">
        <f t="shared" si="280"/>
        <v>0</v>
      </c>
      <c r="CW262" s="2">
        <f t="shared" si="281"/>
        <v>0</v>
      </c>
      <c r="CX262" s="2">
        <f t="shared" si="282"/>
        <v>0</v>
      </c>
      <c r="CY262" s="2">
        <f t="shared" si="283"/>
        <v>0</v>
      </c>
      <c r="CZ262" s="2">
        <f t="shared" si="284"/>
        <v>0</v>
      </c>
      <c r="DA262" s="2"/>
      <c r="DB262" s="2"/>
      <c r="DC262" s="2" t="s">
        <v>3</v>
      </c>
      <c r="DD262" s="2" t="s">
        <v>3</v>
      </c>
      <c r="DE262" s="2" t="s">
        <v>36</v>
      </c>
      <c r="DF262" s="2" t="s">
        <v>36</v>
      </c>
      <c r="DG262" s="2" t="s">
        <v>43</v>
      </c>
      <c r="DH262" s="2" t="s">
        <v>3</v>
      </c>
      <c r="DI262" s="2" t="s">
        <v>43</v>
      </c>
      <c r="DJ262" s="2" t="s">
        <v>36</v>
      </c>
      <c r="DK262" s="2" t="s">
        <v>3</v>
      </c>
      <c r="DL262" s="2" t="s">
        <v>3</v>
      </c>
      <c r="DM262" s="2" t="s">
        <v>26</v>
      </c>
      <c r="DN262" s="2">
        <v>0</v>
      </c>
      <c r="DO262" s="2">
        <v>0</v>
      </c>
      <c r="DP262" s="2">
        <v>1</v>
      </c>
      <c r="DQ262" s="2">
        <v>1</v>
      </c>
      <c r="DR262" s="2"/>
      <c r="DS262" s="2"/>
      <c r="DT262" s="2"/>
      <c r="DU262" s="2">
        <v>1013</v>
      </c>
      <c r="DV262" s="2" t="s">
        <v>154</v>
      </c>
      <c r="DW262" s="2" t="s">
        <v>154</v>
      </c>
      <c r="DX262" s="2">
        <v>1</v>
      </c>
      <c r="DY262" s="2"/>
      <c r="DZ262" s="2" t="s">
        <v>3</v>
      </c>
      <c r="EA262" s="2" t="s">
        <v>3</v>
      </c>
      <c r="EB262" s="2" t="s">
        <v>3</v>
      </c>
      <c r="EC262" s="2" t="s">
        <v>3</v>
      </c>
      <c r="ED262" s="2"/>
      <c r="EE262" s="2">
        <v>51407885</v>
      </c>
      <c r="EF262" s="2">
        <v>8</v>
      </c>
      <c r="EG262" s="2" t="s">
        <v>58</v>
      </c>
      <c r="EH262" s="2">
        <v>0</v>
      </c>
      <c r="EI262" s="2" t="s">
        <v>3</v>
      </c>
      <c r="EJ262" s="2">
        <v>1</v>
      </c>
      <c r="EK262" s="2">
        <v>1100</v>
      </c>
      <c r="EL262" s="2" t="s">
        <v>59</v>
      </c>
      <c r="EM262" s="2" t="s">
        <v>60</v>
      </c>
      <c r="EN262" s="2"/>
      <c r="EO262" s="2" t="s">
        <v>44</v>
      </c>
      <c r="EP262" s="2"/>
      <c r="EQ262" s="2">
        <v>0</v>
      </c>
      <c r="ER262" s="2">
        <v>0</v>
      </c>
      <c r="ES262" s="2">
        <v>2.5299999999999998</v>
      </c>
      <c r="ET262" s="2">
        <v>0</v>
      </c>
      <c r="EU262" s="2">
        <v>0</v>
      </c>
      <c r="EV262" s="2">
        <v>0</v>
      </c>
      <c r="EW262" s="2">
        <v>0</v>
      </c>
      <c r="EX262" s="2">
        <v>0</v>
      </c>
      <c r="EY262" s="2">
        <v>0</v>
      </c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>
        <v>0</v>
      </c>
      <c r="FR262" s="2">
        <f t="shared" si="285"/>
        <v>0</v>
      </c>
      <c r="FS262" s="2">
        <v>0</v>
      </c>
      <c r="FT262" s="2"/>
      <c r="FU262" s="2"/>
      <c r="FV262" s="2"/>
      <c r="FW262" s="2"/>
      <c r="FX262" s="2">
        <v>146</v>
      </c>
      <c r="FY262" s="2">
        <v>63.75</v>
      </c>
      <c r="FZ262" s="2"/>
      <c r="GA262" s="2" t="s">
        <v>63</v>
      </c>
      <c r="GB262" s="2"/>
      <c r="GC262" s="2"/>
      <c r="GD262" s="2">
        <v>1</v>
      </c>
      <c r="GE262" s="2"/>
      <c r="GF262" s="2">
        <v>-143562620</v>
      </c>
      <c r="GG262" s="2">
        <v>2</v>
      </c>
      <c r="GH262" s="2">
        <v>0</v>
      </c>
      <c r="GI262" s="2">
        <v>-2</v>
      </c>
      <c r="GJ262" s="2">
        <v>0</v>
      </c>
      <c r="GK262" s="2">
        <v>0</v>
      </c>
      <c r="GL262" s="2">
        <f t="shared" si="286"/>
        <v>0</v>
      </c>
      <c r="GM262" s="2">
        <f t="shared" si="287"/>
        <v>0</v>
      </c>
      <c r="GN262" s="2">
        <f t="shared" si="288"/>
        <v>0</v>
      </c>
      <c r="GO262" s="2">
        <f t="shared" si="289"/>
        <v>0</v>
      </c>
      <c r="GP262" s="2">
        <f t="shared" si="290"/>
        <v>0</v>
      </c>
      <c r="GQ262" s="2"/>
      <c r="GR262" s="2">
        <v>0</v>
      </c>
      <c r="GS262" s="2">
        <v>4</v>
      </c>
      <c r="GT262" s="2">
        <v>0</v>
      </c>
      <c r="GU262" s="2" t="s">
        <v>3</v>
      </c>
      <c r="GV262" s="2">
        <f t="shared" si="291"/>
        <v>0</v>
      </c>
      <c r="GW262" s="2">
        <v>1</v>
      </c>
      <c r="GX262" s="2">
        <f t="shared" si="292"/>
        <v>0</v>
      </c>
      <c r="GY262" s="2"/>
      <c r="GZ262" s="2"/>
      <c r="HA262" s="2">
        <v>0</v>
      </c>
      <c r="HB262" s="2">
        <v>0</v>
      </c>
      <c r="HC262" s="2">
        <f t="shared" si="293"/>
        <v>0</v>
      </c>
      <c r="HD262" s="2"/>
      <c r="HE262" s="2" t="s">
        <v>3</v>
      </c>
      <c r="HF262" s="2" t="s">
        <v>3</v>
      </c>
      <c r="HG262" s="2"/>
      <c r="HH262" s="2"/>
      <c r="HI262" s="2"/>
      <c r="HJ262" s="2"/>
      <c r="HK262" s="2"/>
      <c r="HL262" s="2"/>
      <c r="HM262" s="2" t="s">
        <v>3</v>
      </c>
      <c r="HN262" s="2" t="s">
        <v>3</v>
      </c>
      <c r="HO262" s="2" t="s">
        <v>3</v>
      </c>
      <c r="HP262" s="2" t="s">
        <v>3</v>
      </c>
      <c r="HQ262" s="2" t="s">
        <v>3</v>
      </c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>
        <v>0</v>
      </c>
      <c r="IL262" s="2"/>
      <c r="IM262" s="2"/>
      <c r="IN262" s="2"/>
      <c r="IO262" s="2"/>
      <c r="IP262" s="2"/>
      <c r="IQ262" s="2"/>
      <c r="IR262" s="2"/>
      <c r="IS262" s="2"/>
      <c r="IT262" s="2"/>
      <c r="IU262" s="2"/>
    </row>
    <row r="263" spans="1:255" x14ac:dyDescent="0.2">
      <c r="A263">
        <v>17</v>
      </c>
      <c r="B263">
        <v>1</v>
      </c>
      <c r="E263" t="s">
        <v>376</v>
      </c>
      <c r="F263" t="s">
        <v>377</v>
      </c>
      <c r="G263" t="s">
        <v>378</v>
      </c>
      <c r="H263" t="s">
        <v>154</v>
      </c>
      <c r="I263">
        <v>0</v>
      </c>
      <c r="J263">
        <v>0</v>
      </c>
      <c r="K263">
        <v>0</v>
      </c>
      <c r="L263">
        <v>-58.9</v>
      </c>
      <c r="M263">
        <v>0</v>
      </c>
      <c r="N263">
        <f t="shared" si="254"/>
        <v>-58.9</v>
      </c>
      <c r="O263">
        <f t="shared" si="255"/>
        <v>0</v>
      </c>
      <c r="P263">
        <f t="shared" si="256"/>
        <v>0</v>
      </c>
      <c r="Q263">
        <f t="shared" si="257"/>
        <v>0</v>
      </c>
      <c r="R263">
        <f t="shared" si="258"/>
        <v>0</v>
      </c>
      <c r="S263">
        <f t="shared" si="259"/>
        <v>0</v>
      </c>
      <c r="T263">
        <f t="shared" si="260"/>
        <v>0</v>
      </c>
      <c r="U263">
        <f t="shared" si="261"/>
        <v>0</v>
      </c>
      <c r="V263">
        <f t="shared" si="262"/>
        <v>0</v>
      </c>
      <c r="W263">
        <f t="shared" si="263"/>
        <v>0</v>
      </c>
      <c r="X263">
        <f t="shared" si="264"/>
        <v>0</v>
      </c>
      <c r="Y263">
        <f t="shared" si="265"/>
        <v>0</v>
      </c>
      <c r="AA263">
        <v>51441990</v>
      </c>
      <c r="AB263">
        <f t="shared" si="266"/>
        <v>2.5299999999999998</v>
      </c>
      <c r="AC263">
        <f t="shared" si="294"/>
        <v>2.5299999999999998</v>
      </c>
      <c r="AD263">
        <f t="shared" si="267"/>
        <v>0</v>
      </c>
      <c r="AE263">
        <f t="shared" si="268"/>
        <v>0</v>
      </c>
      <c r="AF263">
        <f t="shared" si="269"/>
        <v>0</v>
      </c>
      <c r="AG263">
        <f t="shared" si="270"/>
        <v>0</v>
      </c>
      <c r="AH263">
        <f t="shared" si="271"/>
        <v>0</v>
      </c>
      <c r="AI263">
        <f t="shared" si="272"/>
        <v>0</v>
      </c>
      <c r="AJ263">
        <f t="shared" si="273"/>
        <v>0</v>
      </c>
      <c r="AK263">
        <v>2.5299999999999998</v>
      </c>
      <c r="AL263">
        <v>2.5299999999999998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146</v>
      </c>
      <c r="AU263">
        <v>64</v>
      </c>
      <c r="AV263">
        <v>1</v>
      </c>
      <c r="AW263">
        <v>1</v>
      </c>
      <c r="AZ263">
        <v>1</v>
      </c>
      <c r="BA263">
        <v>1</v>
      </c>
      <c r="BB263">
        <v>1</v>
      </c>
      <c r="BC263">
        <v>8.16</v>
      </c>
      <c r="BD263" t="s">
        <v>3</v>
      </c>
      <c r="BE263" t="s">
        <v>3</v>
      </c>
      <c r="BF263" t="s">
        <v>3</v>
      </c>
      <c r="BG263" t="s">
        <v>3</v>
      </c>
      <c r="BH263">
        <v>3</v>
      </c>
      <c r="BI263">
        <v>1</v>
      </c>
      <c r="BJ263" t="s">
        <v>379</v>
      </c>
      <c r="BM263">
        <v>1100</v>
      </c>
      <c r="BN263">
        <v>0</v>
      </c>
      <c r="BO263" t="s">
        <v>23</v>
      </c>
      <c r="BP263">
        <v>1</v>
      </c>
      <c r="BQ263">
        <v>8</v>
      </c>
      <c r="BR263">
        <v>0</v>
      </c>
      <c r="BS263">
        <v>1</v>
      </c>
      <c r="BT263">
        <v>1</v>
      </c>
      <c r="BU263">
        <v>1</v>
      </c>
      <c r="BV263">
        <v>1</v>
      </c>
      <c r="BW263">
        <v>1</v>
      </c>
      <c r="BX263">
        <v>1</v>
      </c>
      <c r="BY263" t="s">
        <v>3</v>
      </c>
      <c r="BZ263">
        <v>146</v>
      </c>
      <c r="CA263">
        <v>75</v>
      </c>
      <c r="CB263" t="s">
        <v>3</v>
      </c>
      <c r="CE263">
        <v>0</v>
      </c>
      <c r="CF263">
        <v>0</v>
      </c>
      <c r="CG263">
        <v>0</v>
      </c>
      <c r="CH263">
        <v>82</v>
      </c>
      <c r="CI263">
        <v>0</v>
      </c>
      <c r="CJ263">
        <v>0</v>
      </c>
      <c r="CK263">
        <v>0</v>
      </c>
      <c r="CL263">
        <v>0</v>
      </c>
      <c r="CM263">
        <v>0</v>
      </c>
      <c r="CN263" t="s">
        <v>885</v>
      </c>
      <c r="CO263">
        <v>0</v>
      </c>
      <c r="CP263">
        <f t="shared" si="274"/>
        <v>0</v>
      </c>
      <c r="CQ263">
        <f t="shared" si="275"/>
        <v>20.64</v>
      </c>
      <c r="CR263">
        <f t="shared" si="276"/>
        <v>0</v>
      </c>
      <c r="CS263">
        <f t="shared" si="277"/>
        <v>0</v>
      </c>
      <c r="CT263">
        <f t="shared" si="278"/>
        <v>0</v>
      </c>
      <c r="CU263">
        <f t="shared" si="279"/>
        <v>0</v>
      </c>
      <c r="CV263">
        <f t="shared" si="280"/>
        <v>0</v>
      </c>
      <c r="CW263">
        <f t="shared" si="281"/>
        <v>0</v>
      </c>
      <c r="CX263">
        <f t="shared" si="282"/>
        <v>0</v>
      </c>
      <c r="CY263">
        <f t="shared" si="283"/>
        <v>0</v>
      </c>
      <c r="CZ263">
        <f t="shared" si="284"/>
        <v>0</v>
      </c>
      <c r="DC263" t="s">
        <v>3</v>
      </c>
      <c r="DD263" t="s">
        <v>3</v>
      </c>
      <c r="DE263" t="s">
        <v>36</v>
      </c>
      <c r="DF263" t="s">
        <v>36</v>
      </c>
      <c r="DG263" t="s">
        <v>43</v>
      </c>
      <c r="DH263" t="s">
        <v>3</v>
      </c>
      <c r="DI263" t="s">
        <v>43</v>
      </c>
      <c r="DJ263" t="s">
        <v>36</v>
      </c>
      <c r="DK263" t="s">
        <v>3</v>
      </c>
      <c r="DL263" t="s">
        <v>3</v>
      </c>
      <c r="DM263" t="s">
        <v>26</v>
      </c>
      <c r="DN263">
        <v>0</v>
      </c>
      <c r="DO263">
        <v>0</v>
      </c>
      <c r="DP263">
        <v>1</v>
      </c>
      <c r="DQ263">
        <v>1</v>
      </c>
      <c r="DU263">
        <v>1013</v>
      </c>
      <c r="DV263" t="s">
        <v>154</v>
      </c>
      <c r="DW263" t="s">
        <v>154</v>
      </c>
      <c r="DX263">
        <v>1</v>
      </c>
      <c r="DZ263" t="s">
        <v>3</v>
      </c>
      <c r="EA263" t="s">
        <v>3</v>
      </c>
      <c r="EB263" t="s">
        <v>3</v>
      </c>
      <c r="EC263" t="s">
        <v>3</v>
      </c>
      <c r="EE263">
        <v>51407885</v>
      </c>
      <c r="EF263">
        <v>8</v>
      </c>
      <c r="EG263" t="s">
        <v>58</v>
      </c>
      <c r="EH263">
        <v>0</v>
      </c>
      <c r="EI263" t="s">
        <v>3</v>
      </c>
      <c r="EJ263">
        <v>1</v>
      </c>
      <c r="EK263">
        <v>1100</v>
      </c>
      <c r="EL263" t="s">
        <v>59</v>
      </c>
      <c r="EM263" t="s">
        <v>60</v>
      </c>
      <c r="EO263" t="s">
        <v>44</v>
      </c>
      <c r="EQ263">
        <v>0</v>
      </c>
      <c r="ER263">
        <v>0</v>
      </c>
      <c r="ES263">
        <v>2.5299999999999998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FQ263">
        <v>0</v>
      </c>
      <c r="FR263">
        <f t="shared" si="285"/>
        <v>0</v>
      </c>
      <c r="FS263">
        <v>0</v>
      </c>
      <c r="FX263">
        <v>146</v>
      </c>
      <c r="FY263">
        <v>63.75</v>
      </c>
      <c r="GA263" t="s">
        <v>63</v>
      </c>
      <c r="GD263">
        <v>1</v>
      </c>
      <c r="GF263">
        <v>-143562620</v>
      </c>
      <c r="GG263">
        <v>2</v>
      </c>
      <c r="GH263">
        <v>0</v>
      </c>
      <c r="GI263">
        <v>-2</v>
      </c>
      <c r="GJ263">
        <v>0</v>
      </c>
      <c r="GK263">
        <v>0</v>
      </c>
      <c r="GL263">
        <f t="shared" si="286"/>
        <v>0</v>
      </c>
      <c r="GM263">
        <f t="shared" si="287"/>
        <v>0</v>
      </c>
      <c r="GN263">
        <f t="shared" si="288"/>
        <v>0</v>
      </c>
      <c r="GO263">
        <f t="shared" si="289"/>
        <v>0</v>
      </c>
      <c r="GP263">
        <f t="shared" si="290"/>
        <v>0</v>
      </c>
      <c r="GR263">
        <v>0</v>
      </c>
      <c r="GS263">
        <v>4</v>
      </c>
      <c r="GT263">
        <v>0</v>
      </c>
      <c r="GU263" t="s">
        <v>3</v>
      </c>
      <c r="GV263">
        <f t="shared" si="291"/>
        <v>0</v>
      </c>
      <c r="GW263">
        <v>1</v>
      </c>
      <c r="GX263">
        <f t="shared" si="292"/>
        <v>0</v>
      </c>
      <c r="HA263">
        <v>0</v>
      </c>
      <c r="HB263">
        <v>0</v>
      </c>
      <c r="HC263">
        <f t="shared" si="293"/>
        <v>0</v>
      </c>
      <c r="HE263" t="s">
        <v>3</v>
      </c>
      <c r="HF263" t="s">
        <v>3</v>
      </c>
      <c r="HM263" t="s">
        <v>3</v>
      </c>
      <c r="HN263" t="s">
        <v>3</v>
      </c>
      <c r="HO263" t="s">
        <v>3</v>
      </c>
      <c r="HP263" t="s">
        <v>3</v>
      </c>
      <c r="HQ263" t="s">
        <v>3</v>
      </c>
      <c r="IK263">
        <v>0</v>
      </c>
    </row>
    <row r="264" spans="1:255" x14ac:dyDescent="0.2">
      <c r="A264" s="2">
        <v>17</v>
      </c>
      <c r="B264" s="2">
        <v>1</v>
      </c>
      <c r="C264" s="2"/>
      <c r="D264" s="2"/>
      <c r="E264" s="2" t="s">
        <v>380</v>
      </c>
      <c r="F264" s="2" t="s">
        <v>381</v>
      </c>
      <c r="G264" s="2" t="s">
        <v>382</v>
      </c>
      <c r="H264" s="2" t="s">
        <v>154</v>
      </c>
      <c r="I264" s="2">
        <v>0</v>
      </c>
      <c r="J264" s="2">
        <v>0</v>
      </c>
      <c r="K264" s="2">
        <v>0</v>
      </c>
      <c r="L264" s="2">
        <v>-29.388000000000002</v>
      </c>
      <c r="M264" s="2">
        <v>0</v>
      </c>
      <c r="N264" s="2">
        <f t="shared" si="254"/>
        <v>-29.388000000000002</v>
      </c>
      <c r="O264" s="2">
        <f t="shared" si="255"/>
        <v>0</v>
      </c>
      <c r="P264" s="2">
        <f t="shared" si="256"/>
        <v>0</v>
      </c>
      <c r="Q264" s="2">
        <f t="shared" si="257"/>
        <v>0</v>
      </c>
      <c r="R264" s="2">
        <f t="shared" si="258"/>
        <v>0</v>
      </c>
      <c r="S264" s="2">
        <f t="shared" si="259"/>
        <v>0</v>
      </c>
      <c r="T264" s="2">
        <f t="shared" si="260"/>
        <v>0</v>
      </c>
      <c r="U264" s="2">
        <f t="shared" si="261"/>
        <v>0</v>
      </c>
      <c r="V264" s="2">
        <f t="shared" si="262"/>
        <v>0</v>
      </c>
      <c r="W264" s="2">
        <f t="shared" si="263"/>
        <v>0</v>
      </c>
      <c r="X264" s="2">
        <f t="shared" si="264"/>
        <v>0</v>
      </c>
      <c r="Y264" s="2">
        <f t="shared" si="265"/>
        <v>0</v>
      </c>
      <c r="Z264" s="2"/>
      <c r="AA264" s="2">
        <v>51442965</v>
      </c>
      <c r="AB264" s="2">
        <f t="shared" si="266"/>
        <v>30.82</v>
      </c>
      <c r="AC264" s="2">
        <f t="shared" si="294"/>
        <v>30.82</v>
      </c>
      <c r="AD264" s="2">
        <f t="shared" si="267"/>
        <v>0</v>
      </c>
      <c r="AE264" s="2">
        <f t="shared" si="268"/>
        <v>0</v>
      </c>
      <c r="AF264" s="2">
        <f t="shared" si="269"/>
        <v>0</v>
      </c>
      <c r="AG264" s="2">
        <f t="shared" si="270"/>
        <v>0</v>
      </c>
      <c r="AH264" s="2">
        <f t="shared" si="271"/>
        <v>0</v>
      </c>
      <c r="AI264" s="2">
        <f t="shared" si="272"/>
        <v>0</v>
      </c>
      <c r="AJ264" s="2">
        <f t="shared" si="273"/>
        <v>0</v>
      </c>
      <c r="AK264" s="2">
        <v>30.82</v>
      </c>
      <c r="AL264" s="2">
        <v>30.82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146</v>
      </c>
      <c r="AU264" s="2">
        <v>63.75</v>
      </c>
      <c r="AV264" s="2">
        <v>1</v>
      </c>
      <c r="AW264" s="2">
        <v>1</v>
      </c>
      <c r="AX264" s="2"/>
      <c r="AY264" s="2"/>
      <c r="AZ264" s="2">
        <v>1</v>
      </c>
      <c r="BA264" s="2">
        <v>1</v>
      </c>
      <c r="BB264" s="2">
        <v>1</v>
      </c>
      <c r="BC264" s="2">
        <v>8.16</v>
      </c>
      <c r="BD264" s="2" t="s">
        <v>3</v>
      </c>
      <c r="BE264" s="2" t="s">
        <v>3</v>
      </c>
      <c r="BF264" s="2" t="s">
        <v>3</v>
      </c>
      <c r="BG264" s="2" t="s">
        <v>3</v>
      </c>
      <c r="BH264" s="2">
        <v>3</v>
      </c>
      <c r="BI264" s="2">
        <v>1</v>
      </c>
      <c r="BJ264" s="2" t="s">
        <v>383</v>
      </c>
      <c r="BK264" s="2"/>
      <c r="BL264" s="2"/>
      <c r="BM264" s="2">
        <v>1100</v>
      </c>
      <c r="BN264" s="2">
        <v>0</v>
      </c>
      <c r="BO264" s="2" t="s">
        <v>23</v>
      </c>
      <c r="BP264" s="2">
        <v>1</v>
      </c>
      <c r="BQ264" s="2">
        <v>8</v>
      </c>
      <c r="BR264" s="2">
        <v>0</v>
      </c>
      <c r="BS264" s="2">
        <v>1</v>
      </c>
      <c r="BT264" s="2">
        <v>1</v>
      </c>
      <c r="BU264" s="2">
        <v>1</v>
      </c>
      <c r="BV264" s="2">
        <v>1</v>
      </c>
      <c r="BW264" s="2">
        <v>1</v>
      </c>
      <c r="BX264" s="2">
        <v>1</v>
      </c>
      <c r="BY264" s="2" t="s">
        <v>3</v>
      </c>
      <c r="BZ264" s="2">
        <v>146</v>
      </c>
      <c r="CA264" s="2">
        <v>75</v>
      </c>
      <c r="CB264" s="2" t="s">
        <v>3</v>
      </c>
      <c r="CC264" s="2"/>
      <c r="CD264" s="2"/>
      <c r="CE264" s="2">
        <v>0</v>
      </c>
      <c r="CF264" s="2">
        <v>0</v>
      </c>
      <c r="CG264" s="2">
        <v>0</v>
      </c>
      <c r="CH264" s="2">
        <v>83</v>
      </c>
      <c r="CI264" s="2">
        <v>0</v>
      </c>
      <c r="CJ264" s="2">
        <v>0</v>
      </c>
      <c r="CK264" s="2">
        <v>0</v>
      </c>
      <c r="CL264" s="2">
        <v>0</v>
      </c>
      <c r="CM264" s="2">
        <v>0</v>
      </c>
      <c r="CN264" s="2" t="s">
        <v>885</v>
      </c>
      <c r="CO264" s="2">
        <v>0</v>
      </c>
      <c r="CP264" s="2">
        <f t="shared" si="274"/>
        <v>0</v>
      </c>
      <c r="CQ264" s="2">
        <f t="shared" si="275"/>
        <v>251.49</v>
      </c>
      <c r="CR264" s="2">
        <f t="shared" si="276"/>
        <v>0</v>
      </c>
      <c r="CS264" s="2">
        <f t="shared" si="277"/>
        <v>0</v>
      </c>
      <c r="CT264" s="2">
        <f t="shared" si="278"/>
        <v>0</v>
      </c>
      <c r="CU264" s="2">
        <f t="shared" si="279"/>
        <v>0</v>
      </c>
      <c r="CV264" s="2">
        <f t="shared" si="280"/>
        <v>0</v>
      </c>
      <c r="CW264" s="2">
        <f t="shared" si="281"/>
        <v>0</v>
      </c>
      <c r="CX264" s="2">
        <f t="shared" si="282"/>
        <v>0</v>
      </c>
      <c r="CY264" s="2">
        <f t="shared" si="283"/>
        <v>0</v>
      </c>
      <c r="CZ264" s="2">
        <f t="shared" si="284"/>
        <v>0</v>
      </c>
      <c r="DA264" s="2"/>
      <c r="DB264" s="2"/>
      <c r="DC264" s="2" t="s">
        <v>3</v>
      </c>
      <c r="DD264" s="2" t="s">
        <v>3</v>
      </c>
      <c r="DE264" s="2" t="s">
        <v>36</v>
      </c>
      <c r="DF264" s="2" t="s">
        <v>36</v>
      </c>
      <c r="DG264" s="2" t="s">
        <v>43</v>
      </c>
      <c r="DH264" s="2" t="s">
        <v>3</v>
      </c>
      <c r="DI264" s="2" t="s">
        <v>43</v>
      </c>
      <c r="DJ264" s="2" t="s">
        <v>36</v>
      </c>
      <c r="DK264" s="2" t="s">
        <v>3</v>
      </c>
      <c r="DL264" s="2" t="s">
        <v>3</v>
      </c>
      <c r="DM264" s="2" t="s">
        <v>26</v>
      </c>
      <c r="DN264" s="2">
        <v>0</v>
      </c>
      <c r="DO264" s="2">
        <v>0</v>
      </c>
      <c r="DP264" s="2">
        <v>1</v>
      </c>
      <c r="DQ264" s="2">
        <v>1</v>
      </c>
      <c r="DR264" s="2"/>
      <c r="DS264" s="2"/>
      <c r="DT264" s="2"/>
      <c r="DU264" s="2">
        <v>1013</v>
      </c>
      <c r="DV264" s="2" t="s">
        <v>154</v>
      </c>
      <c r="DW264" s="2" t="s">
        <v>154</v>
      </c>
      <c r="DX264" s="2">
        <v>1</v>
      </c>
      <c r="DY264" s="2"/>
      <c r="DZ264" s="2" t="s">
        <v>3</v>
      </c>
      <c r="EA264" s="2" t="s">
        <v>3</v>
      </c>
      <c r="EB264" s="2" t="s">
        <v>3</v>
      </c>
      <c r="EC264" s="2" t="s">
        <v>3</v>
      </c>
      <c r="ED264" s="2"/>
      <c r="EE264" s="2">
        <v>51407885</v>
      </c>
      <c r="EF264" s="2">
        <v>8</v>
      </c>
      <c r="EG264" s="2" t="s">
        <v>58</v>
      </c>
      <c r="EH264" s="2">
        <v>0</v>
      </c>
      <c r="EI264" s="2" t="s">
        <v>3</v>
      </c>
      <c r="EJ264" s="2">
        <v>1</v>
      </c>
      <c r="EK264" s="2">
        <v>1100</v>
      </c>
      <c r="EL264" s="2" t="s">
        <v>59</v>
      </c>
      <c r="EM264" s="2" t="s">
        <v>60</v>
      </c>
      <c r="EN264" s="2"/>
      <c r="EO264" s="2" t="s">
        <v>44</v>
      </c>
      <c r="EP264" s="2"/>
      <c r="EQ264" s="2">
        <v>0</v>
      </c>
      <c r="ER264" s="2">
        <v>0</v>
      </c>
      <c r="ES264" s="2">
        <v>30.82</v>
      </c>
      <c r="ET264" s="2">
        <v>0</v>
      </c>
      <c r="EU264" s="2">
        <v>0</v>
      </c>
      <c r="EV264" s="2">
        <v>0</v>
      </c>
      <c r="EW264" s="2">
        <v>0</v>
      </c>
      <c r="EX264" s="2">
        <v>0</v>
      </c>
      <c r="EY264" s="2">
        <v>0</v>
      </c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>
        <v>0</v>
      </c>
      <c r="FR264" s="2">
        <f t="shared" si="285"/>
        <v>0</v>
      </c>
      <c r="FS264" s="2">
        <v>0</v>
      </c>
      <c r="FT264" s="2"/>
      <c r="FU264" s="2"/>
      <c r="FV264" s="2"/>
      <c r="FW264" s="2"/>
      <c r="FX264" s="2">
        <v>146</v>
      </c>
      <c r="FY264" s="2">
        <v>63.75</v>
      </c>
      <c r="FZ264" s="2"/>
      <c r="GA264" s="2" t="s">
        <v>63</v>
      </c>
      <c r="GB264" s="2"/>
      <c r="GC264" s="2"/>
      <c r="GD264" s="2">
        <v>1</v>
      </c>
      <c r="GE264" s="2"/>
      <c r="GF264" s="2">
        <v>504189775</v>
      </c>
      <c r="GG264" s="2">
        <v>2</v>
      </c>
      <c r="GH264" s="2">
        <v>0</v>
      </c>
      <c r="GI264" s="2">
        <v>-2</v>
      </c>
      <c r="GJ264" s="2">
        <v>0</v>
      </c>
      <c r="GK264" s="2">
        <v>0</v>
      </c>
      <c r="GL264" s="2">
        <f t="shared" si="286"/>
        <v>0</v>
      </c>
      <c r="GM264" s="2">
        <f t="shared" si="287"/>
        <v>0</v>
      </c>
      <c r="GN264" s="2">
        <f t="shared" si="288"/>
        <v>0</v>
      </c>
      <c r="GO264" s="2">
        <f t="shared" si="289"/>
        <v>0</v>
      </c>
      <c r="GP264" s="2">
        <f t="shared" si="290"/>
        <v>0</v>
      </c>
      <c r="GQ264" s="2"/>
      <c r="GR264" s="2">
        <v>0</v>
      </c>
      <c r="GS264" s="2">
        <v>4</v>
      </c>
      <c r="GT264" s="2">
        <v>0</v>
      </c>
      <c r="GU264" s="2" t="s">
        <v>3</v>
      </c>
      <c r="GV264" s="2">
        <f t="shared" si="291"/>
        <v>0</v>
      </c>
      <c r="GW264" s="2">
        <v>1</v>
      </c>
      <c r="GX264" s="2">
        <f t="shared" si="292"/>
        <v>0</v>
      </c>
      <c r="GY264" s="2"/>
      <c r="GZ264" s="2"/>
      <c r="HA264" s="2">
        <v>0</v>
      </c>
      <c r="HB264" s="2">
        <v>0</v>
      </c>
      <c r="HC264" s="2">
        <f t="shared" si="293"/>
        <v>0</v>
      </c>
      <c r="HD264" s="2"/>
      <c r="HE264" s="2" t="s">
        <v>3</v>
      </c>
      <c r="HF264" s="2" t="s">
        <v>3</v>
      </c>
      <c r="HG264" s="2"/>
      <c r="HH264" s="2"/>
      <c r="HI264" s="2"/>
      <c r="HJ264" s="2"/>
      <c r="HK264" s="2"/>
      <c r="HL264" s="2"/>
      <c r="HM264" s="2" t="s">
        <v>3</v>
      </c>
      <c r="HN264" s="2" t="s">
        <v>3</v>
      </c>
      <c r="HO264" s="2" t="s">
        <v>3</v>
      </c>
      <c r="HP264" s="2" t="s">
        <v>3</v>
      </c>
      <c r="HQ264" s="2" t="s">
        <v>3</v>
      </c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>
        <v>0</v>
      </c>
      <c r="IL264" s="2"/>
      <c r="IM264" s="2"/>
      <c r="IN264" s="2"/>
      <c r="IO264" s="2"/>
      <c r="IP264" s="2"/>
      <c r="IQ264" s="2"/>
      <c r="IR264" s="2"/>
      <c r="IS264" s="2"/>
      <c r="IT264" s="2"/>
      <c r="IU264" s="2"/>
    </row>
    <row r="265" spans="1:255" x14ac:dyDescent="0.2">
      <c r="A265">
        <v>17</v>
      </c>
      <c r="B265">
        <v>1</v>
      </c>
      <c r="E265" t="s">
        <v>380</v>
      </c>
      <c r="F265" t="s">
        <v>381</v>
      </c>
      <c r="G265" t="s">
        <v>382</v>
      </c>
      <c r="H265" t="s">
        <v>154</v>
      </c>
      <c r="I265">
        <v>0</v>
      </c>
      <c r="J265">
        <v>0</v>
      </c>
      <c r="K265">
        <v>0</v>
      </c>
      <c r="L265">
        <v>-29.388000000000002</v>
      </c>
      <c r="M265">
        <v>0</v>
      </c>
      <c r="N265">
        <f t="shared" si="254"/>
        <v>-29.388000000000002</v>
      </c>
      <c r="O265">
        <f t="shared" si="255"/>
        <v>0</v>
      </c>
      <c r="P265">
        <f t="shared" si="256"/>
        <v>0</v>
      </c>
      <c r="Q265">
        <f t="shared" si="257"/>
        <v>0</v>
      </c>
      <c r="R265">
        <f t="shared" si="258"/>
        <v>0</v>
      </c>
      <c r="S265">
        <f t="shared" si="259"/>
        <v>0</v>
      </c>
      <c r="T265">
        <f t="shared" si="260"/>
        <v>0</v>
      </c>
      <c r="U265">
        <f t="shared" si="261"/>
        <v>0</v>
      </c>
      <c r="V265">
        <f t="shared" si="262"/>
        <v>0</v>
      </c>
      <c r="W265">
        <f t="shared" si="263"/>
        <v>0</v>
      </c>
      <c r="X265">
        <f t="shared" si="264"/>
        <v>0</v>
      </c>
      <c r="Y265">
        <f t="shared" si="265"/>
        <v>0</v>
      </c>
      <c r="AA265">
        <v>51441990</v>
      </c>
      <c r="AB265">
        <f t="shared" si="266"/>
        <v>30.82</v>
      </c>
      <c r="AC265">
        <f t="shared" si="294"/>
        <v>30.82</v>
      </c>
      <c r="AD265">
        <f t="shared" si="267"/>
        <v>0</v>
      </c>
      <c r="AE265">
        <f t="shared" si="268"/>
        <v>0</v>
      </c>
      <c r="AF265">
        <f t="shared" si="269"/>
        <v>0</v>
      </c>
      <c r="AG265">
        <f t="shared" si="270"/>
        <v>0</v>
      </c>
      <c r="AH265">
        <f t="shared" si="271"/>
        <v>0</v>
      </c>
      <c r="AI265">
        <f t="shared" si="272"/>
        <v>0</v>
      </c>
      <c r="AJ265">
        <f t="shared" si="273"/>
        <v>0</v>
      </c>
      <c r="AK265">
        <v>30.82</v>
      </c>
      <c r="AL265">
        <v>30.82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146</v>
      </c>
      <c r="AU265">
        <v>64</v>
      </c>
      <c r="AV265">
        <v>1</v>
      </c>
      <c r="AW265">
        <v>1</v>
      </c>
      <c r="AZ265">
        <v>1</v>
      </c>
      <c r="BA265">
        <v>1</v>
      </c>
      <c r="BB265">
        <v>1</v>
      </c>
      <c r="BC265">
        <v>8.16</v>
      </c>
      <c r="BD265" t="s">
        <v>3</v>
      </c>
      <c r="BE265" t="s">
        <v>3</v>
      </c>
      <c r="BF265" t="s">
        <v>3</v>
      </c>
      <c r="BG265" t="s">
        <v>3</v>
      </c>
      <c r="BH265">
        <v>3</v>
      </c>
      <c r="BI265">
        <v>1</v>
      </c>
      <c r="BJ265" t="s">
        <v>383</v>
      </c>
      <c r="BM265">
        <v>1100</v>
      </c>
      <c r="BN265">
        <v>0</v>
      </c>
      <c r="BO265" t="s">
        <v>23</v>
      </c>
      <c r="BP265">
        <v>1</v>
      </c>
      <c r="BQ265">
        <v>8</v>
      </c>
      <c r="BR265">
        <v>0</v>
      </c>
      <c r="BS265">
        <v>1</v>
      </c>
      <c r="BT265">
        <v>1</v>
      </c>
      <c r="BU265">
        <v>1</v>
      </c>
      <c r="BV265">
        <v>1</v>
      </c>
      <c r="BW265">
        <v>1</v>
      </c>
      <c r="BX265">
        <v>1</v>
      </c>
      <c r="BY265" t="s">
        <v>3</v>
      </c>
      <c r="BZ265">
        <v>146</v>
      </c>
      <c r="CA265">
        <v>75</v>
      </c>
      <c r="CB265" t="s">
        <v>3</v>
      </c>
      <c r="CE265">
        <v>0</v>
      </c>
      <c r="CF265">
        <v>0</v>
      </c>
      <c r="CG265">
        <v>0</v>
      </c>
      <c r="CH265">
        <v>83</v>
      </c>
      <c r="CI265">
        <v>0</v>
      </c>
      <c r="CJ265">
        <v>0</v>
      </c>
      <c r="CK265">
        <v>0</v>
      </c>
      <c r="CL265">
        <v>0</v>
      </c>
      <c r="CM265">
        <v>0</v>
      </c>
      <c r="CN265" t="s">
        <v>885</v>
      </c>
      <c r="CO265">
        <v>0</v>
      </c>
      <c r="CP265">
        <f t="shared" si="274"/>
        <v>0</v>
      </c>
      <c r="CQ265">
        <f t="shared" si="275"/>
        <v>251.49</v>
      </c>
      <c r="CR265">
        <f t="shared" si="276"/>
        <v>0</v>
      </c>
      <c r="CS265">
        <f t="shared" si="277"/>
        <v>0</v>
      </c>
      <c r="CT265">
        <f t="shared" si="278"/>
        <v>0</v>
      </c>
      <c r="CU265">
        <f t="shared" si="279"/>
        <v>0</v>
      </c>
      <c r="CV265">
        <f t="shared" si="280"/>
        <v>0</v>
      </c>
      <c r="CW265">
        <f t="shared" si="281"/>
        <v>0</v>
      </c>
      <c r="CX265">
        <f t="shared" si="282"/>
        <v>0</v>
      </c>
      <c r="CY265">
        <f t="shared" si="283"/>
        <v>0</v>
      </c>
      <c r="CZ265">
        <f t="shared" si="284"/>
        <v>0</v>
      </c>
      <c r="DC265" t="s">
        <v>3</v>
      </c>
      <c r="DD265" t="s">
        <v>3</v>
      </c>
      <c r="DE265" t="s">
        <v>36</v>
      </c>
      <c r="DF265" t="s">
        <v>36</v>
      </c>
      <c r="DG265" t="s">
        <v>43</v>
      </c>
      <c r="DH265" t="s">
        <v>3</v>
      </c>
      <c r="DI265" t="s">
        <v>43</v>
      </c>
      <c r="DJ265" t="s">
        <v>36</v>
      </c>
      <c r="DK265" t="s">
        <v>3</v>
      </c>
      <c r="DL265" t="s">
        <v>3</v>
      </c>
      <c r="DM265" t="s">
        <v>26</v>
      </c>
      <c r="DN265">
        <v>0</v>
      </c>
      <c r="DO265">
        <v>0</v>
      </c>
      <c r="DP265">
        <v>1</v>
      </c>
      <c r="DQ265">
        <v>1</v>
      </c>
      <c r="DU265">
        <v>1013</v>
      </c>
      <c r="DV265" t="s">
        <v>154</v>
      </c>
      <c r="DW265" t="s">
        <v>154</v>
      </c>
      <c r="DX265">
        <v>1</v>
      </c>
      <c r="DZ265" t="s">
        <v>3</v>
      </c>
      <c r="EA265" t="s">
        <v>3</v>
      </c>
      <c r="EB265" t="s">
        <v>3</v>
      </c>
      <c r="EC265" t="s">
        <v>3</v>
      </c>
      <c r="EE265">
        <v>51407885</v>
      </c>
      <c r="EF265">
        <v>8</v>
      </c>
      <c r="EG265" t="s">
        <v>58</v>
      </c>
      <c r="EH265">
        <v>0</v>
      </c>
      <c r="EI265" t="s">
        <v>3</v>
      </c>
      <c r="EJ265">
        <v>1</v>
      </c>
      <c r="EK265">
        <v>1100</v>
      </c>
      <c r="EL265" t="s">
        <v>59</v>
      </c>
      <c r="EM265" t="s">
        <v>60</v>
      </c>
      <c r="EO265" t="s">
        <v>44</v>
      </c>
      <c r="EQ265">
        <v>0</v>
      </c>
      <c r="ER265">
        <v>0</v>
      </c>
      <c r="ES265">
        <v>30.82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FQ265">
        <v>0</v>
      </c>
      <c r="FR265">
        <f t="shared" si="285"/>
        <v>0</v>
      </c>
      <c r="FS265">
        <v>0</v>
      </c>
      <c r="FX265">
        <v>146</v>
      </c>
      <c r="FY265">
        <v>63.75</v>
      </c>
      <c r="GA265" t="s">
        <v>63</v>
      </c>
      <c r="GD265">
        <v>1</v>
      </c>
      <c r="GF265">
        <v>504189775</v>
      </c>
      <c r="GG265">
        <v>2</v>
      </c>
      <c r="GH265">
        <v>0</v>
      </c>
      <c r="GI265">
        <v>-2</v>
      </c>
      <c r="GJ265">
        <v>0</v>
      </c>
      <c r="GK265">
        <v>0</v>
      </c>
      <c r="GL265">
        <f t="shared" si="286"/>
        <v>0</v>
      </c>
      <c r="GM265">
        <f t="shared" si="287"/>
        <v>0</v>
      </c>
      <c r="GN265">
        <f t="shared" si="288"/>
        <v>0</v>
      </c>
      <c r="GO265">
        <f t="shared" si="289"/>
        <v>0</v>
      </c>
      <c r="GP265">
        <f t="shared" si="290"/>
        <v>0</v>
      </c>
      <c r="GR265">
        <v>0</v>
      </c>
      <c r="GS265">
        <v>4</v>
      </c>
      <c r="GT265">
        <v>0</v>
      </c>
      <c r="GU265" t="s">
        <v>3</v>
      </c>
      <c r="GV265">
        <f t="shared" si="291"/>
        <v>0</v>
      </c>
      <c r="GW265">
        <v>1</v>
      </c>
      <c r="GX265">
        <f t="shared" si="292"/>
        <v>0</v>
      </c>
      <c r="HA265">
        <v>0</v>
      </c>
      <c r="HB265">
        <v>0</v>
      </c>
      <c r="HC265">
        <f t="shared" si="293"/>
        <v>0</v>
      </c>
      <c r="HE265" t="s">
        <v>3</v>
      </c>
      <c r="HF265" t="s">
        <v>3</v>
      </c>
      <c r="HM265" t="s">
        <v>3</v>
      </c>
      <c r="HN265" t="s">
        <v>3</v>
      </c>
      <c r="HO265" t="s">
        <v>3</v>
      </c>
      <c r="HP265" t="s">
        <v>3</v>
      </c>
      <c r="HQ265" t="s">
        <v>3</v>
      </c>
      <c r="IK265">
        <v>0</v>
      </c>
    </row>
    <row r="266" spans="1:255" x14ac:dyDescent="0.2">
      <c r="A266" s="2">
        <v>17</v>
      </c>
      <c r="B266" s="2">
        <v>1</v>
      </c>
      <c r="C266" s="2"/>
      <c r="D266" s="2"/>
      <c r="E266" s="2" t="s">
        <v>384</v>
      </c>
      <c r="F266" s="2" t="s">
        <v>385</v>
      </c>
      <c r="G266" s="2" t="s">
        <v>386</v>
      </c>
      <c r="H266" s="2" t="s">
        <v>387</v>
      </c>
      <c r="I266" s="2">
        <v>1.2</v>
      </c>
      <c r="J266" s="2">
        <v>0</v>
      </c>
      <c r="K266" s="2">
        <v>1.2</v>
      </c>
      <c r="L266" s="2">
        <v>4</v>
      </c>
      <c r="M266" s="2">
        <v>0</v>
      </c>
      <c r="N266" s="2">
        <f t="shared" si="254"/>
        <v>4</v>
      </c>
      <c r="O266" s="2">
        <f t="shared" si="255"/>
        <v>160908.04999999999</v>
      </c>
      <c r="P266" s="2">
        <f t="shared" si="256"/>
        <v>160908.04999999999</v>
      </c>
      <c r="Q266" s="2">
        <f t="shared" si="257"/>
        <v>0</v>
      </c>
      <c r="R266" s="2">
        <f t="shared" si="258"/>
        <v>0</v>
      </c>
      <c r="S266" s="2">
        <f t="shared" si="259"/>
        <v>0</v>
      </c>
      <c r="T266" s="2">
        <f t="shared" si="260"/>
        <v>0</v>
      </c>
      <c r="U266" s="2">
        <f t="shared" si="261"/>
        <v>0</v>
      </c>
      <c r="V266" s="2">
        <f t="shared" si="262"/>
        <v>0</v>
      </c>
      <c r="W266" s="2">
        <f t="shared" si="263"/>
        <v>0</v>
      </c>
      <c r="X266" s="2">
        <f t="shared" si="264"/>
        <v>0</v>
      </c>
      <c r="Y266" s="2">
        <f t="shared" si="265"/>
        <v>0</v>
      </c>
      <c r="Z266" s="2"/>
      <c r="AA266" s="2">
        <v>51442965</v>
      </c>
      <c r="AB266" s="2">
        <f t="shared" si="266"/>
        <v>16432.602999999999</v>
      </c>
      <c r="AC266" s="2">
        <f>ROUND(((ES266*1.012)),6)</f>
        <v>16432.602999999999</v>
      </c>
      <c r="AD266" s="2">
        <f t="shared" si="267"/>
        <v>0</v>
      </c>
      <c r="AE266" s="2">
        <f t="shared" si="268"/>
        <v>0</v>
      </c>
      <c r="AF266" s="2">
        <f t="shared" si="269"/>
        <v>0</v>
      </c>
      <c r="AG266" s="2">
        <f t="shared" si="270"/>
        <v>0</v>
      </c>
      <c r="AH266" s="2">
        <f t="shared" si="271"/>
        <v>0</v>
      </c>
      <c r="AI266" s="2">
        <f t="shared" si="272"/>
        <v>0</v>
      </c>
      <c r="AJ266" s="2">
        <f t="shared" si="273"/>
        <v>0</v>
      </c>
      <c r="AK266" s="2">
        <v>16237.75</v>
      </c>
      <c r="AL266" s="2">
        <v>16237.75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0</v>
      </c>
      <c r="AV266" s="2">
        <v>1</v>
      </c>
      <c r="AW266" s="2">
        <v>1</v>
      </c>
      <c r="AX266" s="2"/>
      <c r="AY266" s="2"/>
      <c r="AZ266" s="2">
        <v>1</v>
      </c>
      <c r="BA266" s="2">
        <v>1</v>
      </c>
      <c r="BB266" s="2">
        <v>1</v>
      </c>
      <c r="BC266" s="2">
        <v>8.16</v>
      </c>
      <c r="BD266" s="2" t="s">
        <v>3</v>
      </c>
      <c r="BE266" s="2" t="s">
        <v>3</v>
      </c>
      <c r="BF266" s="2" t="s">
        <v>3</v>
      </c>
      <c r="BG266" s="2" t="s">
        <v>3</v>
      </c>
      <c r="BH266" s="2">
        <v>3</v>
      </c>
      <c r="BI266" s="2">
        <v>1</v>
      </c>
      <c r="BJ266" s="2" t="s">
        <v>385</v>
      </c>
      <c r="BK266" s="2"/>
      <c r="BL266" s="2"/>
      <c r="BM266" s="2">
        <v>1100</v>
      </c>
      <c r="BN266" s="2">
        <v>0</v>
      </c>
      <c r="BO266" s="2" t="s">
        <v>23</v>
      </c>
      <c r="BP266" s="2">
        <v>1</v>
      </c>
      <c r="BQ266" s="2">
        <v>8</v>
      </c>
      <c r="BR266" s="2">
        <v>0</v>
      </c>
      <c r="BS266" s="2">
        <v>1</v>
      </c>
      <c r="BT266" s="2">
        <v>1</v>
      </c>
      <c r="BU266" s="2">
        <v>1</v>
      </c>
      <c r="BV266" s="2">
        <v>1</v>
      </c>
      <c r="BW266" s="2">
        <v>1</v>
      </c>
      <c r="BX266" s="2">
        <v>1</v>
      </c>
      <c r="BY266" s="2" t="s">
        <v>3</v>
      </c>
      <c r="BZ266" s="2">
        <v>0</v>
      </c>
      <c r="CA266" s="2">
        <v>0</v>
      </c>
      <c r="CB266" s="2" t="s">
        <v>3</v>
      </c>
      <c r="CC266" s="2"/>
      <c r="CD266" s="2"/>
      <c r="CE266" s="2">
        <v>0</v>
      </c>
      <c r="CF266" s="2">
        <v>0</v>
      </c>
      <c r="CG266" s="2">
        <v>0</v>
      </c>
      <c r="CH266" s="2">
        <v>84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 t="s">
        <v>888</v>
      </c>
      <c r="CO266" s="2">
        <v>0</v>
      </c>
      <c r="CP266" s="2">
        <f t="shared" si="274"/>
        <v>160908.04999999999</v>
      </c>
      <c r="CQ266" s="2">
        <f t="shared" si="275"/>
        <v>134090.04</v>
      </c>
      <c r="CR266" s="2">
        <f t="shared" si="276"/>
        <v>0</v>
      </c>
      <c r="CS266" s="2">
        <f t="shared" si="277"/>
        <v>0</v>
      </c>
      <c r="CT266" s="2">
        <f t="shared" si="278"/>
        <v>0</v>
      </c>
      <c r="CU266" s="2">
        <f t="shared" si="279"/>
        <v>0</v>
      </c>
      <c r="CV266" s="2">
        <f t="shared" si="280"/>
        <v>0</v>
      </c>
      <c r="CW266" s="2">
        <f t="shared" si="281"/>
        <v>0</v>
      </c>
      <c r="CX266" s="2">
        <f t="shared" si="282"/>
        <v>0</v>
      </c>
      <c r="CY266" s="2">
        <f t="shared" si="283"/>
        <v>0</v>
      </c>
      <c r="CZ266" s="2">
        <f t="shared" si="284"/>
        <v>0</v>
      </c>
      <c r="DA266" s="2"/>
      <c r="DB266" s="2"/>
      <c r="DC266" s="2" t="s">
        <v>3</v>
      </c>
      <c r="DD266" s="2" t="s">
        <v>86</v>
      </c>
      <c r="DE266" s="2" t="s">
        <v>36</v>
      </c>
      <c r="DF266" s="2" t="s">
        <v>36</v>
      </c>
      <c r="DG266" s="2" t="s">
        <v>43</v>
      </c>
      <c r="DH266" s="2" t="s">
        <v>3</v>
      </c>
      <c r="DI266" s="2" t="s">
        <v>43</v>
      </c>
      <c r="DJ266" s="2" t="s">
        <v>36</v>
      </c>
      <c r="DK266" s="2" t="s">
        <v>3</v>
      </c>
      <c r="DL266" s="2" t="s">
        <v>3</v>
      </c>
      <c r="DM266" s="2" t="s">
        <v>3</v>
      </c>
      <c r="DN266" s="2">
        <v>0</v>
      </c>
      <c r="DO266" s="2">
        <v>0</v>
      </c>
      <c r="DP266" s="2">
        <v>1</v>
      </c>
      <c r="DQ266" s="2">
        <v>1</v>
      </c>
      <c r="DR266" s="2"/>
      <c r="DS266" s="2"/>
      <c r="DT266" s="2"/>
      <c r="DU266" s="2">
        <v>1013</v>
      </c>
      <c r="DV266" s="2" t="s">
        <v>387</v>
      </c>
      <c r="DW266" s="2" t="s">
        <v>387</v>
      </c>
      <c r="DX266" s="2">
        <v>1</v>
      </c>
      <c r="DY266" s="2"/>
      <c r="DZ266" s="2" t="s">
        <v>3</v>
      </c>
      <c r="EA266" s="2" t="s">
        <v>3</v>
      </c>
      <c r="EB266" s="2" t="s">
        <v>3</v>
      </c>
      <c r="EC266" s="2" t="s">
        <v>3</v>
      </c>
      <c r="ED266" s="2"/>
      <c r="EE266" s="2">
        <v>51407885</v>
      </c>
      <c r="EF266" s="2">
        <v>8</v>
      </c>
      <c r="EG266" s="2" t="s">
        <v>58</v>
      </c>
      <c r="EH266" s="2">
        <v>0</v>
      </c>
      <c r="EI266" s="2" t="s">
        <v>3</v>
      </c>
      <c r="EJ266" s="2">
        <v>1</v>
      </c>
      <c r="EK266" s="2">
        <v>1100</v>
      </c>
      <c r="EL266" s="2" t="s">
        <v>59</v>
      </c>
      <c r="EM266" s="2" t="s">
        <v>60</v>
      </c>
      <c r="EN266" s="2"/>
      <c r="EO266" s="2" t="s">
        <v>87</v>
      </c>
      <c r="EP266" s="2"/>
      <c r="EQ266" s="2">
        <v>0</v>
      </c>
      <c r="ER266" s="2">
        <v>16237.75</v>
      </c>
      <c r="ES266" s="2">
        <v>16237.75</v>
      </c>
      <c r="ET266" s="2">
        <v>0</v>
      </c>
      <c r="EU266" s="2">
        <v>0</v>
      </c>
      <c r="EV266" s="2">
        <v>0</v>
      </c>
      <c r="EW266" s="2">
        <v>0</v>
      </c>
      <c r="EX266" s="2">
        <v>0</v>
      </c>
      <c r="EY266" s="2">
        <v>0</v>
      </c>
      <c r="EZ266" s="2">
        <v>5</v>
      </c>
      <c r="FA266" s="2"/>
      <c r="FB266" s="2"/>
      <c r="FC266" s="2">
        <v>1</v>
      </c>
      <c r="FD266" s="2">
        <v>18</v>
      </c>
      <c r="FE266" s="2"/>
      <c r="FF266" s="2">
        <v>159000</v>
      </c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>
        <v>0</v>
      </c>
      <c r="FR266" s="2">
        <f t="shared" si="285"/>
        <v>0</v>
      </c>
      <c r="FS266" s="2">
        <v>0</v>
      </c>
      <c r="FT266" s="2"/>
      <c r="FU266" s="2"/>
      <c r="FV266" s="2"/>
      <c r="FW266" s="2"/>
      <c r="FX266" s="2">
        <v>0</v>
      </c>
      <c r="FY266" s="2">
        <v>0</v>
      </c>
      <c r="FZ266" s="2"/>
      <c r="GA266" s="2" t="s">
        <v>388</v>
      </c>
      <c r="GB266" s="2"/>
      <c r="GC266" s="2"/>
      <c r="GD266" s="2">
        <v>1</v>
      </c>
      <c r="GE266" s="2"/>
      <c r="GF266" s="2">
        <v>-577038609</v>
      </c>
      <c r="GG266" s="2">
        <v>2</v>
      </c>
      <c r="GH266" s="2">
        <v>3</v>
      </c>
      <c r="GI266" s="2">
        <v>3</v>
      </c>
      <c r="GJ266" s="2">
        <v>0</v>
      </c>
      <c r="GK266" s="2">
        <v>0</v>
      </c>
      <c r="GL266" s="2">
        <f t="shared" si="286"/>
        <v>0</v>
      </c>
      <c r="GM266" s="2">
        <f t="shared" si="287"/>
        <v>160908.04999999999</v>
      </c>
      <c r="GN266" s="2">
        <f t="shared" si="288"/>
        <v>160908.04999999999</v>
      </c>
      <c r="GO266" s="2">
        <f t="shared" si="289"/>
        <v>0</v>
      </c>
      <c r="GP266" s="2">
        <f t="shared" si="290"/>
        <v>0</v>
      </c>
      <c r="GQ266" s="2"/>
      <c r="GR266" s="2">
        <v>1</v>
      </c>
      <c r="GS266" s="2">
        <v>1</v>
      </c>
      <c r="GT266" s="2">
        <v>0</v>
      </c>
      <c r="GU266" s="2" t="s">
        <v>3</v>
      </c>
      <c r="GV266" s="2">
        <f t="shared" si="291"/>
        <v>0</v>
      </c>
      <c r="GW266" s="2">
        <v>1</v>
      </c>
      <c r="GX266" s="2">
        <f t="shared" si="292"/>
        <v>0</v>
      </c>
      <c r="GY266" s="2"/>
      <c r="GZ266" s="2"/>
      <c r="HA266" s="2">
        <v>0</v>
      </c>
      <c r="HB266" s="2">
        <v>0</v>
      </c>
      <c r="HC266" s="2">
        <f t="shared" si="293"/>
        <v>0</v>
      </c>
      <c r="HD266" s="2"/>
      <c r="HE266" s="2" t="s">
        <v>62</v>
      </c>
      <c r="HF266" s="2" t="s">
        <v>62</v>
      </c>
      <c r="HG266" s="2"/>
      <c r="HH266" s="2"/>
      <c r="HI266" s="2"/>
      <c r="HJ266" s="2"/>
      <c r="HK266" s="2"/>
      <c r="HL266" s="2"/>
      <c r="HM266" s="2" t="s">
        <v>3</v>
      </c>
      <c r="HN266" s="2" t="s">
        <v>3</v>
      </c>
      <c r="HO266" s="2" t="s">
        <v>3</v>
      </c>
      <c r="HP266" s="2" t="s">
        <v>3</v>
      </c>
      <c r="HQ266" s="2" t="s">
        <v>3</v>
      </c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>
        <v>0</v>
      </c>
      <c r="IL266" s="2"/>
      <c r="IM266" s="2"/>
      <c r="IN266" s="2"/>
      <c r="IO266" s="2"/>
      <c r="IP266" s="2"/>
      <c r="IQ266" s="2"/>
      <c r="IR266" s="2"/>
      <c r="IS266" s="2"/>
      <c r="IT266" s="2"/>
      <c r="IU266" s="2"/>
    </row>
    <row r="267" spans="1:255" x14ac:dyDescent="0.2">
      <c r="A267">
        <v>17</v>
      </c>
      <c r="B267">
        <v>1</v>
      </c>
      <c r="E267" t="s">
        <v>384</v>
      </c>
      <c r="F267" t="s">
        <v>385</v>
      </c>
      <c r="G267" t="s">
        <v>386</v>
      </c>
      <c r="H267" t="s">
        <v>387</v>
      </c>
      <c r="I267">
        <v>1.2</v>
      </c>
      <c r="J267">
        <v>0</v>
      </c>
      <c r="K267">
        <v>1.2</v>
      </c>
      <c r="L267">
        <v>4</v>
      </c>
      <c r="M267">
        <v>0</v>
      </c>
      <c r="N267">
        <f t="shared" si="254"/>
        <v>4</v>
      </c>
      <c r="O267">
        <f t="shared" si="255"/>
        <v>1575611.14</v>
      </c>
      <c r="P267">
        <f t="shared" si="256"/>
        <v>1575611.14</v>
      </c>
      <c r="Q267">
        <f t="shared" si="257"/>
        <v>0</v>
      </c>
      <c r="R267">
        <f t="shared" si="258"/>
        <v>0</v>
      </c>
      <c r="S267">
        <f t="shared" si="259"/>
        <v>0</v>
      </c>
      <c r="T267">
        <f t="shared" si="260"/>
        <v>0</v>
      </c>
      <c r="U267">
        <f t="shared" si="261"/>
        <v>0</v>
      </c>
      <c r="V267">
        <f t="shared" si="262"/>
        <v>0</v>
      </c>
      <c r="W267">
        <f t="shared" si="263"/>
        <v>0</v>
      </c>
      <c r="X267">
        <f t="shared" si="264"/>
        <v>0</v>
      </c>
      <c r="Y267">
        <f t="shared" si="265"/>
        <v>0</v>
      </c>
      <c r="AA267">
        <v>51441990</v>
      </c>
      <c r="AB267">
        <f t="shared" si="266"/>
        <v>160908</v>
      </c>
      <c r="AC267">
        <f>ROUND(((ES267*1.012)),6)</f>
        <v>160908</v>
      </c>
      <c r="AD267">
        <f t="shared" si="267"/>
        <v>0</v>
      </c>
      <c r="AE267">
        <f t="shared" si="268"/>
        <v>0</v>
      </c>
      <c r="AF267">
        <f t="shared" si="269"/>
        <v>0</v>
      </c>
      <c r="AG267">
        <f t="shared" si="270"/>
        <v>0</v>
      </c>
      <c r="AH267">
        <f t="shared" si="271"/>
        <v>0</v>
      </c>
      <c r="AI267">
        <f t="shared" si="272"/>
        <v>0</v>
      </c>
      <c r="AJ267">
        <f t="shared" si="273"/>
        <v>0</v>
      </c>
      <c r="AK267">
        <v>159000</v>
      </c>
      <c r="AL267">
        <v>159000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1</v>
      </c>
      <c r="AW267">
        <v>1</v>
      </c>
      <c r="AZ267">
        <v>1</v>
      </c>
      <c r="BA267">
        <v>1</v>
      </c>
      <c r="BB267">
        <v>1</v>
      </c>
      <c r="BC267">
        <v>8.16</v>
      </c>
      <c r="BD267" t="s">
        <v>3</v>
      </c>
      <c r="BE267" t="s">
        <v>3</v>
      </c>
      <c r="BF267" t="s">
        <v>3</v>
      </c>
      <c r="BG267" t="s">
        <v>3</v>
      </c>
      <c r="BH267">
        <v>3</v>
      </c>
      <c r="BI267">
        <v>1</v>
      </c>
      <c r="BJ267" t="s">
        <v>385</v>
      </c>
      <c r="BM267">
        <v>1100</v>
      </c>
      <c r="BN267">
        <v>0</v>
      </c>
      <c r="BO267" t="s">
        <v>23</v>
      </c>
      <c r="BP267">
        <v>1</v>
      </c>
      <c r="BQ267">
        <v>8</v>
      </c>
      <c r="BR267">
        <v>0</v>
      </c>
      <c r="BS267">
        <v>1</v>
      </c>
      <c r="BT267">
        <v>1</v>
      </c>
      <c r="BU267">
        <v>1</v>
      </c>
      <c r="BV267">
        <v>1</v>
      </c>
      <c r="BW267">
        <v>1</v>
      </c>
      <c r="BX267">
        <v>1</v>
      </c>
      <c r="BY267" t="s">
        <v>3</v>
      </c>
      <c r="BZ267">
        <v>0</v>
      </c>
      <c r="CA267">
        <v>0</v>
      </c>
      <c r="CB267" t="s">
        <v>3</v>
      </c>
      <c r="CE267">
        <v>0</v>
      </c>
      <c r="CF267">
        <v>0</v>
      </c>
      <c r="CG267">
        <v>0</v>
      </c>
      <c r="CH267">
        <v>84</v>
      </c>
      <c r="CI267">
        <v>0</v>
      </c>
      <c r="CJ267">
        <v>0</v>
      </c>
      <c r="CK267">
        <v>0</v>
      </c>
      <c r="CL267">
        <v>0</v>
      </c>
      <c r="CM267">
        <v>0</v>
      </c>
      <c r="CN267" t="s">
        <v>888</v>
      </c>
      <c r="CO267">
        <v>0</v>
      </c>
      <c r="CP267">
        <f t="shared" si="274"/>
        <v>1575611.14</v>
      </c>
      <c r="CQ267">
        <f t="shared" si="275"/>
        <v>1313009.28</v>
      </c>
      <c r="CR267">
        <f t="shared" si="276"/>
        <v>0</v>
      </c>
      <c r="CS267">
        <f t="shared" si="277"/>
        <v>0</v>
      </c>
      <c r="CT267">
        <f t="shared" si="278"/>
        <v>0</v>
      </c>
      <c r="CU267">
        <f t="shared" si="279"/>
        <v>0</v>
      </c>
      <c r="CV267">
        <f t="shared" si="280"/>
        <v>0</v>
      </c>
      <c r="CW267">
        <f t="shared" si="281"/>
        <v>0</v>
      </c>
      <c r="CX267">
        <f t="shared" si="282"/>
        <v>0</v>
      </c>
      <c r="CY267">
        <f t="shared" si="283"/>
        <v>0</v>
      </c>
      <c r="CZ267">
        <f t="shared" si="284"/>
        <v>0</v>
      </c>
      <c r="DC267" t="s">
        <v>3</v>
      </c>
      <c r="DD267" t="s">
        <v>86</v>
      </c>
      <c r="DE267" t="s">
        <v>36</v>
      </c>
      <c r="DF267" t="s">
        <v>36</v>
      </c>
      <c r="DG267" t="s">
        <v>43</v>
      </c>
      <c r="DH267" t="s">
        <v>3</v>
      </c>
      <c r="DI267" t="s">
        <v>43</v>
      </c>
      <c r="DJ267" t="s">
        <v>36</v>
      </c>
      <c r="DK267" t="s">
        <v>3</v>
      </c>
      <c r="DL267" t="s">
        <v>3</v>
      </c>
      <c r="DM267" t="s">
        <v>3</v>
      </c>
      <c r="DN267">
        <v>0</v>
      </c>
      <c r="DO267">
        <v>0</v>
      </c>
      <c r="DP267">
        <v>1</v>
      </c>
      <c r="DQ267">
        <v>1</v>
      </c>
      <c r="DU267">
        <v>1013</v>
      </c>
      <c r="DV267" t="s">
        <v>387</v>
      </c>
      <c r="DW267" t="s">
        <v>387</v>
      </c>
      <c r="DX267">
        <v>1</v>
      </c>
      <c r="DZ267" t="s">
        <v>3</v>
      </c>
      <c r="EA267" t="s">
        <v>3</v>
      </c>
      <c r="EB267" t="s">
        <v>3</v>
      </c>
      <c r="EC267" t="s">
        <v>3</v>
      </c>
      <c r="EE267">
        <v>51407885</v>
      </c>
      <c r="EF267">
        <v>8</v>
      </c>
      <c r="EG267" t="s">
        <v>58</v>
      </c>
      <c r="EH267">
        <v>0</v>
      </c>
      <c r="EI267" t="s">
        <v>3</v>
      </c>
      <c r="EJ267">
        <v>1</v>
      </c>
      <c r="EK267">
        <v>1100</v>
      </c>
      <c r="EL267" t="s">
        <v>59</v>
      </c>
      <c r="EM267" t="s">
        <v>60</v>
      </c>
      <c r="EO267" t="s">
        <v>87</v>
      </c>
      <c r="EQ267">
        <v>0</v>
      </c>
      <c r="ER267">
        <v>0</v>
      </c>
      <c r="ES267">
        <v>159000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FQ267">
        <v>0</v>
      </c>
      <c r="FR267">
        <f t="shared" si="285"/>
        <v>0</v>
      </c>
      <c r="FS267">
        <v>0</v>
      </c>
      <c r="FX267">
        <v>0</v>
      </c>
      <c r="FY267">
        <v>0</v>
      </c>
      <c r="GA267" t="s">
        <v>63</v>
      </c>
      <c r="GD267">
        <v>1</v>
      </c>
      <c r="GF267">
        <v>-577038609</v>
      </c>
      <c r="GG267">
        <v>2</v>
      </c>
      <c r="GH267">
        <v>0</v>
      </c>
      <c r="GI267">
        <v>3</v>
      </c>
      <c r="GJ267">
        <v>0</v>
      </c>
      <c r="GK267">
        <v>0</v>
      </c>
      <c r="GL267">
        <f t="shared" si="286"/>
        <v>0</v>
      </c>
      <c r="GM267">
        <f t="shared" si="287"/>
        <v>1575611.14</v>
      </c>
      <c r="GN267">
        <f t="shared" si="288"/>
        <v>1575611.14</v>
      </c>
      <c r="GO267">
        <f t="shared" si="289"/>
        <v>0</v>
      </c>
      <c r="GP267">
        <f t="shared" si="290"/>
        <v>0</v>
      </c>
      <c r="GR267">
        <v>1</v>
      </c>
      <c r="GS267">
        <v>4</v>
      </c>
      <c r="GT267">
        <v>0</v>
      </c>
      <c r="GU267" t="s">
        <v>3</v>
      </c>
      <c r="GV267">
        <f t="shared" si="291"/>
        <v>0</v>
      </c>
      <c r="GW267">
        <v>1</v>
      </c>
      <c r="GX267">
        <f t="shared" si="292"/>
        <v>0</v>
      </c>
      <c r="HA267">
        <v>0</v>
      </c>
      <c r="HB267">
        <v>0</v>
      </c>
      <c r="HC267">
        <f t="shared" si="293"/>
        <v>0</v>
      </c>
      <c r="HE267" t="s">
        <v>3</v>
      </c>
      <c r="HF267" t="s">
        <v>3</v>
      </c>
      <c r="HM267" t="s">
        <v>3</v>
      </c>
      <c r="HN267" t="s">
        <v>3</v>
      </c>
      <c r="HO267" t="s">
        <v>3</v>
      </c>
      <c r="HP267" t="s">
        <v>3</v>
      </c>
      <c r="HQ267" t="s">
        <v>3</v>
      </c>
      <c r="IK267">
        <v>0</v>
      </c>
    </row>
    <row r="268" spans="1:255" x14ac:dyDescent="0.2">
      <c r="A268" s="2">
        <v>17</v>
      </c>
      <c r="B268" s="2">
        <v>1</v>
      </c>
      <c r="C268" s="2">
        <f>ROW(SmtRes!A362)</f>
        <v>362</v>
      </c>
      <c r="D268" s="2">
        <f>ROW(EtalonRes!A362)</f>
        <v>362</v>
      </c>
      <c r="E268" s="2" t="s">
        <v>389</v>
      </c>
      <c r="F268" s="2" t="s">
        <v>390</v>
      </c>
      <c r="G268" s="2" t="s">
        <v>391</v>
      </c>
      <c r="H268" s="2" t="s">
        <v>163</v>
      </c>
      <c r="I268" s="2">
        <v>0</v>
      </c>
      <c r="J268" s="2">
        <v>0</v>
      </c>
      <c r="K268" s="2">
        <v>0</v>
      </c>
      <c r="L268" s="2">
        <v>1</v>
      </c>
      <c r="M268" s="2">
        <v>0</v>
      </c>
      <c r="N268" s="2">
        <f t="shared" si="254"/>
        <v>1</v>
      </c>
      <c r="O268" s="2">
        <f t="shared" si="255"/>
        <v>0</v>
      </c>
      <c r="P268" s="2">
        <f t="shared" si="256"/>
        <v>0</v>
      </c>
      <c r="Q268" s="2">
        <f t="shared" si="257"/>
        <v>0</v>
      </c>
      <c r="R268" s="2">
        <f t="shared" si="258"/>
        <v>0</v>
      </c>
      <c r="S268" s="2">
        <f t="shared" si="259"/>
        <v>0</v>
      </c>
      <c r="T268" s="2">
        <f t="shared" si="260"/>
        <v>0</v>
      </c>
      <c r="U268" s="2">
        <f t="shared" si="261"/>
        <v>0</v>
      </c>
      <c r="V268" s="2">
        <f t="shared" si="262"/>
        <v>0</v>
      </c>
      <c r="W268" s="2">
        <f t="shared" si="263"/>
        <v>0</v>
      </c>
      <c r="X268" s="2">
        <f t="shared" si="264"/>
        <v>0</v>
      </c>
      <c r="Y268" s="2">
        <f t="shared" si="265"/>
        <v>0</v>
      </c>
      <c r="Z268" s="2"/>
      <c r="AA268" s="2">
        <v>51442965</v>
      </c>
      <c r="AB268" s="2">
        <f t="shared" si="266"/>
        <v>10365.014175</v>
      </c>
      <c r="AC268" s="2">
        <f>ROUND((ES268),6)</f>
        <v>5389.58</v>
      </c>
      <c r="AD268" s="2">
        <f t="shared" si="267"/>
        <v>3666.8468750000002</v>
      </c>
      <c r="AE268" s="2">
        <f t="shared" si="268"/>
        <v>331.703125</v>
      </c>
      <c r="AF268" s="2">
        <f t="shared" si="269"/>
        <v>1308.5872999999999</v>
      </c>
      <c r="AG268" s="2">
        <f t="shared" si="270"/>
        <v>0</v>
      </c>
      <c r="AH268" s="2">
        <f t="shared" si="271"/>
        <v>153.40999999999997</v>
      </c>
      <c r="AI268" s="2">
        <f t="shared" si="272"/>
        <v>26.852499999999999</v>
      </c>
      <c r="AJ268" s="2">
        <f t="shared" si="273"/>
        <v>0</v>
      </c>
      <c r="AK268" s="2">
        <v>0</v>
      </c>
      <c r="AL268" s="2">
        <v>5389.58</v>
      </c>
      <c r="AM268" s="2">
        <v>2550.85</v>
      </c>
      <c r="AN268" s="2">
        <v>230.75</v>
      </c>
      <c r="AO268" s="2">
        <v>989.48</v>
      </c>
      <c r="AP268" s="2">
        <v>0</v>
      </c>
      <c r="AQ268" s="2">
        <v>116</v>
      </c>
      <c r="AR268" s="2">
        <v>18.68</v>
      </c>
      <c r="AS268" s="2">
        <v>0</v>
      </c>
      <c r="AT268" s="2">
        <v>109</v>
      </c>
      <c r="AU268" s="2">
        <v>55.25</v>
      </c>
      <c r="AV268" s="2">
        <v>1</v>
      </c>
      <c r="AW268" s="2">
        <v>1</v>
      </c>
      <c r="AX268" s="2"/>
      <c r="AY268" s="2"/>
      <c r="AZ268" s="2">
        <v>1</v>
      </c>
      <c r="BA268" s="2">
        <v>44.77</v>
      </c>
      <c r="BB268" s="2">
        <v>13.24</v>
      </c>
      <c r="BC268" s="2">
        <v>8.16</v>
      </c>
      <c r="BD268" s="2" t="s">
        <v>3</v>
      </c>
      <c r="BE268" s="2" t="s">
        <v>3</v>
      </c>
      <c r="BF268" s="2" t="s">
        <v>3</v>
      </c>
      <c r="BG268" s="2" t="s">
        <v>3</v>
      </c>
      <c r="BH268" s="2">
        <v>0</v>
      </c>
      <c r="BI268" s="2">
        <v>1</v>
      </c>
      <c r="BJ268" s="2" t="s">
        <v>392</v>
      </c>
      <c r="BK268" s="2"/>
      <c r="BL268" s="2"/>
      <c r="BM268" s="2">
        <v>28001</v>
      </c>
      <c r="BN268" s="2">
        <v>0</v>
      </c>
      <c r="BO268" s="2" t="s">
        <v>23</v>
      </c>
      <c r="BP268" s="2">
        <v>1</v>
      </c>
      <c r="BQ268" s="2">
        <v>2</v>
      </c>
      <c r="BR268" s="2">
        <v>0</v>
      </c>
      <c r="BS268" s="2">
        <v>44.77</v>
      </c>
      <c r="BT268" s="2">
        <v>1</v>
      </c>
      <c r="BU268" s="2">
        <v>1</v>
      </c>
      <c r="BV268" s="2">
        <v>1</v>
      </c>
      <c r="BW268" s="2">
        <v>1</v>
      </c>
      <c r="BX268" s="2">
        <v>1</v>
      </c>
      <c r="BY268" s="2" t="s">
        <v>3</v>
      </c>
      <c r="BZ268" s="2">
        <v>109</v>
      </c>
      <c r="CA268" s="2">
        <v>65</v>
      </c>
      <c r="CB268" s="2" t="s">
        <v>3</v>
      </c>
      <c r="CC268" s="2"/>
      <c r="CD268" s="2"/>
      <c r="CE268" s="2">
        <v>0</v>
      </c>
      <c r="CF268" s="2">
        <v>0</v>
      </c>
      <c r="CG268" s="2">
        <v>0</v>
      </c>
      <c r="CH268" s="2">
        <v>85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 t="s">
        <v>885</v>
      </c>
      <c r="CO268" s="2">
        <v>0</v>
      </c>
      <c r="CP268" s="2">
        <f t="shared" si="274"/>
        <v>0</v>
      </c>
      <c r="CQ268" s="2">
        <f t="shared" si="275"/>
        <v>43978.97</v>
      </c>
      <c r="CR268" s="2">
        <f t="shared" si="276"/>
        <v>48549.05</v>
      </c>
      <c r="CS268" s="2">
        <f t="shared" si="277"/>
        <v>14850.35</v>
      </c>
      <c r="CT268" s="2">
        <f t="shared" si="278"/>
        <v>58585.45</v>
      </c>
      <c r="CU268" s="2">
        <f t="shared" si="279"/>
        <v>0</v>
      </c>
      <c r="CV268" s="2">
        <f t="shared" si="280"/>
        <v>153.40999999999997</v>
      </c>
      <c r="CW268" s="2">
        <f t="shared" si="281"/>
        <v>26.852499999999999</v>
      </c>
      <c r="CX268" s="2">
        <f t="shared" si="282"/>
        <v>0</v>
      </c>
      <c r="CY268" s="2">
        <f t="shared" si="283"/>
        <v>0</v>
      </c>
      <c r="CZ268" s="2">
        <f t="shared" si="284"/>
        <v>0</v>
      </c>
      <c r="DA268" s="2"/>
      <c r="DB268" s="2"/>
      <c r="DC268" s="2" t="s">
        <v>3</v>
      </c>
      <c r="DD268" s="2" t="s">
        <v>3</v>
      </c>
      <c r="DE268" s="2" t="s">
        <v>36</v>
      </c>
      <c r="DF268" s="2" t="s">
        <v>36</v>
      </c>
      <c r="DG268" s="2" t="s">
        <v>43</v>
      </c>
      <c r="DH268" s="2" t="s">
        <v>3</v>
      </c>
      <c r="DI268" s="2" t="s">
        <v>43</v>
      </c>
      <c r="DJ268" s="2" t="s">
        <v>36</v>
      </c>
      <c r="DK268" s="2" t="s">
        <v>3</v>
      </c>
      <c r="DL268" s="2" t="s">
        <v>3</v>
      </c>
      <c r="DM268" s="2" t="s">
        <v>26</v>
      </c>
      <c r="DN268" s="2">
        <v>0</v>
      </c>
      <c r="DO268" s="2">
        <v>0</v>
      </c>
      <c r="DP268" s="2">
        <v>1</v>
      </c>
      <c r="DQ268" s="2">
        <v>1</v>
      </c>
      <c r="DR268" s="2"/>
      <c r="DS268" s="2"/>
      <c r="DT268" s="2"/>
      <c r="DU268" s="2">
        <v>1013</v>
      </c>
      <c r="DV268" s="2" t="s">
        <v>163</v>
      </c>
      <c r="DW268" s="2" t="s">
        <v>163</v>
      </c>
      <c r="DX268" s="2">
        <v>1</v>
      </c>
      <c r="DY268" s="2"/>
      <c r="DZ268" s="2" t="s">
        <v>3</v>
      </c>
      <c r="EA268" s="2" t="s">
        <v>3</v>
      </c>
      <c r="EB268" s="2" t="s">
        <v>3</v>
      </c>
      <c r="EC268" s="2" t="s">
        <v>3</v>
      </c>
      <c r="ED268" s="2"/>
      <c r="EE268" s="2">
        <v>51407717</v>
      </c>
      <c r="EF268" s="2">
        <v>2</v>
      </c>
      <c r="EG268" s="2" t="s">
        <v>27</v>
      </c>
      <c r="EH268" s="2">
        <v>0</v>
      </c>
      <c r="EI268" s="2" t="s">
        <v>3</v>
      </c>
      <c r="EJ268" s="2">
        <v>1</v>
      </c>
      <c r="EK268" s="2">
        <v>28001</v>
      </c>
      <c r="EL268" s="2" t="s">
        <v>157</v>
      </c>
      <c r="EM268" s="2" t="s">
        <v>158</v>
      </c>
      <c r="EN268" s="2"/>
      <c r="EO268" s="2" t="s">
        <v>44</v>
      </c>
      <c r="EP268" s="2"/>
      <c r="EQ268" s="2">
        <v>0</v>
      </c>
      <c r="ER268" s="2">
        <v>0</v>
      </c>
      <c r="ES268" s="2">
        <v>5389.58</v>
      </c>
      <c r="ET268" s="2">
        <v>2550.85</v>
      </c>
      <c r="EU268" s="2">
        <v>230.75</v>
      </c>
      <c r="EV268" s="2">
        <v>989.48</v>
      </c>
      <c r="EW268" s="2">
        <v>116</v>
      </c>
      <c r="EX268" s="2">
        <v>18.68</v>
      </c>
      <c r="EY268" s="2">
        <v>0</v>
      </c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>
        <v>0</v>
      </c>
      <c r="FR268" s="2">
        <f t="shared" si="285"/>
        <v>0</v>
      </c>
      <c r="FS268" s="2">
        <v>0</v>
      </c>
      <c r="FT268" s="2"/>
      <c r="FU268" s="2"/>
      <c r="FV268" s="2"/>
      <c r="FW268" s="2"/>
      <c r="FX268" s="2">
        <v>109</v>
      </c>
      <c r="FY268" s="2">
        <v>55.25</v>
      </c>
      <c r="FZ268" s="2"/>
      <c r="GA268" s="2" t="s">
        <v>3</v>
      </c>
      <c r="GB268" s="2"/>
      <c r="GC268" s="2"/>
      <c r="GD268" s="2">
        <v>1</v>
      </c>
      <c r="GE268" s="2"/>
      <c r="GF268" s="2">
        <v>-683155369</v>
      </c>
      <c r="GG268" s="2">
        <v>2</v>
      </c>
      <c r="GH268" s="2">
        <v>0</v>
      </c>
      <c r="GI268" s="2">
        <v>-2</v>
      </c>
      <c r="GJ268" s="2">
        <v>0</v>
      </c>
      <c r="GK268" s="2">
        <v>0</v>
      </c>
      <c r="GL268" s="2">
        <f t="shared" si="286"/>
        <v>0</v>
      </c>
      <c r="GM268" s="2">
        <f t="shared" si="287"/>
        <v>0</v>
      </c>
      <c r="GN268" s="2">
        <f t="shared" si="288"/>
        <v>0</v>
      </c>
      <c r="GO268" s="2">
        <f t="shared" si="289"/>
        <v>0</v>
      </c>
      <c r="GP268" s="2">
        <f t="shared" si="290"/>
        <v>0</v>
      </c>
      <c r="GQ268" s="2"/>
      <c r="GR268" s="2">
        <v>0</v>
      </c>
      <c r="GS268" s="2">
        <v>3</v>
      </c>
      <c r="GT268" s="2">
        <v>0</v>
      </c>
      <c r="GU268" s="2" t="s">
        <v>3</v>
      </c>
      <c r="GV268" s="2">
        <f t="shared" si="291"/>
        <v>0</v>
      </c>
      <c r="GW268" s="2">
        <v>8.16</v>
      </c>
      <c r="GX268" s="2">
        <f t="shared" si="292"/>
        <v>0</v>
      </c>
      <c r="GY268" s="2"/>
      <c r="GZ268" s="2"/>
      <c r="HA268" s="2">
        <v>0</v>
      </c>
      <c r="HB268" s="2">
        <v>0</v>
      </c>
      <c r="HC268" s="2">
        <f t="shared" si="293"/>
        <v>0</v>
      </c>
      <c r="HD268" s="2"/>
      <c r="HE268" s="2" t="s">
        <v>3</v>
      </c>
      <c r="HF268" s="2" t="s">
        <v>3</v>
      </c>
      <c r="HG268" s="2"/>
      <c r="HH268" s="2"/>
      <c r="HI268" s="2"/>
      <c r="HJ268" s="2"/>
      <c r="HK268" s="2"/>
      <c r="HL268" s="2"/>
      <c r="HM268" s="2" t="s">
        <v>3</v>
      </c>
      <c r="HN268" s="2" t="s">
        <v>3</v>
      </c>
      <c r="HO268" s="2" t="s">
        <v>3</v>
      </c>
      <c r="HP268" s="2" t="s">
        <v>3</v>
      </c>
      <c r="HQ268" s="2" t="s">
        <v>3</v>
      </c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>
        <v>0</v>
      </c>
      <c r="IL268" s="2"/>
      <c r="IM268" s="2"/>
      <c r="IN268" s="2"/>
      <c r="IO268" s="2"/>
      <c r="IP268" s="2"/>
      <c r="IQ268" s="2"/>
      <c r="IR268" s="2"/>
      <c r="IS268" s="2"/>
      <c r="IT268" s="2"/>
      <c r="IU268" s="2"/>
    </row>
    <row r="269" spans="1:255" x14ac:dyDescent="0.2">
      <c r="A269">
        <v>17</v>
      </c>
      <c r="B269">
        <v>1</v>
      </c>
      <c r="C269">
        <f>ROW(SmtRes!A384)</f>
        <v>384</v>
      </c>
      <c r="D269">
        <f>ROW(EtalonRes!A384)</f>
        <v>384</v>
      </c>
      <c r="E269" t="s">
        <v>389</v>
      </c>
      <c r="F269" t="s">
        <v>390</v>
      </c>
      <c r="G269" t="s">
        <v>391</v>
      </c>
      <c r="H269" t="s">
        <v>163</v>
      </c>
      <c r="I269">
        <v>0</v>
      </c>
      <c r="J269">
        <v>0</v>
      </c>
      <c r="K269">
        <v>0</v>
      </c>
      <c r="L269">
        <v>1</v>
      </c>
      <c r="M269">
        <v>0</v>
      </c>
      <c r="N269">
        <f t="shared" si="254"/>
        <v>1</v>
      </c>
      <c r="O269">
        <f t="shared" si="255"/>
        <v>0</v>
      </c>
      <c r="P269">
        <f t="shared" si="256"/>
        <v>0</v>
      </c>
      <c r="Q269">
        <f t="shared" si="257"/>
        <v>0</v>
      </c>
      <c r="R269">
        <f t="shared" si="258"/>
        <v>0</v>
      </c>
      <c r="S269">
        <f t="shared" si="259"/>
        <v>0</v>
      </c>
      <c r="T269">
        <f t="shared" si="260"/>
        <v>0</v>
      </c>
      <c r="U269">
        <f t="shared" si="261"/>
        <v>0</v>
      </c>
      <c r="V269">
        <f t="shared" si="262"/>
        <v>0</v>
      </c>
      <c r="W269">
        <f t="shared" si="263"/>
        <v>0</v>
      </c>
      <c r="X269">
        <f t="shared" si="264"/>
        <v>0</v>
      </c>
      <c r="Y269">
        <f t="shared" si="265"/>
        <v>0</v>
      </c>
      <c r="AA269">
        <v>51441990</v>
      </c>
      <c r="AB269">
        <f t="shared" si="266"/>
        <v>10365.014175</v>
      </c>
      <c r="AC269">
        <f>ROUND((ES269),6)</f>
        <v>5389.58</v>
      </c>
      <c r="AD269">
        <f t="shared" si="267"/>
        <v>3666.8468750000002</v>
      </c>
      <c r="AE269">
        <f t="shared" si="268"/>
        <v>331.703125</v>
      </c>
      <c r="AF269">
        <f t="shared" si="269"/>
        <v>1308.5872999999999</v>
      </c>
      <c r="AG269">
        <f t="shared" si="270"/>
        <v>0</v>
      </c>
      <c r="AH269">
        <f t="shared" si="271"/>
        <v>153.40999999999997</v>
      </c>
      <c r="AI269">
        <f t="shared" si="272"/>
        <v>26.852499999999999</v>
      </c>
      <c r="AJ269">
        <f t="shared" si="273"/>
        <v>0</v>
      </c>
      <c r="AK269">
        <v>0</v>
      </c>
      <c r="AL269">
        <v>5389.58</v>
      </c>
      <c r="AM269">
        <v>2550.85</v>
      </c>
      <c r="AN269">
        <v>230.75</v>
      </c>
      <c r="AO269">
        <v>989.48</v>
      </c>
      <c r="AP269">
        <v>0</v>
      </c>
      <c r="AQ269">
        <v>116</v>
      </c>
      <c r="AR269">
        <v>18.68</v>
      </c>
      <c r="AS269">
        <v>0</v>
      </c>
      <c r="AT269">
        <v>109</v>
      </c>
      <c r="AU269">
        <v>55</v>
      </c>
      <c r="AV269">
        <v>1</v>
      </c>
      <c r="AW269">
        <v>1</v>
      </c>
      <c r="AZ269">
        <v>1</v>
      </c>
      <c r="BA269">
        <v>44.77</v>
      </c>
      <c r="BB269">
        <v>13.24</v>
      </c>
      <c r="BC269">
        <v>8.16</v>
      </c>
      <c r="BD269" t="s">
        <v>3</v>
      </c>
      <c r="BE269" t="s">
        <v>3</v>
      </c>
      <c r="BF269" t="s">
        <v>3</v>
      </c>
      <c r="BG269" t="s">
        <v>3</v>
      </c>
      <c r="BH269">
        <v>0</v>
      </c>
      <c r="BI269">
        <v>1</v>
      </c>
      <c r="BJ269" t="s">
        <v>392</v>
      </c>
      <c r="BM269">
        <v>28001</v>
      </c>
      <c r="BN269">
        <v>0</v>
      </c>
      <c r="BO269" t="s">
        <v>23</v>
      </c>
      <c r="BP269">
        <v>1</v>
      </c>
      <c r="BQ269">
        <v>2</v>
      </c>
      <c r="BR269">
        <v>0</v>
      </c>
      <c r="BS269">
        <v>44.77</v>
      </c>
      <c r="BT269">
        <v>1</v>
      </c>
      <c r="BU269">
        <v>1</v>
      </c>
      <c r="BV269">
        <v>1</v>
      </c>
      <c r="BW269">
        <v>1</v>
      </c>
      <c r="BX269">
        <v>1</v>
      </c>
      <c r="BY269" t="s">
        <v>3</v>
      </c>
      <c r="BZ269">
        <v>109</v>
      </c>
      <c r="CA269">
        <v>65</v>
      </c>
      <c r="CB269" t="s">
        <v>3</v>
      </c>
      <c r="CE269">
        <v>0</v>
      </c>
      <c r="CF269">
        <v>0</v>
      </c>
      <c r="CG269">
        <v>0</v>
      </c>
      <c r="CH269">
        <v>85</v>
      </c>
      <c r="CI269">
        <v>0</v>
      </c>
      <c r="CJ269">
        <v>0</v>
      </c>
      <c r="CK269">
        <v>0</v>
      </c>
      <c r="CL269">
        <v>0</v>
      </c>
      <c r="CM269">
        <v>0</v>
      </c>
      <c r="CN269" t="s">
        <v>885</v>
      </c>
      <c r="CO269">
        <v>0</v>
      </c>
      <c r="CP269">
        <f t="shared" si="274"/>
        <v>0</v>
      </c>
      <c r="CQ269">
        <f t="shared" si="275"/>
        <v>43978.97</v>
      </c>
      <c r="CR269">
        <f t="shared" si="276"/>
        <v>48549.05</v>
      </c>
      <c r="CS269">
        <f t="shared" si="277"/>
        <v>14850.35</v>
      </c>
      <c r="CT269">
        <f t="shared" si="278"/>
        <v>58585.45</v>
      </c>
      <c r="CU269">
        <f t="shared" si="279"/>
        <v>0</v>
      </c>
      <c r="CV269">
        <f t="shared" si="280"/>
        <v>153.40999999999997</v>
      </c>
      <c r="CW269">
        <f t="shared" si="281"/>
        <v>26.852499999999999</v>
      </c>
      <c r="CX269">
        <f t="shared" si="282"/>
        <v>0</v>
      </c>
      <c r="CY269">
        <f t="shared" si="283"/>
        <v>0</v>
      </c>
      <c r="CZ269">
        <f t="shared" si="284"/>
        <v>0</v>
      </c>
      <c r="DC269" t="s">
        <v>3</v>
      </c>
      <c r="DD269" t="s">
        <v>3</v>
      </c>
      <c r="DE269" t="s">
        <v>36</v>
      </c>
      <c r="DF269" t="s">
        <v>36</v>
      </c>
      <c r="DG269" t="s">
        <v>43</v>
      </c>
      <c r="DH269" t="s">
        <v>3</v>
      </c>
      <c r="DI269" t="s">
        <v>43</v>
      </c>
      <c r="DJ269" t="s">
        <v>36</v>
      </c>
      <c r="DK269" t="s">
        <v>3</v>
      </c>
      <c r="DL269" t="s">
        <v>3</v>
      </c>
      <c r="DM269" t="s">
        <v>26</v>
      </c>
      <c r="DN269">
        <v>0</v>
      </c>
      <c r="DO269">
        <v>0</v>
      </c>
      <c r="DP269">
        <v>1</v>
      </c>
      <c r="DQ269">
        <v>1</v>
      </c>
      <c r="DU269">
        <v>1013</v>
      </c>
      <c r="DV269" t="s">
        <v>163</v>
      </c>
      <c r="DW269" t="s">
        <v>163</v>
      </c>
      <c r="DX269">
        <v>1</v>
      </c>
      <c r="DZ269" t="s">
        <v>3</v>
      </c>
      <c r="EA269" t="s">
        <v>3</v>
      </c>
      <c r="EB269" t="s">
        <v>3</v>
      </c>
      <c r="EC269" t="s">
        <v>3</v>
      </c>
      <c r="EE269">
        <v>51407717</v>
      </c>
      <c r="EF269">
        <v>2</v>
      </c>
      <c r="EG269" t="s">
        <v>27</v>
      </c>
      <c r="EH269">
        <v>0</v>
      </c>
      <c r="EI269" t="s">
        <v>3</v>
      </c>
      <c r="EJ269">
        <v>1</v>
      </c>
      <c r="EK269">
        <v>28001</v>
      </c>
      <c r="EL269" t="s">
        <v>157</v>
      </c>
      <c r="EM269" t="s">
        <v>158</v>
      </c>
      <c r="EO269" t="s">
        <v>44</v>
      </c>
      <c r="EQ269">
        <v>0</v>
      </c>
      <c r="ER269">
        <v>0</v>
      </c>
      <c r="ES269">
        <v>5389.58</v>
      </c>
      <c r="ET269">
        <v>2550.85</v>
      </c>
      <c r="EU269">
        <v>230.75</v>
      </c>
      <c r="EV269">
        <v>989.48</v>
      </c>
      <c r="EW269">
        <v>116</v>
      </c>
      <c r="EX269">
        <v>18.68</v>
      </c>
      <c r="EY269">
        <v>0</v>
      </c>
      <c r="FQ269">
        <v>0</v>
      </c>
      <c r="FR269">
        <f t="shared" si="285"/>
        <v>0</v>
      </c>
      <c r="FS269">
        <v>0</v>
      </c>
      <c r="FX269">
        <v>109</v>
      </c>
      <c r="FY269">
        <v>55.25</v>
      </c>
      <c r="GA269" t="s">
        <v>3</v>
      </c>
      <c r="GD269">
        <v>1</v>
      </c>
      <c r="GF269">
        <v>-683155369</v>
      </c>
      <c r="GG269">
        <v>2</v>
      </c>
      <c r="GH269">
        <v>0</v>
      </c>
      <c r="GI269">
        <v>-2</v>
      </c>
      <c r="GJ269">
        <v>0</v>
      </c>
      <c r="GK269">
        <v>0</v>
      </c>
      <c r="GL269">
        <f t="shared" si="286"/>
        <v>0</v>
      </c>
      <c r="GM269">
        <f t="shared" si="287"/>
        <v>0</v>
      </c>
      <c r="GN269">
        <f t="shared" si="288"/>
        <v>0</v>
      </c>
      <c r="GO269">
        <f t="shared" si="289"/>
        <v>0</v>
      </c>
      <c r="GP269">
        <f t="shared" si="290"/>
        <v>0</v>
      </c>
      <c r="GR269">
        <v>0</v>
      </c>
      <c r="GS269">
        <v>3</v>
      </c>
      <c r="GT269">
        <v>0</v>
      </c>
      <c r="GU269" t="s">
        <v>3</v>
      </c>
      <c r="GV269">
        <f t="shared" si="291"/>
        <v>0</v>
      </c>
      <c r="GW269">
        <v>8.16</v>
      </c>
      <c r="GX269">
        <f t="shared" si="292"/>
        <v>0</v>
      </c>
      <c r="HA269">
        <v>0</v>
      </c>
      <c r="HB269">
        <v>0</v>
      </c>
      <c r="HC269">
        <f t="shared" si="293"/>
        <v>0</v>
      </c>
      <c r="HE269" t="s">
        <v>3</v>
      </c>
      <c r="HF269" t="s">
        <v>3</v>
      </c>
      <c r="HM269" t="s">
        <v>3</v>
      </c>
      <c r="HN269" t="s">
        <v>3</v>
      </c>
      <c r="HO269" t="s">
        <v>3</v>
      </c>
      <c r="HP269" t="s">
        <v>3</v>
      </c>
      <c r="HQ269" t="s">
        <v>3</v>
      </c>
      <c r="IK269">
        <v>0</v>
      </c>
    </row>
    <row r="270" spans="1:255" x14ac:dyDescent="0.2">
      <c r="A270" s="2">
        <v>17</v>
      </c>
      <c r="B270" s="2">
        <v>1</v>
      </c>
      <c r="C270" s="2"/>
      <c r="D270" s="2"/>
      <c r="E270" s="2" t="s">
        <v>393</v>
      </c>
      <c r="F270" s="2" t="s">
        <v>394</v>
      </c>
      <c r="G270" s="2" t="s">
        <v>395</v>
      </c>
      <c r="H270" s="2" t="s">
        <v>163</v>
      </c>
      <c r="I270" s="2">
        <v>0</v>
      </c>
      <c r="J270" s="2">
        <v>0</v>
      </c>
      <c r="K270" s="2">
        <v>0</v>
      </c>
      <c r="L270" s="2">
        <v>1</v>
      </c>
      <c r="M270" s="2">
        <v>0</v>
      </c>
      <c r="N270" s="2">
        <f t="shared" si="254"/>
        <v>1</v>
      </c>
      <c r="O270" s="2">
        <f t="shared" si="255"/>
        <v>0</v>
      </c>
      <c r="P270" s="2">
        <f t="shared" si="256"/>
        <v>0</v>
      </c>
      <c r="Q270" s="2">
        <f t="shared" si="257"/>
        <v>0</v>
      </c>
      <c r="R270" s="2">
        <f t="shared" si="258"/>
        <v>0</v>
      </c>
      <c r="S270" s="2">
        <f t="shared" si="259"/>
        <v>0</v>
      </c>
      <c r="T270" s="2">
        <f t="shared" si="260"/>
        <v>0</v>
      </c>
      <c r="U270" s="2">
        <f t="shared" si="261"/>
        <v>0</v>
      </c>
      <c r="V270" s="2">
        <f t="shared" si="262"/>
        <v>0</v>
      </c>
      <c r="W270" s="2">
        <f t="shared" si="263"/>
        <v>0</v>
      </c>
      <c r="X270" s="2">
        <f t="shared" si="264"/>
        <v>0</v>
      </c>
      <c r="Y270" s="2">
        <f t="shared" si="265"/>
        <v>0</v>
      </c>
      <c r="Z270" s="2"/>
      <c r="AA270" s="2">
        <v>51442965</v>
      </c>
      <c r="AB270" s="2">
        <f t="shared" si="266"/>
        <v>206699.34640499999</v>
      </c>
      <c r="AC270" s="2">
        <f>ROUND((((ES270/1.2/8.16)*1.012)),6)</f>
        <v>206699.34640499999</v>
      </c>
      <c r="AD270" s="2">
        <f t="shared" si="267"/>
        <v>0</v>
      </c>
      <c r="AE270" s="2">
        <f t="shared" si="268"/>
        <v>0</v>
      </c>
      <c r="AF270" s="2">
        <f t="shared" si="269"/>
        <v>0</v>
      </c>
      <c r="AG270" s="2">
        <f t="shared" si="270"/>
        <v>0</v>
      </c>
      <c r="AH270" s="2">
        <f t="shared" si="271"/>
        <v>0</v>
      </c>
      <c r="AI270" s="2">
        <f t="shared" si="272"/>
        <v>0</v>
      </c>
      <c r="AJ270" s="2">
        <f t="shared" si="273"/>
        <v>0</v>
      </c>
      <c r="AK270" s="2">
        <v>2000000</v>
      </c>
      <c r="AL270" s="2">
        <v>2000000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1</v>
      </c>
      <c r="AW270" s="2">
        <v>1</v>
      </c>
      <c r="AX270" s="2"/>
      <c r="AY270" s="2"/>
      <c r="AZ270" s="2">
        <v>1</v>
      </c>
      <c r="BA270" s="2">
        <v>1</v>
      </c>
      <c r="BB270" s="2">
        <v>1</v>
      </c>
      <c r="BC270" s="2">
        <v>8.16</v>
      </c>
      <c r="BD270" s="2" t="s">
        <v>3</v>
      </c>
      <c r="BE270" s="2" t="s">
        <v>3</v>
      </c>
      <c r="BF270" s="2" t="s">
        <v>3</v>
      </c>
      <c r="BG270" s="2" t="s">
        <v>3</v>
      </c>
      <c r="BH270" s="2">
        <v>3</v>
      </c>
      <c r="BI270" s="2">
        <v>1</v>
      </c>
      <c r="BJ270" s="2" t="s">
        <v>396</v>
      </c>
      <c r="BK270" s="2"/>
      <c r="BL270" s="2"/>
      <c r="BM270" s="2">
        <v>1100</v>
      </c>
      <c r="BN270" s="2">
        <v>0</v>
      </c>
      <c r="BO270" s="2" t="s">
        <v>23</v>
      </c>
      <c r="BP270" s="2">
        <v>1</v>
      </c>
      <c r="BQ270" s="2">
        <v>8</v>
      </c>
      <c r="BR270" s="2">
        <v>0</v>
      </c>
      <c r="BS270" s="2">
        <v>1</v>
      </c>
      <c r="BT270" s="2">
        <v>1</v>
      </c>
      <c r="BU270" s="2">
        <v>1</v>
      </c>
      <c r="BV270" s="2">
        <v>1</v>
      </c>
      <c r="BW270" s="2">
        <v>1</v>
      </c>
      <c r="BX270" s="2">
        <v>1</v>
      </c>
      <c r="BY270" s="2" t="s">
        <v>3</v>
      </c>
      <c r="BZ270" s="2">
        <v>0</v>
      </c>
      <c r="CA270" s="2">
        <v>0</v>
      </c>
      <c r="CB270" s="2" t="s">
        <v>3</v>
      </c>
      <c r="CC270" s="2"/>
      <c r="CD270" s="2"/>
      <c r="CE270" s="2">
        <v>0</v>
      </c>
      <c r="CF270" s="2">
        <v>0</v>
      </c>
      <c r="CG270" s="2">
        <v>0</v>
      </c>
      <c r="CH270" s="2">
        <v>86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 t="s">
        <v>888</v>
      </c>
      <c r="CO270" s="2">
        <v>0</v>
      </c>
      <c r="CP270" s="2">
        <f t="shared" si="274"/>
        <v>0</v>
      </c>
      <c r="CQ270" s="2">
        <f t="shared" si="275"/>
        <v>1686666.67</v>
      </c>
      <c r="CR270" s="2">
        <f t="shared" si="276"/>
        <v>0</v>
      </c>
      <c r="CS270" s="2">
        <f t="shared" si="277"/>
        <v>0</v>
      </c>
      <c r="CT270" s="2">
        <f t="shared" si="278"/>
        <v>0</v>
      </c>
      <c r="CU270" s="2">
        <f t="shared" si="279"/>
        <v>0</v>
      </c>
      <c r="CV270" s="2">
        <f t="shared" si="280"/>
        <v>0</v>
      </c>
      <c r="CW270" s="2">
        <f t="shared" si="281"/>
        <v>0</v>
      </c>
      <c r="CX270" s="2">
        <f t="shared" si="282"/>
        <v>0</v>
      </c>
      <c r="CY270" s="2">
        <f t="shared" si="283"/>
        <v>0</v>
      </c>
      <c r="CZ270" s="2">
        <f t="shared" si="284"/>
        <v>0</v>
      </c>
      <c r="DA270" s="2"/>
      <c r="DB270" s="2"/>
      <c r="DC270" s="2" t="s">
        <v>3</v>
      </c>
      <c r="DD270" s="2" t="s">
        <v>267</v>
      </c>
      <c r="DE270" s="2" t="s">
        <v>36</v>
      </c>
      <c r="DF270" s="2" t="s">
        <v>36</v>
      </c>
      <c r="DG270" s="2" t="s">
        <v>43</v>
      </c>
      <c r="DH270" s="2" t="s">
        <v>3</v>
      </c>
      <c r="DI270" s="2" t="s">
        <v>43</v>
      </c>
      <c r="DJ270" s="2" t="s">
        <v>36</v>
      </c>
      <c r="DK270" s="2" t="s">
        <v>3</v>
      </c>
      <c r="DL270" s="2" t="s">
        <v>3</v>
      </c>
      <c r="DM270" s="2" t="s">
        <v>3</v>
      </c>
      <c r="DN270" s="2">
        <v>0</v>
      </c>
      <c r="DO270" s="2">
        <v>0</v>
      </c>
      <c r="DP270" s="2">
        <v>1</v>
      </c>
      <c r="DQ270" s="2">
        <v>1</v>
      </c>
      <c r="DR270" s="2"/>
      <c r="DS270" s="2"/>
      <c r="DT270" s="2"/>
      <c r="DU270" s="2">
        <v>1013</v>
      </c>
      <c r="DV270" s="2" t="s">
        <v>163</v>
      </c>
      <c r="DW270" s="2" t="s">
        <v>163</v>
      </c>
      <c r="DX270" s="2">
        <v>1</v>
      </c>
      <c r="DY270" s="2"/>
      <c r="DZ270" s="2" t="s">
        <v>3</v>
      </c>
      <c r="EA270" s="2" t="s">
        <v>3</v>
      </c>
      <c r="EB270" s="2" t="s">
        <v>3</v>
      </c>
      <c r="EC270" s="2" t="s">
        <v>3</v>
      </c>
      <c r="ED270" s="2"/>
      <c r="EE270" s="2">
        <v>51407885</v>
      </c>
      <c r="EF270" s="2">
        <v>8</v>
      </c>
      <c r="EG270" s="2" t="s">
        <v>58</v>
      </c>
      <c r="EH270" s="2">
        <v>0</v>
      </c>
      <c r="EI270" s="2" t="s">
        <v>3</v>
      </c>
      <c r="EJ270" s="2">
        <v>1</v>
      </c>
      <c r="EK270" s="2">
        <v>1100</v>
      </c>
      <c r="EL270" s="2" t="s">
        <v>59</v>
      </c>
      <c r="EM270" s="2" t="s">
        <v>60</v>
      </c>
      <c r="EN270" s="2"/>
      <c r="EO270" s="2" t="s">
        <v>87</v>
      </c>
      <c r="EP270" s="2"/>
      <c r="EQ270" s="2">
        <v>0</v>
      </c>
      <c r="ER270" s="2">
        <v>0</v>
      </c>
      <c r="ES270" s="2">
        <v>2000000</v>
      </c>
      <c r="ET270" s="2">
        <v>0</v>
      </c>
      <c r="EU270" s="2">
        <v>0</v>
      </c>
      <c r="EV270" s="2">
        <v>0</v>
      </c>
      <c r="EW270" s="2">
        <v>0</v>
      </c>
      <c r="EX270" s="2">
        <v>0</v>
      </c>
      <c r="EY270" s="2">
        <v>0</v>
      </c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>
        <v>0</v>
      </c>
      <c r="FR270" s="2">
        <f t="shared" si="285"/>
        <v>0</v>
      </c>
      <c r="FS270" s="2">
        <v>0</v>
      </c>
      <c r="FT270" s="2"/>
      <c r="FU270" s="2"/>
      <c r="FV270" s="2"/>
      <c r="FW270" s="2"/>
      <c r="FX270" s="2">
        <v>0</v>
      </c>
      <c r="FY270" s="2">
        <v>0</v>
      </c>
      <c r="FZ270" s="2"/>
      <c r="GA270" s="2" t="s">
        <v>63</v>
      </c>
      <c r="GB270" s="2"/>
      <c r="GC270" s="2"/>
      <c r="GD270" s="2">
        <v>1</v>
      </c>
      <c r="GE270" s="2"/>
      <c r="GF270" s="2">
        <v>-1789547752</v>
      </c>
      <c r="GG270" s="2">
        <v>2</v>
      </c>
      <c r="GH270" s="2">
        <v>0</v>
      </c>
      <c r="GI270" s="2">
        <v>3</v>
      </c>
      <c r="GJ270" s="2">
        <v>0</v>
      </c>
      <c r="GK270" s="2">
        <v>0</v>
      </c>
      <c r="GL270" s="2">
        <f t="shared" si="286"/>
        <v>0</v>
      </c>
      <c r="GM270" s="2">
        <f t="shared" si="287"/>
        <v>0</v>
      </c>
      <c r="GN270" s="2">
        <f t="shared" si="288"/>
        <v>0</v>
      </c>
      <c r="GO270" s="2">
        <f t="shared" si="289"/>
        <v>0</v>
      </c>
      <c r="GP270" s="2">
        <f t="shared" si="290"/>
        <v>0</v>
      </c>
      <c r="GQ270" s="2"/>
      <c r="GR270" s="2">
        <v>1</v>
      </c>
      <c r="GS270" s="2">
        <v>4</v>
      </c>
      <c r="GT270" s="2">
        <v>0</v>
      </c>
      <c r="GU270" s="2" t="s">
        <v>3</v>
      </c>
      <c r="GV270" s="2">
        <f t="shared" si="291"/>
        <v>0</v>
      </c>
      <c r="GW270" s="2">
        <v>1</v>
      </c>
      <c r="GX270" s="2">
        <f t="shared" si="292"/>
        <v>0</v>
      </c>
      <c r="GY270" s="2"/>
      <c r="GZ270" s="2"/>
      <c r="HA270" s="2">
        <v>0</v>
      </c>
      <c r="HB270" s="2">
        <v>0</v>
      </c>
      <c r="HC270" s="2">
        <f t="shared" si="293"/>
        <v>0</v>
      </c>
      <c r="HD270" s="2"/>
      <c r="HE270" s="2" t="s">
        <v>3</v>
      </c>
      <c r="HF270" s="2" t="s">
        <v>3</v>
      </c>
      <c r="HG270" s="2"/>
      <c r="HH270" s="2"/>
      <c r="HI270" s="2"/>
      <c r="HJ270" s="2"/>
      <c r="HK270" s="2"/>
      <c r="HL270" s="2"/>
      <c r="HM270" s="2" t="s">
        <v>3</v>
      </c>
      <c r="HN270" s="2" t="s">
        <v>3</v>
      </c>
      <c r="HO270" s="2" t="s">
        <v>3</v>
      </c>
      <c r="HP270" s="2" t="s">
        <v>3</v>
      </c>
      <c r="HQ270" s="2" t="s">
        <v>3</v>
      </c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>
        <v>0</v>
      </c>
      <c r="IL270" s="2"/>
      <c r="IM270" s="2"/>
      <c r="IN270" s="2"/>
      <c r="IO270" s="2"/>
      <c r="IP270" s="2"/>
      <c r="IQ270" s="2"/>
      <c r="IR270" s="2"/>
      <c r="IS270" s="2"/>
      <c r="IT270" s="2"/>
      <c r="IU270" s="2"/>
    </row>
    <row r="271" spans="1:255" x14ac:dyDescent="0.2">
      <c r="A271">
        <v>17</v>
      </c>
      <c r="B271">
        <v>1</v>
      </c>
      <c r="E271" t="s">
        <v>393</v>
      </c>
      <c r="F271" t="s">
        <v>394</v>
      </c>
      <c r="G271" t="s">
        <v>395</v>
      </c>
      <c r="H271" t="s">
        <v>163</v>
      </c>
      <c r="I271">
        <v>0</v>
      </c>
      <c r="J271">
        <v>0</v>
      </c>
      <c r="K271">
        <v>0</v>
      </c>
      <c r="L271">
        <v>1</v>
      </c>
      <c r="M271">
        <v>0</v>
      </c>
      <c r="N271">
        <f t="shared" si="254"/>
        <v>1</v>
      </c>
      <c r="O271">
        <f t="shared" si="255"/>
        <v>0</v>
      </c>
      <c r="P271">
        <f t="shared" si="256"/>
        <v>0</v>
      </c>
      <c r="Q271">
        <f t="shared" si="257"/>
        <v>0</v>
      </c>
      <c r="R271">
        <f t="shared" si="258"/>
        <v>0</v>
      </c>
      <c r="S271">
        <f t="shared" si="259"/>
        <v>0</v>
      </c>
      <c r="T271">
        <f t="shared" si="260"/>
        <v>0</v>
      </c>
      <c r="U271">
        <f t="shared" si="261"/>
        <v>0</v>
      </c>
      <c r="V271">
        <f t="shared" si="262"/>
        <v>0</v>
      </c>
      <c r="W271">
        <f t="shared" si="263"/>
        <v>0</v>
      </c>
      <c r="X271">
        <f t="shared" si="264"/>
        <v>0</v>
      </c>
      <c r="Y271">
        <f t="shared" si="265"/>
        <v>0</v>
      </c>
      <c r="AA271">
        <v>51441990</v>
      </c>
      <c r="AB271">
        <f t="shared" si="266"/>
        <v>206699.34640499999</v>
      </c>
      <c r="AC271">
        <f>ROUND((((ES271/1.2/8.16)*1.012)),6)</f>
        <v>206699.34640499999</v>
      </c>
      <c r="AD271">
        <f t="shared" si="267"/>
        <v>0</v>
      </c>
      <c r="AE271">
        <f t="shared" si="268"/>
        <v>0</v>
      </c>
      <c r="AF271">
        <f t="shared" si="269"/>
        <v>0</v>
      </c>
      <c r="AG271">
        <f t="shared" si="270"/>
        <v>0</v>
      </c>
      <c r="AH271">
        <f t="shared" si="271"/>
        <v>0</v>
      </c>
      <c r="AI271">
        <f t="shared" si="272"/>
        <v>0</v>
      </c>
      <c r="AJ271">
        <f t="shared" si="273"/>
        <v>0</v>
      </c>
      <c r="AK271">
        <v>2000000</v>
      </c>
      <c r="AL271">
        <v>2000000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1</v>
      </c>
      <c r="AW271">
        <v>1</v>
      </c>
      <c r="AZ271">
        <v>1</v>
      </c>
      <c r="BA271">
        <v>1</v>
      </c>
      <c r="BB271">
        <v>1</v>
      </c>
      <c r="BC271">
        <v>8.16</v>
      </c>
      <c r="BD271" t="s">
        <v>3</v>
      </c>
      <c r="BE271" t="s">
        <v>3</v>
      </c>
      <c r="BF271" t="s">
        <v>3</v>
      </c>
      <c r="BG271" t="s">
        <v>3</v>
      </c>
      <c r="BH271">
        <v>3</v>
      </c>
      <c r="BI271">
        <v>1</v>
      </c>
      <c r="BJ271" t="s">
        <v>396</v>
      </c>
      <c r="BM271">
        <v>1100</v>
      </c>
      <c r="BN271">
        <v>0</v>
      </c>
      <c r="BO271" t="s">
        <v>23</v>
      </c>
      <c r="BP271">
        <v>1</v>
      </c>
      <c r="BQ271">
        <v>8</v>
      </c>
      <c r="BR271">
        <v>0</v>
      </c>
      <c r="BS271">
        <v>1</v>
      </c>
      <c r="BT271">
        <v>1</v>
      </c>
      <c r="BU271">
        <v>1</v>
      </c>
      <c r="BV271">
        <v>1</v>
      </c>
      <c r="BW271">
        <v>1</v>
      </c>
      <c r="BX271">
        <v>1</v>
      </c>
      <c r="BY271" t="s">
        <v>3</v>
      </c>
      <c r="BZ271">
        <v>0</v>
      </c>
      <c r="CA271">
        <v>0</v>
      </c>
      <c r="CB271" t="s">
        <v>3</v>
      </c>
      <c r="CE271">
        <v>0</v>
      </c>
      <c r="CF271">
        <v>0</v>
      </c>
      <c r="CG271">
        <v>0</v>
      </c>
      <c r="CH271">
        <v>86</v>
      </c>
      <c r="CI271">
        <v>0</v>
      </c>
      <c r="CJ271">
        <v>0</v>
      </c>
      <c r="CK271">
        <v>0</v>
      </c>
      <c r="CL271">
        <v>0</v>
      </c>
      <c r="CM271">
        <v>0</v>
      </c>
      <c r="CN271" t="s">
        <v>888</v>
      </c>
      <c r="CO271">
        <v>0</v>
      </c>
      <c r="CP271">
        <f t="shared" si="274"/>
        <v>0</v>
      </c>
      <c r="CQ271">
        <f t="shared" si="275"/>
        <v>1686666.67</v>
      </c>
      <c r="CR271">
        <f t="shared" si="276"/>
        <v>0</v>
      </c>
      <c r="CS271">
        <f t="shared" si="277"/>
        <v>0</v>
      </c>
      <c r="CT271">
        <f t="shared" si="278"/>
        <v>0</v>
      </c>
      <c r="CU271">
        <f t="shared" si="279"/>
        <v>0</v>
      </c>
      <c r="CV271">
        <f t="shared" si="280"/>
        <v>0</v>
      </c>
      <c r="CW271">
        <f t="shared" si="281"/>
        <v>0</v>
      </c>
      <c r="CX271">
        <f t="shared" si="282"/>
        <v>0</v>
      </c>
      <c r="CY271">
        <f t="shared" si="283"/>
        <v>0</v>
      </c>
      <c r="CZ271">
        <f t="shared" si="284"/>
        <v>0</v>
      </c>
      <c r="DC271" t="s">
        <v>3</v>
      </c>
      <c r="DD271" t="s">
        <v>267</v>
      </c>
      <c r="DE271" t="s">
        <v>36</v>
      </c>
      <c r="DF271" t="s">
        <v>36</v>
      </c>
      <c r="DG271" t="s">
        <v>43</v>
      </c>
      <c r="DH271" t="s">
        <v>3</v>
      </c>
      <c r="DI271" t="s">
        <v>43</v>
      </c>
      <c r="DJ271" t="s">
        <v>36</v>
      </c>
      <c r="DK271" t="s">
        <v>3</v>
      </c>
      <c r="DL271" t="s">
        <v>3</v>
      </c>
      <c r="DM271" t="s">
        <v>3</v>
      </c>
      <c r="DN271">
        <v>0</v>
      </c>
      <c r="DO271">
        <v>0</v>
      </c>
      <c r="DP271">
        <v>1</v>
      </c>
      <c r="DQ271">
        <v>1</v>
      </c>
      <c r="DU271">
        <v>1013</v>
      </c>
      <c r="DV271" t="s">
        <v>163</v>
      </c>
      <c r="DW271" t="s">
        <v>163</v>
      </c>
      <c r="DX271">
        <v>1</v>
      </c>
      <c r="DZ271" t="s">
        <v>3</v>
      </c>
      <c r="EA271" t="s">
        <v>3</v>
      </c>
      <c r="EB271" t="s">
        <v>3</v>
      </c>
      <c r="EC271" t="s">
        <v>3</v>
      </c>
      <c r="EE271">
        <v>51407885</v>
      </c>
      <c r="EF271">
        <v>8</v>
      </c>
      <c r="EG271" t="s">
        <v>58</v>
      </c>
      <c r="EH271">
        <v>0</v>
      </c>
      <c r="EI271" t="s">
        <v>3</v>
      </c>
      <c r="EJ271">
        <v>1</v>
      </c>
      <c r="EK271">
        <v>1100</v>
      </c>
      <c r="EL271" t="s">
        <v>59</v>
      </c>
      <c r="EM271" t="s">
        <v>60</v>
      </c>
      <c r="EO271" t="s">
        <v>87</v>
      </c>
      <c r="EQ271">
        <v>0</v>
      </c>
      <c r="ER271">
        <v>0</v>
      </c>
      <c r="ES271">
        <v>2000000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FQ271">
        <v>0</v>
      </c>
      <c r="FR271">
        <f t="shared" si="285"/>
        <v>0</v>
      </c>
      <c r="FS271">
        <v>0</v>
      </c>
      <c r="FX271">
        <v>0</v>
      </c>
      <c r="FY271">
        <v>0</v>
      </c>
      <c r="GA271" t="s">
        <v>63</v>
      </c>
      <c r="GD271">
        <v>1</v>
      </c>
      <c r="GF271">
        <v>-1789547752</v>
      </c>
      <c r="GG271">
        <v>2</v>
      </c>
      <c r="GH271">
        <v>0</v>
      </c>
      <c r="GI271">
        <v>3</v>
      </c>
      <c r="GJ271">
        <v>0</v>
      </c>
      <c r="GK271">
        <v>0</v>
      </c>
      <c r="GL271">
        <f t="shared" si="286"/>
        <v>0</v>
      </c>
      <c r="GM271">
        <f t="shared" si="287"/>
        <v>0</v>
      </c>
      <c r="GN271">
        <f t="shared" si="288"/>
        <v>0</v>
      </c>
      <c r="GO271">
        <f t="shared" si="289"/>
        <v>0</v>
      </c>
      <c r="GP271">
        <f t="shared" si="290"/>
        <v>0</v>
      </c>
      <c r="GR271">
        <v>1</v>
      </c>
      <c r="GS271">
        <v>4</v>
      </c>
      <c r="GT271">
        <v>0</v>
      </c>
      <c r="GU271" t="s">
        <v>3</v>
      </c>
      <c r="GV271">
        <f t="shared" si="291"/>
        <v>0</v>
      </c>
      <c r="GW271">
        <v>1</v>
      </c>
      <c r="GX271">
        <f t="shared" si="292"/>
        <v>0</v>
      </c>
      <c r="HA271">
        <v>0</v>
      </c>
      <c r="HB271">
        <v>0</v>
      </c>
      <c r="HC271">
        <f t="shared" si="293"/>
        <v>0</v>
      </c>
      <c r="HE271" t="s">
        <v>3</v>
      </c>
      <c r="HF271" t="s">
        <v>3</v>
      </c>
      <c r="HM271" t="s">
        <v>3</v>
      </c>
      <c r="HN271" t="s">
        <v>3</v>
      </c>
      <c r="HO271" t="s">
        <v>3</v>
      </c>
      <c r="HP271" t="s">
        <v>3</v>
      </c>
      <c r="HQ271" t="s">
        <v>3</v>
      </c>
      <c r="IK271">
        <v>0</v>
      </c>
    </row>
    <row r="272" spans="1:255" x14ac:dyDescent="0.2">
      <c r="A272" s="2">
        <v>17</v>
      </c>
      <c r="B272" s="2">
        <v>1</v>
      </c>
      <c r="C272" s="2"/>
      <c r="D272" s="2"/>
      <c r="E272" s="2" t="s">
        <v>397</v>
      </c>
      <c r="F272" s="2" t="s">
        <v>237</v>
      </c>
      <c r="G272" s="2" t="s">
        <v>238</v>
      </c>
      <c r="H272" s="2" t="s">
        <v>154</v>
      </c>
      <c r="I272" s="2">
        <v>0</v>
      </c>
      <c r="J272" s="2">
        <v>0</v>
      </c>
      <c r="K272" s="2">
        <v>0</v>
      </c>
      <c r="L272" s="2">
        <v>2</v>
      </c>
      <c r="M272" s="2">
        <v>0</v>
      </c>
      <c r="N272" s="2">
        <f t="shared" si="254"/>
        <v>2</v>
      </c>
      <c r="O272" s="2">
        <f t="shared" si="255"/>
        <v>0</v>
      </c>
      <c r="P272" s="2">
        <f t="shared" si="256"/>
        <v>0</v>
      </c>
      <c r="Q272" s="2">
        <f t="shared" si="257"/>
        <v>0</v>
      </c>
      <c r="R272" s="2">
        <f t="shared" si="258"/>
        <v>0</v>
      </c>
      <c r="S272" s="2">
        <f t="shared" si="259"/>
        <v>0</v>
      </c>
      <c r="T272" s="2">
        <f t="shared" si="260"/>
        <v>0</v>
      </c>
      <c r="U272" s="2">
        <f t="shared" si="261"/>
        <v>0</v>
      </c>
      <c r="V272" s="2">
        <f t="shared" si="262"/>
        <v>0</v>
      </c>
      <c r="W272" s="2">
        <f t="shared" si="263"/>
        <v>0</v>
      </c>
      <c r="X272" s="2">
        <f t="shared" si="264"/>
        <v>0</v>
      </c>
      <c r="Y272" s="2">
        <f t="shared" si="265"/>
        <v>0</v>
      </c>
      <c r="Z272" s="2"/>
      <c r="AA272" s="2">
        <v>51442965</v>
      </c>
      <c r="AB272" s="2">
        <f t="shared" si="266"/>
        <v>248.03921600000001</v>
      </c>
      <c r="AC272" s="2">
        <f>ROUND((((ES272/1.2/8.16)*1.012)),6)</f>
        <v>248.03921600000001</v>
      </c>
      <c r="AD272" s="2">
        <f t="shared" si="267"/>
        <v>0</v>
      </c>
      <c r="AE272" s="2">
        <f t="shared" si="268"/>
        <v>0</v>
      </c>
      <c r="AF272" s="2">
        <f t="shared" si="269"/>
        <v>0</v>
      </c>
      <c r="AG272" s="2">
        <f t="shared" si="270"/>
        <v>0</v>
      </c>
      <c r="AH272" s="2">
        <f t="shared" si="271"/>
        <v>0</v>
      </c>
      <c r="AI272" s="2">
        <f t="shared" si="272"/>
        <v>0</v>
      </c>
      <c r="AJ272" s="2">
        <f t="shared" si="273"/>
        <v>0</v>
      </c>
      <c r="AK272" s="2">
        <v>2400</v>
      </c>
      <c r="AL272" s="2">
        <v>2400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1</v>
      </c>
      <c r="AW272" s="2">
        <v>1</v>
      </c>
      <c r="AX272" s="2"/>
      <c r="AY272" s="2"/>
      <c r="AZ272" s="2">
        <v>1</v>
      </c>
      <c r="BA272" s="2">
        <v>1</v>
      </c>
      <c r="BB272" s="2">
        <v>1</v>
      </c>
      <c r="BC272" s="2">
        <v>8.16</v>
      </c>
      <c r="BD272" s="2" t="s">
        <v>3</v>
      </c>
      <c r="BE272" s="2" t="s">
        <v>3</v>
      </c>
      <c r="BF272" s="2" t="s">
        <v>3</v>
      </c>
      <c r="BG272" s="2" t="s">
        <v>3</v>
      </c>
      <c r="BH272" s="2">
        <v>3</v>
      </c>
      <c r="BI272" s="2">
        <v>1</v>
      </c>
      <c r="BJ272" s="2" t="s">
        <v>237</v>
      </c>
      <c r="BK272" s="2"/>
      <c r="BL272" s="2"/>
      <c r="BM272" s="2">
        <v>1100</v>
      </c>
      <c r="BN272" s="2">
        <v>0</v>
      </c>
      <c r="BO272" s="2" t="s">
        <v>23</v>
      </c>
      <c r="BP272" s="2">
        <v>1</v>
      </c>
      <c r="BQ272" s="2">
        <v>8</v>
      </c>
      <c r="BR272" s="2">
        <v>0</v>
      </c>
      <c r="BS272" s="2">
        <v>1</v>
      </c>
      <c r="BT272" s="2">
        <v>1</v>
      </c>
      <c r="BU272" s="2">
        <v>1</v>
      </c>
      <c r="BV272" s="2">
        <v>1</v>
      </c>
      <c r="BW272" s="2">
        <v>1</v>
      </c>
      <c r="BX272" s="2">
        <v>1</v>
      </c>
      <c r="BY272" s="2" t="s">
        <v>3</v>
      </c>
      <c r="BZ272" s="2">
        <v>0</v>
      </c>
      <c r="CA272" s="2">
        <v>0</v>
      </c>
      <c r="CB272" s="2" t="s">
        <v>3</v>
      </c>
      <c r="CC272" s="2"/>
      <c r="CD272" s="2"/>
      <c r="CE272" s="2">
        <v>0</v>
      </c>
      <c r="CF272" s="2">
        <v>0</v>
      </c>
      <c r="CG272" s="2">
        <v>0</v>
      </c>
      <c r="CH272" s="2">
        <v>87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 t="s">
        <v>888</v>
      </c>
      <c r="CO272" s="2">
        <v>0</v>
      </c>
      <c r="CP272" s="2">
        <f t="shared" si="274"/>
        <v>0</v>
      </c>
      <c r="CQ272" s="2">
        <f t="shared" si="275"/>
        <v>2024</v>
      </c>
      <c r="CR272" s="2">
        <f t="shared" si="276"/>
        <v>0</v>
      </c>
      <c r="CS272" s="2">
        <f t="shared" si="277"/>
        <v>0</v>
      </c>
      <c r="CT272" s="2">
        <f t="shared" si="278"/>
        <v>0</v>
      </c>
      <c r="CU272" s="2">
        <f t="shared" si="279"/>
        <v>0</v>
      </c>
      <c r="CV272" s="2">
        <f t="shared" si="280"/>
        <v>0</v>
      </c>
      <c r="CW272" s="2">
        <f t="shared" si="281"/>
        <v>0</v>
      </c>
      <c r="CX272" s="2">
        <f t="shared" si="282"/>
        <v>0</v>
      </c>
      <c r="CY272" s="2">
        <f t="shared" si="283"/>
        <v>0</v>
      </c>
      <c r="CZ272" s="2">
        <f t="shared" si="284"/>
        <v>0</v>
      </c>
      <c r="DA272" s="2"/>
      <c r="DB272" s="2"/>
      <c r="DC272" s="2" t="s">
        <v>3</v>
      </c>
      <c r="DD272" s="2" t="s">
        <v>267</v>
      </c>
      <c r="DE272" s="2" t="s">
        <v>36</v>
      </c>
      <c r="DF272" s="2" t="s">
        <v>36</v>
      </c>
      <c r="DG272" s="2" t="s">
        <v>43</v>
      </c>
      <c r="DH272" s="2" t="s">
        <v>3</v>
      </c>
      <c r="DI272" s="2" t="s">
        <v>43</v>
      </c>
      <c r="DJ272" s="2" t="s">
        <v>36</v>
      </c>
      <c r="DK272" s="2" t="s">
        <v>3</v>
      </c>
      <c r="DL272" s="2" t="s">
        <v>3</v>
      </c>
      <c r="DM272" s="2" t="s">
        <v>3</v>
      </c>
      <c r="DN272" s="2">
        <v>0</v>
      </c>
      <c r="DO272" s="2">
        <v>0</v>
      </c>
      <c r="DP272" s="2">
        <v>1</v>
      </c>
      <c r="DQ272" s="2">
        <v>1</v>
      </c>
      <c r="DR272" s="2"/>
      <c r="DS272" s="2"/>
      <c r="DT272" s="2"/>
      <c r="DU272" s="2">
        <v>1013</v>
      </c>
      <c r="DV272" s="2" t="s">
        <v>154</v>
      </c>
      <c r="DW272" s="2" t="s">
        <v>154</v>
      </c>
      <c r="DX272" s="2">
        <v>1</v>
      </c>
      <c r="DY272" s="2"/>
      <c r="DZ272" s="2" t="s">
        <v>3</v>
      </c>
      <c r="EA272" s="2" t="s">
        <v>3</v>
      </c>
      <c r="EB272" s="2" t="s">
        <v>3</v>
      </c>
      <c r="EC272" s="2" t="s">
        <v>3</v>
      </c>
      <c r="ED272" s="2"/>
      <c r="EE272" s="2">
        <v>51407885</v>
      </c>
      <c r="EF272" s="2">
        <v>8</v>
      </c>
      <c r="EG272" s="2" t="s">
        <v>58</v>
      </c>
      <c r="EH272" s="2">
        <v>0</v>
      </c>
      <c r="EI272" s="2" t="s">
        <v>3</v>
      </c>
      <c r="EJ272" s="2">
        <v>1</v>
      </c>
      <c r="EK272" s="2">
        <v>1100</v>
      </c>
      <c r="EL272" s="2" t="s">
        <v>59</v>
      </c>
      <c r="EM272" s="2" t="s">
        <v>60</v>
      </c>
      <c r="EN272" s="2"/>
      <c r="EO272" s="2" t="s">
        <v>87</v>
      </c>
      <c r="EP272" s="2"/>
      <c r="EQ272" s="2">
        <v>0</v>
      </c>
      <c r="ER272" s="2">
        <v>0</v>
      </c>
      <c r="ES272" s="2">
        <v>2400</v>
      </c>
      <c r="ET272" s="2">
        <v>0</v>
      </c>
      <c r="EU272" s="2">
        <v>0</v>
      </c>
      <c r="EV272" s="2">
        <v>0</v>
      </c>
      <c r="EW272" s="2">
        <v>0</v>
      </c>
      <c r="EX272" s="2">
        <v>0</v>
      </c>
      <c r="EY272" s="2">
        <v>0</v>
      </c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>
        <v>0</v>
      </c>
      <c r="FR272" s="2">
        <f t="shared" si="285"/>
        <v>0</v>
      </c>
      <c r="FS272" s="2">
        <v>0</v>
      </c>
      <c r="FT272" s="2"/>
      <c r="FU272" s="2"/>
      <c r="FV272" s="2"/>
      <c r="FW272" s="2"/>
      <c r="FX272" s="2">
        <v>0</v>
      </c>
      <c r="FY272" s="2">
        <v>0</v>
      </c>
      <c r="FZ272" s="2"/>
      <c r="GA272" s="2" t="s">
        <v>63</v>
      </c>
      <c r="GB272" s="2"/>
      <c r="GC272" s="2"/>
      <c r="GD272" s="2">
        <v>1</v>
      </c>
      <c r="GE272" s="2"/>
      <c r="GF272" s="2">
        <v>-2065692730</v>
      </c>
      <c r="GG272" s="2">
        <v>2</v>
      </c>
      <c r="GH272" s="2">
        <v>0</v>
      </c>
      <c r="GI272" s="2">
        <v>3</v>
      </c>
      <c r="GJ272" s="2">
        <v>0</v>
      </c>
      <c r="GK272" s="2">
        <v>0</v>
      </c>
      <c r="GL272" s="2">
        <f t="shared" si="286"/>
        <v>0</v>
      </c>
      <c r="GM272" s="2">
        <f t="shared" si="287"/>
        <v>0</v>
      </c>
      <c r="GN272" s="2">
        <f t="shared" si="288"/>
        <v>0</v>
      </c>
      <c r="GO272" s="2">
        <f t="shared" si="289"/>
        <v>0</v>
      </c>
      <c r="GP272" s="2">
        <f t="shared" si="290"/>
        <v>0</v>
      </c>
      <c r="GQ272" s="2"/>
      <c r="GR272" s="2">
        <v>1</v>
      </c>
      <c r="GS272" s="2">
        <v>4</v>
      </c>
      <c r="GT272" s="2">
        <v>0</v>
      </c>
      <c r="GU272" s="2" t="s">
        <v>3</v>
      </c>
      <c r="GV272" s="2">
        <f t="shared" si="291"/>
        <v>0</v>
      </c>
      <c r="GW272" s="2">
        <v>1</v>
      </c>
      <c r="GX272" s="2">
        <f t="shared" si="292"/>
        <v>0</v>
      </c>
      <c r="GY272" s="2"/>
      <c r="GZ272" s="2"/>
      <c r="HA272" s="2">
        <v>0</v>
      </c>
      <c r="HB272" s="2">
        <v>0</v>
      </c>
      <c r="HC272" s="2">
        <f t="shared" si="293"/>
        <v>0</v>
      </c>
      <c r="HD272" s="2"/>
      <c r="HE272" s="2" t="s">
        <v>3</v>
      </c>
      <c r="HF272" s="2" t="s">
        <v>3</v>
      </c>
      <c r="HG272" s="2"/>
      <c r="HH272" s="2"/>
      <c r="HI272" s="2"/>
      <c r="HJ272" s="2"/>
      <c r="HK272" s="2"/>
      <c r="HL272" s="2"/>
      <c r="HM272" s="2" t="s">
        <v>3</v>
      </c>
      <c r="HN272" s="2" t="s">
        <v>3</v>
      </c>
      <c r="HO272" s="2" t="s">
        <v>3</v>
      </c>
      <c r="HP272" s="2" t="s">
        <v>3</v>
      </c>
      <c r="HQ272" s="2" t="s">
        <v>3</v>
      </c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>
        <v>0</v>
      </c>
      <c r="IL272" s="2"/>
      <c r="IM272" s="2"/>
      <c r="IN272" s="2"/>
      <c r="IO272" s="2"/>
      <c r="IP272" s="2"/>
      <c r="IQ272" s="2"/>
      <c r="IR272" s="2"/>
      <c r="IS272" s="2"/>
      <c r="IT272" s="2"/>
      <c r="IU272" s="2"/>
    </row>
    <row r="273" spans="1:255" x14ac:dyDescent="0.2">
      <c r="A273">
        <v>17</v>
      </c>
      <c r="B273">
        <v>1</v>
      </c>
      <c r="E273" t="s">
        <v>397</v>
      </c>
      <c r="F273" t="s">
        <v>237</v>
      </c>
      <c r="G273" t="s">
        <v>238</v>
      </c>
      <c r="H273" t="s">
        <v>154</v>
      </c>
      <c r="I273">
        <v>0</v>
      </c>
      <c r="J273">
        <v>0</v>
      </c>
      <c r="K273">
        <v>0</v>
      </c>
      <c r="L273">
        <v>2</v>
      </c>
      <c r="M273">
        <v>0</v>
      </c>
      <c r="N273">
        <f t="shared" si="254"/>
        <v>2</v>
      </c>
      <c r="O273">
        <f t="shared" si="255"/>
        <v>0</v>
      </c>
      <c r="P273">
        <f t="shared" si="256"/>
        <v>0</v>
      </c>
      <c r="Q273">
        <f t="shared" si="257"/>
        <v>0</v>
      </c>
      <c r="R273">
        <f t="shared" si="258"/>
        <v>0</v>
      </c>
      <c r="S273">
        <f t="shared" si="259"/>
        <v>0</v>
      </c>
      <c r="T273">
        <f t="shared" si="260"/>
        <v>0</v>
      </c>
      <c r="U273">
        <f t="shared" si="261"/>
        <v>0</v>
      </c>
      <c r="V273">
        <f t="shared" si="262"/>
        <v>0</v>
      </c>
      <c r="W273">
        <f t="shared" si="263"/>
        <v>0</v>
      </c>
      <c r="X273">
        <f t="shared" si="264"/>
        <v>0</v>
      </c>
      <c r="Y273">
        <f t="shared" si="265"/>
        <v>0</v>
      </c>
      <c r="AA273">
        <v>51441990</v>
      </c>
      <c r="AB273">
        <f t="shared" si="266"/>
        <v>248.03921600000001</v>
      </c>
      <c r="AC273">
        <f>ROUND((((ES273/1.2/8.16)*1.012)),6)</f>
        <v>248.03921600000001</v>
      </c>
      <c r="AD273">
        <f t="shared" si="267"/>
        <v>0</v>
      </c>
      <c r="AE273">
        <f t="shared" si="268"/>
        <v>0</v>
      </c>
      <c r="AF273">
        <f t="shared" si="269"/>
        <v>0</v>
      </c>
      <c r="AG273">
        <f t="shared" si="270"/>
        <v>0</v>
      </c>
      <c r="AH273">
        <f t="shared" si="271"/>
        <v>0</v>
      </c>
      <c r="AI273">
        <f t="shared" si="272"/>
        <v>0</v>
      </c>
      <c r="AJ273">
        <f t="shared" si="273"/>
        <v>0</v>
      </c>
      <c r="AK273">
        <v>2400</v>
      </c>
      <c r="AL273">
        <v>2400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1</v>
      </c>
      <c r="AW273">
        <v>1</v>
      </c>
      <c r="AZ273">
        <v>1</v>
      </c>
      <c r="BA273">
        <v>1</v>
      </c>
      <c r="BB273">
        <v>1</v>
      </c>
      <c r="BC273">
        <v>8.16</v>
      </c>
      <c r="BD273" t="s">
        <v>3</v>
      </c>
      <c r="BE273" t="s">
        <v>3</v>
      </c>
      <c r="BF273" t="s">
        <v>3</v>
      </c>
      <c r="BG273" t="s">
        <v>3</v>
      </c>
      <c r="BH273">
        <v>3</v>
      </c>
      <c r="BI273">
        <v>1</v>
      </c>
      <c r="BJ273" t="s">
        <v>237</v>
      </c>
      <c r="BM273">
        <v>1100</v>
      </c>
      <c r="BN273">
        <v>0</v>
      </c>
      <c r="BO273" t="s">
        <v>23</v>
      </c>
      <c r="BP273">
        <v>1</v>
      </c>
      <c r="BQ273">
        <v>8</v>
      </c>
      <c r="BR273">
        <v>0</v>
      </c>
      <c r="BS273">
        <v>1</v>
      </c>
      <c r="BT273">
        <v>1</v>
      </c>
      <c r="BU273">
        <v>1</v>
      </c>
      <c r="BV273">
        <v>1</v>
      </c>
      <c r="BW273">
        <v>1</v>
      </c>
      <c r="BX273">
        <v>1</v>
      </c>
      <c r="BY273" t="s">
        <v>3</v>
      </c>
      <c r="BZ273">
        <v>0</v>
      </c>
      <c r="CA273">
        <v>0</v>
      </c>
      <c r="CB273" t="s">
        <v>3</v>
      </c>
      <c r="CE273">
        <v>0</v>
      </c>
      <c r="CF273">
        <v>0</v>
      </c>
      <c r="CG273">
        <v>0</v>
      </c>
      <c r="CH273">
        <v>87</v>
      </c>
      <c r="CI273">
        <v>0</v>
      </c>
      <c r="CJ273">
        <v>0</v>
      </c>
      <c r="CK273">
        <v>0</v>
      </c>
      <c r="CL273">
        <v>0</v>
      </c>
      <c r="CM273">
        <v>0</v>
      </c>
      <c r="CN273" t="s">
        <v>888</v>
      </c>
      <c r="CO273">
        <v>0</v>
      </c>
      <c r="CP273">
        <f t="shared" si="274"/>
        <v>0</v>
      </c>
      <c r="CQ273">
        <f t="shared" si="275"/>
        <v>2024</v>
      </c>
      <c r="CR273">
        <f t="shared" si="276"/>
        <v>0</v>
      </c>
      <c r="CS273">
        <f t="shared" si="277"/>
        <v>0</v>
      </c>
      <c r="CT273">
        <f t="shared" si="278"/>
        <v>0</v>
      </c>
      <c r="CU273">
        <f t="shared" si="279"/>
        <v>0</v>
      </c>
      <c r="CV273">
        <f t="shared" si="280"/>
        <v>0</v>
      </c>
      <c r="CW273">
        <f t="shared" si="281"/>
        <v>0</v>
      </c>
      <c r="CX273">
        <f t="shared" si="282"/>
        <v>0</v>
      </c>
      <c r="CY273">
        <f t="shared" si="283"/>
        <v>0</v>
      </c>
      <c r="CZ273">
        <f t="shared" si="284"/>
        <v>0</v>
      </c>
      <c r="DC273" t="s">
        <v>3</v>
      </c>
      <c r="DD273" t="s">
        <v>267</v>
      </c>
      <c r="DE273" t="s">
        <v>36</v>
      </c>
      <c r="DF273" t="s">
        <v>36</v>
      </c>
      <c r="DG273" t="s">
        <v>43</v>
      </c>
      <c r="DH273" t="s">
        <v>3</v>
      </c>
      <c r="DI273" t="s">
        <v>43</v>
      </c>
      <c r="DJ273" t="s">
        <v>36</v>
      </c>
      <c r="DK273" t="s">
        <v>3</v>
      </c>
      <c r="DL273" t="s">
        <v>3</v>
      </c>
      <c r="DM273" t="s">
        <v>3</v>
      </c>
      <c r="DN273">
        <v>0</v>
      </c>
      <c r="DO273">
        <v>0</v>
      </c>
      <c r="DP273">
        <v>1</v>
      </c>
      <c r="DQ273">
        <v>1</v>
      </c>
      <c r="DU273">
        <v>1013</v>
      </c>
      <c r="DV273" t="s">
        <v>154</v>
      </c>
      <c r="DW273" t="s">
        <v>154</v>
      </c>
      <c r="DX273">
        <v>1</v>
      </c>
      <c r="DZ273" t="s">
        <v>3</v>
      </c>
      <c r="EA273" t="s">
        <v>3</v>
      </c>
      <c r="EB273" t="s">
        <v>3</v>
      </c>
      <c r="EC273" t="s">
        <v>3</v>
      </c>
      <c r="EE273">
        <v>51407885</v>
      </c>
      <c r="EF273">
        <v>8</v>
      </c>
      <c r="EG273" t="s">
        <v>58</v>
      </c>
      <c r="EH273">
        <v>0</v>
      </c>
      <c r="EI273" t="s">
        <v>3</v>
      </c>
      <c r="EJ273">
        <v>1</v>
      </c>
      <c r="EK273">
        <v>1100</v>
      </c>
      <c r="EL273" t="s">
        <v>59</v>
      </c>
      <c r="EM273" t="s">
        <v>60</v>
      </c>
      <c r="EO273" t="s">
        <v>87</v>
      </c>
      <c r="EQ273">
        <v>0</v>
      </c>
      <c r="ER273">
        <v>0</v>
      </c>
      <c r="ES273">
        <v>2400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FQ273">
        <v>0</v>
      </c>
      <c r="FR273">
        <f t="shared" si="285"/>
        <v>0</v>
      </c>
      <c r="FS273">
        <v>0</v>
      </c>
      <c r="FX273">
        <v>0</v>
      </c>
      <c r="FY273">
        <v>0</v>
      </c>
      <c r="GA273" t="s">
        <v>63</v>
      </c>
      <c r="GD273">
        <v>1</v>
      </c>
      <c r="GF273">
        <v>-2065692730</v>
      </c>
      <c r="GG273">
        <v>2</v>
      </c>
      <c r="GH273">
        <v>0</v>
      </c>
      <c r="GI273">
        <v>3</v>
      </c>
      <c r="GJ273">
        <v>0</v>
      </c>
      <c r="GK273">
        <v>0</v>
      </c>
      <c r="GL273">
        <f t="shared" si="286"/>
        <v>0</v>
      </c>
      <c r="GM273">
        <f t="shared" si="287"/>
        <v>0</v>
      </c>
      <c r="GN273">
        <f t="shared" si="288"/>
        <v>0</v>
      </c>
      <c r="GO273">
        <f t="shared" si="289"/>
        <v>0</v>
      </c>
      <c r="GP273">
        <f t="shared" si="290"/>
        <v>0</v>
      </c>
      <c r="GR273">
        <v>1</v>
      </c>
      <c r="GS273">
        <v>4</v>
      </c>
      <c r="GT273">
        <v>0</v>
      </c>
      <c r="GU273" t="s">
        <v>3</v>
      </c>
      <c r="GV273">
        <f t="shared" si="291"/>
        <v>0</v>
      </c>
      <c r="GW273">
        <v>1</v>
      </c>
      <c r="GX273">
        <f t="shared" si="292"/>
        <v>0</v>
      </c>
      <c r="HA273">
        <v>0</v>
      </c>
      <c r="HB273">
        <v>0</v>
      </c>
      <c r="HC273">
        <f t="shared" si="293"/>
        <v>0</v>
      </c>
      <c r="HE273" t="s">
        <v>3</v>
      </c>
      <c r="HF273" t="s">
        <v>3</v>
      </c>
      <c r="HM273" t="s">
        <v>3</v>
      </c>
      <c r="HN273" t="s">
        <v>3</v>
      </c>
      <c r="HO273" t="s">
        <v>3</v>
      </c>
      <c r="HP273" t="s">
        <v>3</v>
      </c>
      <c r="HQ273" t="s">
        <v>3</v>
      </c>
      <c r="IK273">
        <v>0</v>
      </c>
    </row>
    <row r="274" spans="1:255" x14ac:dyDescent="0.2">
      <c r="A274" s="2">
        <v>17</v>
      </c>
      <c r="B274" s="2">
        <v>1</v>
      </c>
      <c r="C274" s="2">
        <f>ROW(SmtRes!A405)</f>
        <v>405</v>
      </c>
      <c r="D274" s="2">
        <f>ROW(EtalonRes!A405)</f>
        <v>405</v>
      </c>
      <c r="E274" s="2" t="s">
        <v>398</v>
      </c>
      <c r="F274" s="2" t="s">
        <v>399</v>
      </c>
      <c r="G274" s="2" t="s">
        <v>400</v>
      </c>
      <c r="H274" s="2" t="s">
        <v>163</v>
      </c>
      <c r="I274" s="2">
        <v>2</v>
      </c>
      <c r="J274" s="2">
        <v>0</v>
      </c>
      <c r="K274" s="2">
        <v>2</v>
      </c>
      <c r="L274" s="2">
        <v>3</v>
      </c>
      <c r="M274" s="2">
        <v>0</v>
      </c>
      <c r="N274" s="2">
        <f t="shared" si="254"/>
        <v>3</v>
      </c>
      <c r="O274" s="2">
        <f t="shared" si="255"/>
        <v>685691.86</v>
      </c>
      <c r="P274" s="2">
        <f t="shared" si="256"/>
        <v>436631.48</v>
      </c>
      <c r="Q274" s="2">
        <f t="shared" si="257"/>
        <v>146080.51999999999</v>
      </c>
      <c r="R274" s="2">
        <f t="shared" si="258"/>
        <v>32371.5</v>
      </c>
      <c r="S274" s="2">
        <f t="shared" si="259"/>
        <v>102979.86</v>
      </c>
      <c r="T274" s="2">
        <f t="shared" si="260"/>
        <v>0</v>
      </c>
      <c r="U274" s="2">
        <f t="shared" si="261"/>
        <v>247.59844999999996</v>
      </c>
      <c r="V274" s="2">
        <f t="shared" si="262"/>
        <v>54.883749999999999</v>
      </c>
      <c r="W274" s="2">
        <f t="shared" si="263"/>
        <v>0</v>
      </c>
      <c r="X274" s="2">
        <f t="shared" si="264"/>
        <v>147532.98000000001</v>
      </c>
      <c r="Y274" s="2">
        <f t="shared" si="265"/>
        <v>74781.63</v>
      </c>
      <c r="Z274" s="2"/>
      <c r="AA274" s="2">
        <v>51442965</v>
      </c>
      <c r="AB274" s="2">
        <f t="shared" si="266"/>
        <v>33421.115149999998</v>
      </c>
      <c r="AC274" s="2">
        <f>ROUND((ES274),6)</f>
        <v>26754.38</v>
      </c>
      <c r="AD274" s="2">
        <f t="shared" si="267"/>
        <v>5516.6362499999996</v>
      </c>
      <c r="AE274" s="2">
        <f t="shared" si="268"/>
        <v>361.53125</v>
      </c>
      <c r="AF274" s="2">
        <f t="shared" si="269"/>
        <v>1150.0989</v>
      </c>
      <c r="AG274" s="2">
        <f t="shared" si="270"/>
        <v>0</v>
      </c>
      <c r="AH274" s="2">
        <f t="shared" si="271"/>
        <v>123.79922499999998</v>
      </c>
      <c r="AI274" s="2">
        <f t="shared" si="272"/>
        <v>27.441875</v>
      </c>
      <c r="AJ274" s="2">
        <f t="shared" si="273"/>
        <v>0</v>
      </c>
      <c r="AK274" s="2">
        <v>0</v>
      </c>
      <c r="AL274" s="2">
        <v>26754.38</v>
      </c>
      <c r="AM274" s="2">
        <v>3837.66</v>
      </c>
      <c r="AN274" s="2">
        <v>251.5</v>
      </c>
      <c r="AO274" s="2">
        <v>869.64</v>
      </c>
      <c r="AP274" s="2">
        <v>0</v>
      </c>
      <c r="AQ274" s="2">
        <v>93.61</v>
      </c>
      <c r="AR274" s="2">
        <v>19.09</v>
      </c>
      <c r="AS274" s="2">
        <v>0</v>
      </c>
      <c r="AT274" s="2">
        <v>109</v>
      </c>
      <c r="AU274" s="2">
        <v>55.25</v>
      </c>
      <c r="AV274" s="2">
        <v>1</v>
      </c>
      <c r="AW274" s="2">
        <v>1</v>
      </c>
      <c r="AX274" s="2"/>
      <c r="AY274" s="2"/>
      <c r="AZ274" s="2">
        <v>1</v>
      </c>
      <c r="BA274" s="2">
        <v>44.77</v>
      </c>
      <c r="BB274" s="2">
        <v>13.24</v>
      </c>
      <c r="BC274" s="2">
        <v>8.16</v>
      </c>
      <c r="BD274" s="2" t="s">
        <v>3</v>
      </c>
      <c r="BE274" s="2" t="s">
        <v>3</v>
      </c>
      <c r="BF274" s="2" t="s">
        <v>3</v>
      </c>
      <c r="BG274" s="2" t="s">
        <v>3</v>
      </c>
      <c r="BH274" s="2">
        <v>0</v>
      </c>
      <c r="BI274" s="2">
        <v>1</v>
      </c>
      <c r="BJ274" s="2" t="s">
        <v>401</v>
      </c>
      <c r="BK274" s="2"/>
      <c r="BL274" s="2"/>
      <c r="BM274" s="2">
        <v>28001</v>
      </c>
      <c r="BN274" s="2">
        <v>0</v>
      </c>
      <c r="BO274" s="2" t="s">
        <v>23</v>
      </c>
      <c r="BP274" s="2">
        <v>1</v>
      </c>
      <c r="BQ274" s="2">
        <v>2</v>
      </c>
      <c r="BR274" s="2">
        <v>0</v>
      </c>
      <c r="BS274" s="2">
        <v>44.77</v>
      </c>
      <c r="BT274" s="2">
        <v>1</v>
      </c>
      <c r="BU274" s="2">
        <v>1</v>
      </c>
      <c r="BV274" s="2">
        <v>1</v>
      </c>
      <c r="BW274" s="2">
        <v>1</v>
      </c>
      <c r="BX274" s="2">
        <v>1</v>
      </c>
      <c r="BY274" s="2" t="s">
        <v>3</v>
      </c>
      <c r="BZ274" s="2">
        <v>109</v>
      </c>
      <c r="CA274" s="2">
        <v>65</v>
      </c>
      <c r="CB274" s="2" t="s">
        <v>3</v>
      </c>
      <c r="CC274" s="2"/>
      <c r="CD274" s="2"/>
      <c r="CE274" s="2">
        <v>0</v>
      </c>
      <c r="CF274" s="2">
        <v>0</v>
      </c>
      <c r="CG274" s="2">
        <v>0</v>
      </c>
      <c r="CH274" s="2">
        <v>88</v>
      </c>
      <c r="CI274" s="2">
        <v>0</v>
      </c>
      <c r="CJ274" s="2">
        <v>0</v>
      </c>
      <c r="CK274" s="2">
        <v>0</v>
      </c>
      <c r="CL274" s="2">
        <v>0</v>
      </c>
      <c r="CM274" s="2">
        <v>0</v>
      </c>
      <c r="CN274" s="2" t="s">
        <v>885</v>
      </c>
      <c r="CO274" s="2">
        <v>0</v>
      </c>
      <c r="CP274" s="2">
        <f t="shared" si="274"/>
        <v>685691.86</v>
      </c>
      <c r="CQ274" s="2">
        <f t="shared" si="275"/>
        <v>218315.74</v>
      </c>
      <c r="CR274" s="2">
        <f t="shared" si="276"/>
        <v>73040.259999999995</v>
      </c>
      <c r="CS274" s="2">
        <f t="shared" si="277"/>
        <v>16185.75</v>
      </c>
      <c r="CT274" s="2">
        <f t="shared" si="278"/>
        <v>51489.93</v>
      </c>
      <c r="CU274" s="2">
        <f t="shared" si="279"/>
        <v>0</v>
      </c>
      <c r="CV274" s="2">
        <f t="shared" si="280"/>
        <v>123.79922499999998</v>
      </c>
      <c r="CW274" s="2">
        <f t="shared" si="281"/>
        <v>27.441875</v>
      </c>
      <c r="CX274" s="2">
        <f t="shared" si="282"/>
        <v>0</v>
      </c>
      <c r="CY274" s="2">
        <f t="shared" si="283"/>
        <v>147532.98239999998</v>
      </c>
      <c r="CZ274" s="2">
        <f t="shared" si="284"/>
        <v>74781.626399999994</v>
      </c>
      <c r="DA274" s="2"/>
      <c r="DB274" s="2"/>
      <c r="DC274" s="2" t="s">
        <v>3</v>
      </c>
      <c r="DD274" s="2" t="s">
        <v>3</v>
      </c>
      <c r="DE274" s="2" t="s">
        <v>36</v>
      </c>
      <c r="DF274" s="2" t="s">
        <v>36</v>
      </c>
      <c r="DG274" s="2" t="s">
        <v>43</v>
      </c>
      <c r="DH274" s="2" t="s">
        <v>3</v>
      </c>
      <c r="DI274" s="2" t="s">
        <v>43</v>
      </c>
      <c r="DJ274" s="2" t="s">
        <v>36</v>
      </c>
      <c r="DK274" s="2" t="s">
        <v>3</v>
      </c>
      <c r="DL274" s="2" t="s">
        <v>3</v>
      </c>
      <c r="DM274" s="2" t="s">
        <v>26</v>
      </c>
      <c r="DN274" s="2">
        <v>0</v>
      </c>
      <c r="DO274" s="2">
        <v>0</v>
      </c>
      <c r="DP274" s="2">
        <v>1</v>
      </c>
      <c r="DQ274" s="2">
        <v>1</v>
      </c>
      <c r="DR274" s="2"/>
      <c r="DS274" s="2"/>
      <c r="DT274" s="2"/>
      <c r="DU274" s="2">
        <v>1013</v>
      </c>
      <c r="DV274" s="2" t="s">
        <v>163</v>
      </c>
      <c r="DW274" s="2" t="s">
        <v>163</v>
      </c>
      <c r="DX274" s="2">
        <v>1</v>
      </c>
      <c r="DY274" s="2"/>
      <c r="DZ274" s="2" t="s">
        <v>3</v>
      </c>
      <c r="EA274" s="2" t="s">
        <v>3</v>
      </c>
      <c r="EB274" s="2" t="s">
        <v>3</v>
      </c>
      <c r="EC274" s="2" t="s">
        <v>3</v>
      </c>
      <c r="ED274" s="2"/>
      <c r="EE274" s="2">
        <v>51407717</v>
      </c>
      <c r="EF274" s="2">
        <v>2</v>
      </c>
      <c r="EG274" s="2" t="s">
        <v>27</v>
      </c>
      <c r="EH274" s="2">
        <v>0</v>
      </c>
      <c r="EI274" s="2" t="s">
        <v>3</v>
      </c>
      <c r="EJ274" s="2">
        <v>1</v>
      </c>
      <c r="EK274" s="2">
        <v>28001</v>
      </c>
      <c r="EL274" s="2" t="s">
        <v>157</v>
      </c>
      <c r="EM274" s="2" t="s">
        <v>158</v>
      </c>
      <c r="EN274" s="2"/>
      <c r="EO274" s="2" t="s">
        <v>44</v>
      </c>
      <c r="EP274" s="2"/>
      <c r="EQ274" s="2">
        <v>0</v>
      </c>
      <c r="ER274" s="2">
        <v>0</v>
      </c>
      <c r="ES274" s="2">
        <v>26754.38</v>
      </c>
      <c r="ET274" s="2">
        <v>3837.66</v>
      </c>
      <c r="EU274" s="2">
        <v>251.5</v>
      </c>
      <c r="EV274" s="2">
        <v>869.64</v>
      </c>
      <c r="EW274" s="2">
        <v>93.61</v>
      </c>
      <c r="EX274" s="2">
        <v>19.09</v>
      </c>
      <c r="EY274" s="2">
        <v>0</v>
      </c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>
        <v>0</v>
      </c>
      <c r="FR274" s="2">
        <f t="shared" si="285"/>
        <v>0</v>
      </c>
      <c r="FS274" s="2">
        <v>0</v>
      </c>
      <c r="FT274" s="2"/>
      <c r="FU274" s="2"/>
      <c r="FV274" s="2"/>
      <c r="FW274" s="2"/>
      <c r="FX274" s="2">
        <v>109</v>
      </c>
      <c r="FY274" s="2">
        <v>55.25</v>
      </c>
      <c r="FZ274" s="2"/>
      <c r="GA274" s="2" t="s">
        <v>3</v>
      </c>
      <c r="GB274" s="2"/>
      <c r="GC274" s="2"/>
      <c r="GD274" s="2">
        <v>1</v>
      </c>
      <c r="GE274" s="2"/>
      <c r="GF274" s="2">
        <v>705483310</v>
      </c>
      <c r="GG274" s="2">
        <v>2</v>
      </c>
      <c r="GH274" s="2">
        <v>0</v>
      </c>
      <c r="GI274" s="2">
        <v>-2</v>
      </c>
      <c r="GJ274" s="2">
        <v>0</v>
      </c>
      <c r="GK274" s="2">
        <v>0</v>
      </c>
      <c r="GL274" s="2">
        <f t="shared" si="286"/>
        <v>0</v>
      </c>
      <c r="GM274" s="2">
        <f t="shared" si="287"/>
        <v>908006.47</v>
      </c>
      <c r="GN274" s="2">
        <f t="shared" si="288"/>
        <v>908006.47</v>
      </c>
      <c r="GO274" s="2">
        <f t="shared" si="289"/>
        <v>0</v>
      </c>
      <c r="GP274" s="2">
        <f t="shared" si="290"/>
        <v>0</v>
      </c>
      <c r="GQ274" s="2"/>
      <c r="GR274" s="2">
        <v>0</v>
      </c>
      <c r="GS274" s="2">
        <v>3</v>
      </c>
      <c r="GT274" s="2">
        <v>0</v>
      </c>
      <c r="GU274" s="2" t="s">
        <v>3</v>
      </c>
      <c r="GV274" s="2">
        <f t="shared" si="291"/>
        <v>0</v>
      </c>
      <c r="GW274" s="2">
        <v>8.16</v>
      </c>
      <c r="GX274" s="2">
        <f t="shared" si="292"/>
        <v>0</v>
      </c>
      <c r="GY274" s="2"/>
      <c r="GZ274" s="2"/>
      <c r="HA274" s="2">
        <v>0</v>
      </c>
      <c r="HB274" s="2">
        <v>0</v>
      </c>
      <c r="HC274" s="2">
        <f t="shared" si="293"/>
        <v>0</v>
      </c>
      <c r="HD274" s="2"/>
      <c r="HE274" s="2" t="s">
        <v>3</v>
      </c>
      <c r="HF274" s="2" t="s">
        <v>3</v>
      </c>
      <c r="HG274" s="2"/>
      <c r="HH274" s="2"/>
      <c r="HI274" s="2"/>
      <c r="HJ274" s="2"/>
      <c r="HK274" s="2"/>
      <c r="HL274" s="2"/>
      <c r="HM274" s="2" t="s">
        <v>3</v>
      </c>
      <c r="HN274" s="2" t="s">
        <v>3</v>
      </c>
      <c r="HO274" s="2" t="s">
        <v>3</v>
      </c>
      <c r="HP274" s="2" t="s">
        <v>3</v>
      </c>
      <c r="HQ274" s="2" t="s">
        <v>3</v>
      </c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>
        <v>0</v>
      </c>
      <c r="IL274" s="2"/>
      <c r="IM274" s="2"/>
      <c r="IN274" s="2"/>
      <c r="IO274" s="2"/>
      <c r="IP274" s="2"/>
      <c r="IQ274" s="2"/>
      <c r="IR274" s="2"/>
      <c r="IS274" s="2"/>
      <c r="IT274" s="2"/>
      <c r="IU274" s="2"/>
    </row>
    <row r="275" spans="1:255" x14ac:dyDescent="0.2">
      <c r="A275">
        <v>17</v>
      </c>
      <c r="B275">
        <v>1</v>
      </c>
      <c r="C275">
        <f>ROW(SmtRes!A426)</f>
        <v>426</v>
      </c>
      <c r="D275">
        <f>ROW(EtalonRes!A426)</f>
        <v>426</v>
      </c>
      <c r="E275" t="s">
        <v>398</v>
      </c>
      <c r="F275" t="s">
        <v>399</v>
      </c>
      <c r="G275" t="s">
        <v>400</v>
      </c>
      <c r="H275" t="s">
        <v>163</v>
      </c>
      <c r="I275">
        <v>2</v>
      </c>
      <c r="J275">
        <v>0</v>
      </c>
      <c r="K275">
        <v>2</v>
      </c>
      <c r="L275">
        <v>3</v>
      </c>
      <c r="M275">
        <v>0</v>
      </c>
      <c r="N275">
        <f t="shared" si="254"/>
        <v>3</v>
      </c>
      <c r="O275">
        <f t="shared" si="255"/>
        <v>685691.86</v>
      </c>
      <c r="P275">
        <f t="shared" si="256"/>
        <v>436631.48</v>
      </c>
      <c r="Q275">
        <f t="shared" si="257"/>
        <v>146080.51999999999</v>
      </c>
      <c r="R275">
        <f t="shared" si="258"/>
        <v>32371.5</v>
      </c>
      <c r="S275">
        <f t="shared" si="259"/>
        <v>102979.86</v>
      </c>
      <c r="T275">
        <f t="shared" si="260"/>
        <v>0</v>
      </c>
      <c r="U275">
        <f t="shared" si="261"/>
        <v>247.59844999999996</v>
      </c>
      <c r="V275">
        <f t="shared" si="262"/>
        <v>54.883749999999999</v>
      </c>
      <c r="W275">
        <f t="shared" si="263"/>
        <v>0</v>
      </c>
      <c r="X275">
        <f t="shared" si="264"/>
        <v>147532.98000000001</v>
      </c>
      <c r="Y275">
        <f t="shared" si="265"/>
        <v>74443.25</v>
      </c>
      <c r="AA275">
        <v>51441990</v>
      </c>
      <c r="AB275">
        <f t="shared" si="266"/>
        <v>33421.115149999998</v>
      </c>
      <c r="AC275">
        <f>ROUND((ES275),6)</f>
        <v>26754.38</v>
      </c>
      <c r="AD275">
        <f t="shared" si="267"/>
        <v>5516.6362499999996</v>
      </c>
      <c r="AE275">
        <f t="shared" si="268"/>
        <v>361.53125</v>
      </c>
      <c r="AF275">
        <f t="shared" si="269"/>
        <v>1150.0989</v>
      </c>
      <c r="AG275">
        <f t="shared" si="270"/>
        <v>0</v>
      </c>
      <c r="AH275">
        <f t="shared" si="271"/>
        <v>123.79922499999998</v>
      </c>
      <c r="AI275">
        <f t="shared" si="272"/>
        <v>27.441875</v>
      </c>
      <c r="AJ275">
        <f t="shared" si="273"/>
        <v>0</v>
      </c>
      <c r="AK275">
        <v>0</v>
      </c>
      <c r="AL275">
        <v>26754.38</v>
      </c>
      <c r="AM275">
        <v>3837.66</v>
      </c>
      <c r="AN275">
        <v>251.5</v>
      </c>
      <c r="AO275">
        <v>869.64</v>
      </c>
      <c r="AP275">
        <v>0</v>
      </c>
      <c r="AQ275">
        <v>93.61</v>
      </c>
      <c r="AR275">
        <v>19.09</v>
      </c>
      <c r="AS275">
        <v>0</v>
      </c>
      <c r="AT275">
        <v>109</v>
      </c>
      <c r="AU275">
        <v>55</v>
      </c>
      <c r="AV275">
        <v>1</v>
      </c>
      <c r="AW275">
        <v>1</v>
      </c>
      <c r="AZ275">
        <v>1</v>
      </c>
      <c r="BA275">
        <v>44.77</v>
      </c>
      <c r="BB275">
        <v>13.24</v>
      </c>
      <c r="BC275">
        <v>8.16</v>
      </c>
      <c r="BD275" t="s">
        <v>3</v>
      </c>
      <c r="BE275" t="s">
        <v>3</v>
      </c>
      <c r="BF275" t="s">
        <v>3</v>
      </c>
      <c r="BG275" t="s">
        <v>3</v>
      </c>
      <c r="BH275">
        <v>0</v>
      </c>
      <c r="BI275">
        <v>1</v>
      </c>
      <c r="BJ275" t="s">
        <v>401</v>
      </c>
      <c r="BM275">
        <v>28001</v>
      </c>
      <c r="BN275">
        <v>0</v>
      </c>
      <c r="BO275" t="s">
        <v>23</v>
      </c>
      <c r="BP275">
        <v>1</v>
      </c>
      <c r="BQ275">
        <v>2</v>
      </c>
      <c r="BR275">
        <v>0</v>
      </c>
      <c r="BS275">
        <v>44.77</v>
      </c>
      <c r="BT275">
        <v>1</v>
      </c>
      <c r="BU275">
        <v>1</v>
      </c>
      <c r="BV275">
        <v>1</v>
      </c>
      <c r="BW275">
        <v>1</v>
      </c>
      <c r="BX275">
        <v>1</v>
      </c>
      <c r="BY275" t="s">
        <v>3</v>
      </c>
      <c r="BZ275">
        <v>109</v>
      </c>
      <c r="CA275">
        <v>65</v>
      </c>
      <c r="CB275" t="s">
        <v>3</v>
      </c>
      <c r="CE275">
        <v>0</v>
      </c>
      <c r="CF275">
        <v>0</v>
      </c>
      <c r="CG275">
        <v>0</v>
      </c>
      <c r="CH275">
        <v>88</v>
      </c>
      <c r="CI275">
        <v>0</v>
      </c>
      <c r="CJ275">
        <v>0</v>
      </c>
      <c r="CK275">
        <v>0</v>
      </c>
      <c r="CL275">
        <v>0</v>
      </c>
      <c r="CM275">
        <v>0</v>
      </c>
      <c r="CN275" t="s">
        <v>885</v>
      </c>
      <c r="CO275">
        <v>0</v>
      </c>
      <c r="CP275">
        <f t="shared" si="274"/>
        <v>685691.86</v>
      </c>
      <c r="CQ275">
        <f t="shared" si="275"/>
        <v>218315.74</v>
      </c>
      <c r="CR275">
        <f t="shared" si="276"/>
        <v>73040.259999999995</v>
      </c>
      <c r="CS275">
        <f t="shared" si="277"/>
        <v>16185.75</v>
      </c>
      <c r="CT275">
        <f t="shared" si="278"/>
        <v>51489.93</v>
      </c>
      <c r="CU275">
        <f t="shared" si="279"/>
        <v>0</v>
      </c>
      <c r="CV275">
        <f t="shared" si="280"/>
        <v>123.79922499999998</v>
      </c>
      <c r="CW275">
        <f t="shared" si="281"/>
        <v>27.441875</v>
      </c>
      <c r="CX275">
        <f t="shared" si="282"/>
        <v>0</v>
      </c>
      <c r="CY275">
        <f t="shared" si="283"/>
        <v>147532.98239999998</v>
      </c>
      <c r="CZ275">
        <f t="shared" si="284"/>
        <v>74443.247999999992</v>
      </c>
      <c r="DC275" t="s">
        <v>3</v>
      </c>
      <c r="DD275" t="s">
        <v>3</v>
      </c>
      <c r="DE275" t="s">
        <v>36</v>
      </c>
      <c r="DF275" t="s">
        <v>36</v>
      </c>
      <c r="DG275" t="s">
        <v>43</v>
      </c>
      <c r="DH275" t="s">
        <v>3</v>
      </c>
      <c r="DI275" t="s">
        <v>43</v>
      </c>
      <c r="DJ275" t="s">
        <v>36</v>
      </c>
      <c r="DK275" t="s">
        <v>3</v>
      </c>
      <c r="DL275" t="s">
        <v>3</v>
      </c>
      <c r="DM275" t="s">
        <v>26</v>
      </c>
      <c r="DN275">
        <v>0</v>
      </c>
      <c r="DO275">
        <v>0</v>
      </c>
      <c r="DP275">
        <v>1</v>
      </c>
      <c r="DQ275">
        <v>1</v>
      </c>
      <c r="DU275">
        <v>1013</v>
      </c>
      <c r="DV275" t="s">
        <v>163</v>
      </c>
      <c r="DW275" t="s">
        <v>163</v>
      </c>
      <c r="DX275">
        <v>1</v>
      </c>
      <c r="DZ275" t="s">
        <v>3</v>
      </c>
      <c r="EA275" t="s">
        <v>3</v>
      </c>
      <c r="EB275" t="s">
        <v>3</v>
      </c>
      <c r="EC275" t="s">
        <v>3</v>
      </c>
      <c r="EE275">
        <v>51407717</v>
      </c>
      <c r="EF275">
        <v>2</v>
      </c>
      <c r="EG275" t="s">
        <v>27</v>
      </c>
      <c r="EH275">
        <v>0</v>
      </c>
      <c r="EI275" t="s">
        <v>3</v>
      </c>
      <c r="EJ275">
        <v>1</v>
      </c>
      <c r="EK275">
        <v>28001</v>
      </c>
      <c r="EL275" t="s">
        <v>157</v>
      </c>
      <c r="EM275" t="s">
        <v>158</v>
      </c>
      <c r="EO275" t="s">
        <v>44</v>
      </c>
      <c r="EQ275">
        <v>0</v>
      </c>
      <c r="ER275">
        <v>0</v>
      </c>
      <c r="ES275">
        <v>26754.38</v>
      </c>
      <c r="ET275">
        <v>3837.66</v>
      </c>
      <c r="EU275">
        <v>251.5</v>
      </c>
      <c r="EV275">
        <v>869.64</v>
      </c>
      <c r="EW275">
        <v>93.61</v>
      </c>
      <c r="EX275">
        <v>19.09</v>
      </c>
      <c r="EY275">
        <v>0</v>
      </c>
      <c r="FQ275">
        <v>0</v>
      </c>
      <c r="FR275">
        <f t="shared" si="285"/>
        <v>0</v>
      </c>
      <c r="FS275">
        <v>0</v>
      </c>
      <c r="FX275">
        <v>109</v>
      </c>
      <c r="FY275">
        <v>55.25</v>
      </c>
      <c r="GA275" t="s">
        <v>3</v>
      </c>
      <c r="GD275">
        <v>1</v>
      </c>
      <c r="GF275">
        <v>705483310</v>
      </c>
      <c r="GG275">
        <v>2</v>
      </c>
      <c r="GH275">
        <v>0</v>
      </c>
      <c r="GI275">
        <v>-2</v>
      </c>
      <c r="GJ275">
        <v>0</v>
      </c>
      <c r="GK275">
        <v>0</v>
      </c>
      <c r="GL275">
        <f t="shared" si="286"/>
        <v>0</v>
      </c>
      <c r="GM275">
        <f t="shared" si="287"/>
        <v>907668.09</v>
      </c>
      <c r="GN275">
        <f t="shared" si="288"/>
        <v>907668.09</v>
      </c>
      <c r="GO275">
        <f t="shared" si="289"/>
        <v>0</v>
      </c>
      <c r="GP275">
        <f t="shared" si="290"/>
        <v>0</v>
      </c>
      <c r="GR275">
        <v>0</v>
      </c>
      <c r="GS275">
        <v>3</v>
      </c>
      <c r="GT275">
        <v>0</v>
      </c>
      <c r="GU275" t="s">
        <v>3</v>
      </c>
      <c r="GV275">
        <f t="shared" si="291"/>
        <v>0</v>
      </c>
      <c r="GW275">
        <v>8.16</v>
      </c>
      <c r="GX275">
        <f t="shared" si="292"/>
        <v>0</v>
      </c>
      <c r="HA275">
        <v>0</v>
      </c>
      <c r="HB275">
        <v>0</v>
      </c>
      <c r="HC275">
        <f t="shared" si="293"/>
        <v>0</v>
      </c>
      <c r="HE275" t="s">
        <v>3</v>
      </c>
      <c r="HF275" t="s">
        <v>3</v>
      </c>
      <c r="HM275" t="s">
        <v>3</v>
      </c>
      <c r="HN275" t="s">
        <v>3</v>
      </c>
      <c r="HO275" t="s">
        <v>3</v>
      </c>
      <c r="HP275" t="s">
        <v>3</v>
      </c>
      <c r="HQ275" t="s">
        <v>3</v>
      </c>
      <c r="IK275">
        <v>0</v>
      </c>
    </row>
    <row r="276" spans="1:255" x14ac:dyDescent="0.2">
      <c r="A276" s="2">
        <v>17</v>
      </c>
      <c r="B276" s="2">
        <v>1</v>
      </c>
      <c r="C276" s="2">
        <f>ROW(SmtRes!A438)</f>
        <v>438</v>
      </c>
      <c r="D276" s="2">
        <f>ROW(EtalonRes!A438)</f>
        <v>438</v>
      </c>
      <c r="E276" s="2" t="s">
        <v>402</v>
      </c>
      <c r="F276" s="2" t="s">
        <v>403</v>
      </c>
      <c r="G276" s="2" t="s">
        <v>404</v>
      </c>
      <c r="H276" s="2" t="s">
        <v>163</v>
      </c>
      <c r="I276" s="2">
        <v>2</v>
      </c>
      <c r="J276" s="2">
        <v>0</v>
      </c>
      <c r="K276" s="2">
        <v>2</v>
      </c>
      <c r="L276" s="2">
        <v>3</v>
      </c>
      <c r="M276" s="2">
        <v>0</v>
      </c>
      <c r="N276" s="2">
        <f t="shared" si="254"/>
        <v>3</v>
      </c>
      <c r="O276" s="2">
        <f t="shared" si="255"/>
        <v>385512.82</v>
      </c>
      <c r="P276" s="2">
        <f t="shared" si="256"/>
        <v>0</v>
      </c>
      <c r="Q276" s="2">
        <f t="shared" si="257"/>
        <v>336877.92</v>
      </c>
      <c r="R276" s="2">
        <f t="shared" si="258"/>
        <v>44561.98</v>
      </c>
      <c r="S276" s="2">
        <f t="shared" si="259"/>
        <v>48634.9</v>
      </c>
      <c r="T276" s="2">
        <f t="shared" si="260"/>
        <v>0</v>
      </c>
      <c r="U276" s="2">
        <f t="shared" si="261"/>
        <v>116.93544999999999</v>
      </c>
      <c r="V276" s="2">
        <f t="shared" si="262"/>
        <v>77.998750000000001</v>
      </c>
      <c r="W276" s="2">
        <f t="shared" si="263"/>
        <v>0</v>
      </c>
      <c r="X276" s="2">
        <f t="shared" si="264"/>
        <v>101584.6</v>
      </c>
      <c r="Y276" s="2">
        <f t="shared" si="265"/>
        <v>51491.28</v>
      </c>
      <c r="Z276" s="2"/>
      <c r="AA276" s="2">
        <v>51442965</v>
      </c>
      <c r="AB276" s="2">
        <f t="shared" si="266"/>
        <v>13265.1396</v>
      </c>
      <c r="AC276" s="2">
        <f>ROUND((ES276),6)</f>
        <v>0</v>
      </c>
      <c r="AD276" s="2">
        <f t="shared" si="267"/>
        <v>12721.975624999999</v>
      </c>
      <c r="AE276" s="2">
        <f t="shared" si="268"/>
        <v>497.676875</v>
      </c>
      <c r="AF276" s="2">
        <f t="shared" si="269"/>
        <v>543.16397500000005</v>
      </c>
      <c r="AG276" s="2">
        <f t="shared" si="270"/>
        <v>0</v>
      </c>
      <c r="AH276" s="2">
        <f t="shared" si="271"/>
        <v>58.467724999999994</v>
      </c>
      <c r="AI276" s="2">
        <f t="shared" si="272"/>
        <v>38.999375000000001</v>
      </c>
      <c r="AJ276" s="2">
        <f t="shared" si="273"/>
        <v>0</v>
      </c>
      <c r="AK276" s="2">
        <v>0</v>
      </c>
      <c r="AL276" s="2">
        <v>0</v>
      </c>
      <c r="AM276" s="2">
        <v>8850.07</v>
      </c>
      <c r="AN276" s="2">
        <v>346.21</v>
      </c>
      <c r="AO276" s="2">
        <v>410.71</v>
      </c>
      <c r="AP276" s="2">
        <v>0</v>
      </c>
      <c r="AQ276" s="2">
        <v>44.21</v>
      </c>
      <c r="AR276" s="2">
        <v>27.13</v>
      </c>
      <c r="AS276" s="2">
        <v>0</v>
      </c>
      <c r="AT276" s="2">
        <v>109</v>
      </c>
      <c r="AU276" s="2">
        <v>55.25</v>
      </c>
      <c r="AV276" s="2">
        <v>1</v>
      </c>
      <c r="AW276" s="2">
        <v>1</v>
      </c>
      <c r="AX276" s="2"/>
      <c r="AY276" s="2"/>
      <c r="AZ276" s="2">
        <v>1</v>
      </c>
      <c r="BA276" s="2">
        <v>44.77</v>
      </c>
      <c r="BB276" s="2">
        <v>13.24</v>
      </c>
      <c r="BC276" s="2">
        <v>8.16</v>
      </c>
      <c r="BD276" s="2" t="s">
        <v>3</v>
      </c>
      <c r="BE276" s="2" t="s">
        <v>3</v>
      </c>
      <c r="BF276" s="2" t="s">
        <v>3</v>
      </c>
      <c r="BG276" s="2" t="s">
        <v>3</v>
      </c>
      <c r="BH276" s="2">
        <v>0</v>
      </c>
      <c r="BI276" s="2">
        <v>1</v>
      </c>
      <c r="BJ276" s="2" t="s">
        <v>405</v>
      </c>
      <c r="BK276" s="2"/>
      <c r="BL276" s="2"/>
      <c r="BM276" s="2">
        <v>28001</v>
      </c>
      <c r="BN276" s="2">
        <v>0</v>
      </c>
      <c r="BO276" s="2" t="s">
        <v>23</v>
      </c>
      <c r="BP276" s="2">
        <v>1</v>
      </c>
      <c r="BQ276" s="2">
        <v>2</v>
      </c>
      <c r="BR276" s="2">
        <v>0</v>
      </c>
      <c r="BS276" s="2">
        <v>44.77</v>
      </c>
      <c r="BT276" s="2">
        <v>1</v>
      </c>
      <c r="BU276" s="2">
        <v>1</v>
      </c>
      <c r="BV276" s="2">
        <v>1</v>
      </c>
      <c r="BW276" s="2">
        <v>1</v>
      </c>
      <c r="BX276" s="2">
        <v>1</v>
      </c>
      <c r="BY276" s="2" t="s">
        <v>3</v>
      </c>
      <c r="BZ276" s="2">
        <v>109</v>
      </c>
      <c r="CA276" s="2">
        <v>65</v>
      </c>
      <c r="CB276" s="2" t="s">
        <v>3</v>
      </c>
      <c r="CC276" s="2"/>
      <c r="CD276" s="2"/>
      <c r="CE276" s="2">
        <v>0</v>
      </c>
      <c r="CF276" s="2">
        <v>0</v>
      </c>
      <c r="CG276" s="2">
        <v>0</v>
      </c>
      <c r="CH276" s="2">
        <v>89</v>
      </c>
      <c r="CI276" s="2">
        <v>0</v>
      </c>
      <c r="CJ276" s="2">
        <v>0</v>
      </c>
      <c r="CK276" s="2">
        <v>0</v>
      </c>
      <c r="CL276" s="2">
        <v>0</v>
      </c>
      <c r="CM276" s="2">
        <v>0</v>
      </c>
      <c r="CN276" s="2" t="s">
        <v>885</v>
      </c>
      <c r="CO276" s="2">
        <v>0</v>
      </c>
      <c r="CP276" s="2">
        <f t="shared" si="274"/>
        <v>385512.82</v>
      </c>
      <c r="CQ276" s="2">
        <f t="shared" si="275"/>
        <v>0</v>
      </c>
      <c r="CR276" s="2">
        <f t="shared" si="276"/>
        <v>168438.96</v>
      </c>
      <c r="CS276" s="2">
        <f t="shared" si="277"/>
        <v>22280.99</v>
      </c>
      <c r="CT276" s="2">
        <f t="shared" si="278"/>
        <v>24317.45</v>
      </c>
      <c r="CU276" s="2">
        <f t="shared" si="279"/>
        <v>0</v>
      </c>
      <c r="CV276" s="2">
        <f t="shared" si="280"/>
        <v>58.467724999999994</v>
      </c>
      <c r="CW276" s="2">
        <f t="shared" si="281"/>
        <v>38.999375000000001</v>
      </c>
      <c r="CX276" s="2">
        <f t="shared" si="282"/>
        <v>0</v>
      </c>
      <c r="CY276" s="2">
        <f t="shared" si="283"/>
        <v>101584.5992</v>
      </c>
      <c r="CZ276" s="2">
        <f t="shared" si="284"/>
        <v>51491.2762</v>
      </c>
      <c r="DA276" s="2"/>
      <c r="DB276" s="2"/>
      <c r="DC276" s="2" t="s">
        <v>3</v>
      </c>
      <c r="DD276" s="2" t="s">
        <v>3</v>
      </c>
      <c r="DE276" s="2" t="s">
        <v>36</v>
      </c>
      <c r="DF276" s="2" t="s">
        <v>36</v>
      </c>
      <c r="DG276" s="2" t="s">
        <v>43</v>
      </c>
      <c r="DH276" s="2" t="s">
        <v>3</v>
      </c>
      <c r="DI276" s="2" t="s">
        <v>43</v>
      </c>
      <c r="DJ276" s="2" t="s">
        <v>36</v>
      </c>
      <c r="DK276" s="2" t="s">
        <v>3</v>
      </c>
      <c r="DL276" s="2" t="s">
        <v>3</v>
      </c>
      <c r="DM276" s="2" t="s">
        <v>26</v>
      </c>
      <c r="DN276" s="2">
        <v>0</v>
      </c>
      <c r="DO276" s="2">
        <v>0</v>
      </c>
      <c r="DP276" s="2">
        <v>1</v>
      </c>
      <c r="DQ276" s="2">
        <v>1</v>
      </c>
      <c r="DR276" s="2"/>
      <c r="DS276" s="2"/>
      <c r="DT276" s="2"/>
      <c r="DU276" s="2">
        <v>1013</v>
      </c>
      <c r="DV276" s="2" t="s">
        <v>163</v>
      </c>
      <c r="DW276" s="2" t="s">
        <v>163</v>
      </c>
      <c r="DX276" s="2">
        <v>1</v>
      </c>
      <c r="DY276" s="2"/>
      <c r="DZ276" s="2" t="s">
        <v>3</v>
      </c>
      <c r="EA276" s="2" t="s">
        <v>3</v>
      </c>
      <c r="EB276" s="2" t="s">
        <v>3</v>
      </c>
      <c r="EC276" s="2" t="s">
        <v>3</v>
      </c>
      <c r="ED276" s="2"/>
      <c r="EE276" s="2">
        <v>51407717</v>
      </c>
      <c r="EF276" s="2">
        <v>2</v>
      </c>
      <c r="EG276" s="2" t="s">
        <v>27</v>
      </c>
      <c r="EH276" s="2">
        <v>0</v>
      </c>
      <c r="EI276" s="2" t="s">
        <v>3</v>
      </c>
      <c r="EJ276" s="2">
        <v>1</v>
      </c>
      <c r="EK276" s="2">
        <v>28001</v>
      </c>
      <c r="EL276" s="2" t="s">
        <v>157</v>
      </c>
      <c r="EM276" s="2" t="s">
        <v>158</v>
      </c>
      <c r="EN276" s="2"/>
      <c r="EO276" s="2" t="s">
        <v>44</v>
      </c>
      <c r="EP276" s="2"/>
      <c r="EQ276" s="2">
        <v>0</v>
      </c>
      <c r="ER276" s="2">
        <v>0</v>
      </c>
      <c r="ES276" s="2">
        <v>0</v>
      </c>
      <c r="ET276" s="2">
        <v>8850.07</v>
      </c>
      <c r="EU276" s="2">
        <v>346.21</v>
      </c>
      <c r="EV276" s="2">
        <v>410.71</v>
      </c>
      <c r="EW276" s="2">
        <v>44.21</v>
      </c>
      <c r="EX276" s="2">
        <v>27.13</v>
      </c>
      <c r="EY276" s="2">
        <v>0</v>
      </c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>
        <v>0</v>
      </c>
      <c r="FR276" s="2">
        <f t="shared" si="285"/>
        <v>0</v>
      </c>
      <c r="FS276" s="2">
        <v>0</v>
      </c>
      <c r="FT276" s="2"/>
      <c r="FU276" s="2"/>
      <c r="FV276" s="2"/>
      <c r="FW276" s="2"/>
      <c r="FX276" s="2">
        <v>109</v>
      </c>
      <c r="FY276" s="2">
        <v>55.25</v>
      </c>
      <c r="FZ276" s="2"/>
      <c r="GA276" s="2" t="s">
        <v>3</v>
      </c>
      <c r="GB276" s="2"/>
      <c r="GC276" s="2"/>
      <c r="GD276" s="2">
        <v>1</v>
      </c>
      <c r="GE276" s="2"/>
      <c r="GF276" s="2">
        <v>-2065516111</v>
      </c>
      <c r="GG276" s="2">
        <v>2</v>
      </c>
      <c r="GH276" s="2">
        <v>0</v>
      </c>
      <c r="GI276" s="2">
        <v>-2</v>
      </c>
      <c r="GJ276" s="2">
        <v>0</v>
      </c>
      <c r="GK276" s="2">
        <v>0</v>
      </c>
      <c r="GL276" s="2">
        <f t="shared" si="286"/>
        <v>0</v>
      </c>
      <c r="GM276" s="2">
        <f t="shared" si="287"/>
        <v>538588.69999999995</v>
      </c>
      <c r="GN276" s="2">
        <f t="shared" si="288"/>
        <v>538588.69999999995</v>
      </c>
      <c r="GO276" s="2">
        <f t="shared" si="289"/>
        <v>0</v>
      </c>
      <c r="GP276" s="2">
        <f t="shared" si="290"/>
        <v>0</v>
      </c>
      <c r="GQ276" s="2"/>
      <c r="GR276" s="2">
        <v>0</v>
      </c>
      <c r="GS276" s="2">
        <v>3</v>
      </c>
      <c r="GT276" s="2">
        <v>0</v>
      </c>
      <c r="GU276" s="2" t="s">
        <v>3</v>
      </c>
      <c r="GV276" s="2">
        <f t="shared" si="291"/>
        <v>0</v>
      </c>
      <c r="GW276" s="2">
        <v>8.16</v>
      </c>
      <c r="GX276" s="2">
        <f t="shared" si="292"/>
        <v>0</v>
      </c>
      <c r="GY276" s="2"/>
      <c r="GZ276" s="2"/>
      <c r="HA276" s="2">
        <v>0</v>
      </c>
      <c r="HB276" s="2">
        <v>0</v>
      </c>
      <c r="HC276" s="2">
        <f t="shared" si="293"/>
        <v>0</v>
      </c>
      <c r="HD276" s="2"/>
      <c r="HE276" s="2" t="s">
        <v>3</v>
      </c>
      <c r="HF276" s="2" t="s">
        <v>3</v>
      </c>
      <c r="HG276" s="2"/>
      <c r="HH276" s="2"/>
      <c r="HI276" s="2"/>
      <c r="HJ276" s="2"/>
      <c r="HK276" s="2"/>
      <c r="HL276" s="2"/>
      <c r="HM276" s="2" t="s">
        <v>3</v>
      </c>
      <c r="HN276" s="2" t="s">
        <v>3</v>
      </c>
      <c r="HO276" s="2" t="s">
        <v>3</v>
      </c>
      <c r="HP276" s="2" t="s">
        <v>3</v>
      </c>
      <c r="HQ276" s="2" t="s">
        <v>3</v>
      </c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>
        <v>0</v>
      </c>
      <c r="IL276" s="2"/>
      <c r="IM276" s="2"/>
      <c r="IN276" s="2"/>
      <c r="IO276" s="2"/>
      <c r="IP276" s="2"/>
      <c r="IQ276" s="2"/>
      <c r="IR276" s="2"/>
      <c r="IS276" s="2"/>
      <c r="IT276" s="2"/>
      <c r="IU276" s="2"/>
    </row>
    <row r="277" spans="1:255" x14ac:dyDescent="0.2">
      <c r="A277">
        <v>17</v>
      </c>
      <c r="B277">
        <v>1</v>
      </c>
      <c r="C277">
        <f>ROW(SmtRes!A450)</f>
        <v>450</v>
      </c>
      <c r="D277">
        <f>ROW(EtalonRes!A450)</f>
        <v>450</v>
      </c>
      <c r="E277" t="s">
        <v>402</v>
      </c>
      <c r="F277" t="s">
        <v>403</v>
      </c>
      <c r="G277" t="s">
        <v>404</v>
      </c>
      <c r="H277" t="s">
        <v>163</v>
      </c>
      <c r="I277">
        <v>2</v>
      </c>
      <c r="J277">
        <v>0</v>
      </c>
      <c r="K277">
        <v>2</v>
      </c>
      <c r="L277">
        <v>3</v>
      </c>
      <c r="M277">
        <v>0</v>
      </c>
      <c r="N277">
        <f t="shared" si="254"/>
        <v>3</v>
      </c>
      <c r="O277">
        <f t="shared" si="255"/>
        <v>385512.82</v>
      </c>
      <c r="P277">
        <f t="shared" si="256"/>
        <v>0</v>
      </c>
      <c r="Q277">
        <f t="shared" si="257"/>
        <v>336877.92</v>
      </c>
      <c r="R277">
        <f t="shared" si="258"/>
        <v>44561.98</v>
      </c>
      <c r="S277">
        <f t="shared" si="259"/>
        <v>48634.9</v>
      </c>
      <c r="T277">
        <f t="shared" si="260"/>
        <v>0</v>
      </c>
      <c r="U277">
        <f t="shared" si="261"/>
        <v>116.93544999999999</v>
      </c>
      <c r="V277">
        <f t="shared" si="262"/>
        <v>77.998750000000001</v>
      </c>
      <c r="W277">
        <f t="shared" si="263"/>
        <v>0</v>
      </c>
      <c r="X277">
        <f t="shared" si="264"/>
        <v>101584.6</v>
      </c>
      <c r="Y277">
        <f t="shared" si="265"/>
        <v>51258.28</v>
      </c>
      <c r="AA277">
        <v>51441990</v>
      </c>
      <c r="AB277">
        <f t="shared" si="266"/>
        <v>13265.1396</v>
      </c>
      <c r="AC277">
        <f>ROUND((ES277),6)</f>
        <v>0</v>
      </c>
      <c r="AD277">
        <f t="shared" si="267"/>
        <v>12721.975624999999</v>
      </c>
      <c r="AE277">
        <f t="shared" si="268"/>
        <v>497.676875</v>
      </c>
      <c r="AF277">
        <f t="shared" si="269"/>
        <v>543.16397500000005</v>
      </c>
      <c r="AG277">
        <f t="shared" si="270"/>
        <v>0</v>
      </c>
      <c r="AH277">
        <f t="shared" si="271"/>
        <v>58.467724999999994</v>
      </c>
      <c r="AI277">
        <f t="shared" si="272"/>
        <v>38.999375000000001</v>
      </c>
      <c r="AJ277">
        <f t="shared" si="273"/>
        <v>0</v>
      </c>
      <c r="AK277">
        <v>0</v>
      </c>
      <c r="AL277">
        <v>0</v>
      </c>
      <c r="AM277">
        <v>8850.07</v>
      </c>
      <c r="AN277">
        <v>346.21</v>
      </c>
      <c r="AO277">
        <v>410.71</v>
      </c>
      <c r="AP277">
        <v>0</v>
      </c>
      <c r="AQ277">
        <v>44.21</v>
      </c>
      <c r="AR277">
        <v>27.13</v>
      </c>
      <c r="AS277">
        <v>0</v>
      </c>
      <c r="AT277">
        <v>109</v>
      </c>
      <c r="AU277">
        <v>55</v>
      </c>
      <c r="AV277">
        <v>1</v>
      </c>
      <c r="AW277">
        <v>1</v>
      </c>
      <c r="AZ277">
        <v>1</v>
      </c>
      <c r="BA277">
        <v>44.77</v>
      </c>
      <c r="BB277">
        <v>13.24</v>
      </c>
      <c r="BC277">
        <v>8.16</v>
      </c>
      <c r="BD277" t="s">
        <v>3</v>
      </c>
      <c r="BE277" t="s">
        <v>3</v>
      </c>
      <c r="BF277" t="s">
        <v>3</v>
      </c>
      <c r="BG277" t="s">
        <v>3</v>
      </c>
      <c r="BH277">
        <v>0</v>
      </c>
      <c r="BI277">
        <v>1</v>
      </c>
      <c r="BJ277" t="s">
        <v>405</v>
      </c>
      <c r="BM277">
        <v>28001</v>
      </c>
      <c r="BN277">
        <v>0</v>
      </c>
      <c r="BO277" t="s">
        <v>23</v>
      </c>
      <c r="BP277">
        <v>1</v>
      </c>
      <c r="BQ277">
        <v>2</v>
      </c>
      <c r="BR277">
        <v>0</v>
      </c>
      <c r="BS277">
        <v>44.77</v>
      </c>
      <c r="BT277">
        <v>1</v>
      </c>
      <c r="BU277">
        <v>1</v>
      </c>
      <c r="BV277">
        <v>1</v>
      </c>
      <c r="BW277">
        <v>1</v>
      </c>
      <c r="BX277">
        <v>1</v>
      </c>
      <c r="BY277" t="s">
        <v>3</v>
      </c>
      <c r="BZ277">
        <v>109</v>
      </c>
      <c r="CA277">
        <v>65</v>
      </c>
      <c r="CB277" t="s">
        <v>3</v>
      </c>
      <c r="CE277">
        <v>0</v>
      </c>
      <c r="CF277">
        <v>0</v>
      </c>
      <c r="CG277">
        <v>0</v>
      </c>
      <c r="CH277">
        <v>89</v>
      </c>
      <c r="CI277">
        <v>0</v>
      </c>
      <c r="CJ277">
        <v>0</v>
      </c>
      <c r="CK277">
        <v>0</v>
      </c>
      <c r="CL277">
        <v>0</v>
      </c>
      <c r="CM277">
        <v>0</v>
      </c>
      <c r="CN277" t="s">
        <v>885</v>
      </c>
      <c r="CO277">
        <v>0</v>
      </c>
      <c r="CP277">
        <f t="shared" si="274"/>
        <v>385512.82</v>
      </c>
      <c r="CQ277">
        <f t="shared" si="275"/>
        <v>0</v>
      </c>
      <c r="CR277">
        <f t="shared" si="276"/>
        <v>168438.96</v>
      </c>
      <c r="CS277">
        <f t="shared" si="277"/>
        <v>22280.99</v>
      </c>
      <c r="CT277">
        <f t="shared" si="278"/>
        <v>24317.45</v>
      </c>
      <c r="CU277">
        <f t="shared" si="279"/>
        <v>0</v>
      </c>
      <c r="CV277">
        <f t="shared" si="280"/>
        <v>58.467724999999994</v>
      </c>
      <c r="CW277">
        <f t="shared" si="281"/>
        <v>38.999375000000001</v>
      </c>
      <c r="CX277">
        <f t="shared" si="282"/>
        <v>0</v>
      </c>
      <c r="CY277">
        <f t="shared" si="283"/>
        <v>101584.5992</v>
      </c>
      <c r="CZ277">
        <f t="shared" si="284"/>
        <v>51258.284000000007</v>
      </c>
      <c r="DC277" t="s">
        <v>3</v>
      </c>
      <c r="DD277" t="s">
        <v>3</v>
      </c>
      <c r="DE277" t="s">
        <v>36</v>
      </c>
      <c r="DF277" t="s">
        <v>36</v>
      </c>
      <c r="DG277" t="s">
        <v>43</v>
      </c>
      <c r="DH277" t="s">
        <v>3</v>
      </c>
      <c r="DI277" t="s">
        <v>43</v>
      </c>
      <c r="DJ277" t="s">
        <v>36</v>
      </c>
      <c r="DK277" t="s">
        <v>3</v>
      </c>
      <c r="DL277" t="s">
        <v>3</v>
      </c>
      <c r="DM277" t="s">
        <v>26</v>
      </c>
      <c r="DN277">
        <v>0</v>
      </c>
      <c r="DO277">
        <v>0</v>
      </c>
      <c r="DP277">
        <v>1</v>
      </c>
      <c r="DQ277">
        <v>1</v>
      </c>
      <c r="DU277">
        <v>1013</v>
      </c>
      <c r="DV277" t="s">
        <v>163</v>
      </c>
      <c r="DW277" t="s">
        <v>163</v>
      </c>
      <c r="DX277">
        <v>1</v>
      </c>
      <c r="DZ277" t="s">
        <v>3</v>
      </c>
      <c r="EA277" t="s">
        <v>3</v>
      </c>
      <c r="EB277" t="s">
        <v>3</v>
      </c>
      <c r="EC277" t="s">
        <v>3</v>
      </c>
      <c r="EE277">
        <v>51407717</v>
      </c>
      <c r="EF277">
        <v>2</v>
      </c>
      <c r="EG277" t="s">
        <v>27</v>
      </c>
      <c r="EH277">
        <v>0</v>
      </c>
      <c r="EI277" t="s">
        <v>3</v>
      </c>
      <c r="EJ277">
        <v>1</v>
      </c>
      <c r="EK277">
        <v>28001</v>
      </c>
      <c r="EL277" t="s">
        <v>157</v>
      </c>
      <c r="EM277" t="s">
        <v>158</v>
      </c>
      <c r="EO277" t="s">
        <v>44</v>
      </c>
      <c r="EQ277">
        <v>0</v>
      </c>
      <c r="ER277">
        <v>0</v>
      </c>
      <c r="ES277">
        <v>0</v>
      </c>
      <c r="ET277">
        <v>8850.07</v>
      </c>
      <c r="EU277">
        <v>346.21</v>
      </c>
      <c r="EV277">
        <v>410.71</v>
      </c>
      <c r="EW277">
        <v>44.21</v>
      </c>
      <c r="EX277">
        <v>27.13</v>
      </c>
      <c r="EY277">
        <v>0</v>
      </c>
      <c r="FQ277">
        <v>0</v>
      </c>
      <c r="FR277">
        <f t="shared" si="285"/>
        <v>0</v>
      </c>
      <c r="FS277">
        <v>0</v>
      </c>
      <c r="FX277">
        <v>109</v>
      </c>
      <c r="FY277">
        <v>55.25</v>
      </c>
      <c r="GA277" t="s">
        <v>3</v>
      </c>
      <c r="GD277">
        <v>1</v>
      </c>
      <c r="GF277">
        <v>-2065516111</v>
      </c>
      <c r="GG277">
        <v>2</v>
      </c>
      <c r="GH277">
        <v>0</v>
      </c>
      <c r="GI277">
        <v>-2</v>
      </c>
      <c r="GJ277">
        <v>0</v>
      </c>
      <c r="GK277">
        <v>0</v>
      </c>
      <c r="GL277">
        <f t="shared" si="286"/>
        <v>0</v>
      </c>
      <c r="GM277">
        <f t="shared" si="287"/>
        <v>538355.69999999995</v>
      </c>
      <c r="GN277">
        <f t="shared" si="288"/>
        <v>538355.69999999995</v>
      </c>
      <c r="GO277">
        <f t="shared" si="289"/>
        <v>0</v>
      </c>
      <c r="GP277">
        <f t="shared" si="290"/>
        <v>0</v>
      </c>
      <c r="GR277">
        <v>0</v>
      </c>
      <c r="GS277">
        <v>3</v>
      </c>
      <c r="GT277">
        <v>0</v>
      </c>
      <c r="GU277" t="s">
        <v>3</v>
      </c>
      <c r="GV277">
        <f t="shared" si="291"/>
        <v>0</v>
      </c>
      <c r="GW277">
        <v>8.16</v>
      </c>
      <c r="GX277">
        <f t="shared" si="292"/>
        <v>0</v>
      </c>
      <c r="HA277">
        <v>0</v>
      </c>
      <c r="HB277">
        <v>0</v>
      </c>
      <c r="HC277">
        <f t="shared" si="293"/>
        <v>0</v>
      </c>
      <c r="HE277" t="s">
        <v>3</v>
      </c>
      <c r="HF277" t="s">
        <v>3</v>
      </c>
      <c r="HM277" t="s">
        <v>3</v>
      </c>
      <c r="HN277" t="s">
        <v>3</v>
      </c>
      <c r="HO277" t="s">
        <v>3</v>
      </c>
      <c r="HP277" t="s">
        <v>3</v>
      </c>
      <c r="HQ277" t="s">
        <v>3</v>
      </c>
      <c r="IK277">
        <v>0</v>
      </c>
    </row>
    <row r="278" spans="1:255" x14ac:dyDescent="0.2">
      <c r="A278" s="2">
        <v>17</v>
      </c>
      <c r="B278" s="2">
        <v>1</v>
      </c>
      <c r="C278" s="2"/>
      <c r="D278" s="2"/>
      <c r="E278" s="2" t="s">
        <v>406</v>
      </c>
      <c r="F278" s="2" t="s">
        <v>394</v>
      </c>
      <c r="G278" s="2" t="s">
        <v>407</v>
      </c>
      <c r="H278" s="2" t="s">
        <v>163</v>
      </c>
      <c r="I278" s="2">
        <v>2</v>
      </c>
      <c r="J278" s="2">
        <v>0</v>
      </c>
      <c r="K278" s="2">
        <v>2</v>
      </c>
      <c r="L278" s="2">
        <v>2</v>
      </c>
      <c r="M278" s="2">
        <v>0</v>
      </c>
      <c r="N278" s="2">
        <f t="shared" si="254"/>
        <v>2</v>
      </c>
      <c r="O278" s="2">
        <f t="shared" si="255"/>
        <v>6648840</v>
      </c>
      <c r="P278" s="2">
        <f t="shared" si="256"/>
        <v>6648840</v>
      </c>
      <c r="Q278" s="2">
        <f t="shared" si="257"/>
        <v>0</v>
      </c>
      <c r="R278" s="2">
        <f t="shared" si="258"/>
        <v>0</v>
      </c>
      <c r="S278" s="2">
        <f t="shared" si="259"/>
        <v>0</v>
      </c>
      <c r="T278" s="2">
        <f t="shared" si="260"/>
        <v>0</v>
      </c>
      <c r="U278" s="2">
        <f t="shared" si="261"/>
        <v>0</v>
      </c>
      <c r="V278" s="2">
        <f t="shared" si="262"/>
        <v>0</v>
      </c>
      <c r="W278" s="2">
        <f t="shared" si="263"/>
        <v>0</v>
      </c>
      <c r="X278" s="2">
        <f t="shared" si="264"/>
        <v>0</v>
      </c>
      <c r="Y278" s="2">
        <f t="shared" si="265"/>
        <v>0</v>
      </c>
      <c r="Z278" s="2"/>
      <c r="AA278" s="2">
        <v>51442965</v>
      </c>
      <c r="AB278" s="2">
        <f t="shared" si="266"/>
        <v>407404.41176500003</v>
      </c>
      <c r="AC278" s="2">
        <f t="shared" ref="AC278:AC283" si="295">ROUND((((ES278/1.2/8.16)*1.012)),6)</f>
        <v>407404.41176500003</v>
      </c>
      <c r="AD278" s="2">
        <f t="shared" si="267"/>
        <v>0</v>
      </c>
      <c r="AE278" s="2">
        <f t="shared" si="268"/>
        <v>0</v>
      </c>
      <c r="AF278" s="2">
        <f t="shared" si="269"/>
        <v>0</v>
      </c>
      <c r="AG278" s="2">
        <f t="shared" si="270"/>
        <v>0</v>
      </c>
      <c r="AH278" s="2">
        <f t="shared" si="271"/>
        <v>0</v>
      </c>
      <c r="AI278" s="2">
        <f t="shared" si="272"/>
        <v>0</v>
      </c>
      <c r="AJ278" s="2">
        <f t="shared" si="273"/>
        <v>0</v>
      </c>
      <c r="AK278" s="2">
        <v>3942000</v>
      </c>
      <c r="AL278" s="2">
        <v>3942000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1</v>
      </c>
      <c r="AW278" s="2">
        <v>1</v>
      </c>
      <c r="AX278" s="2"/>
      <c r="AY278" s="2"/>
      <c r="AZ278" s="2">
        <v>1</v>
      </c>
      <c r="BA278" s="2">
        <v>1</v>
      </c>
      <c r="BB278" s="2">
        <v>1</v>
      </c>
      <c r="BC278" s="2">
        <v>8.16</v>
      </c>
      <c r="BD278" s="2" t="s">
        <v>3</v>
      </c>
      <c r="BE278" s="2" t="s">
        <v>3</v>
      </c>
      <c r="BF278" s="2" t="s">
        <v>3</v>
      </c>
      <c r="BG278" s="2" t="s">
        <v>3</v>
      </c>
      <c r="BH278" s="2">
        <v>3</v>
      </c>
      <c r="BI278" s="2">
        <v>1</v>
      </c>
      <c r="BJ278" s="2" t="s">
        <v>396</v>
      </c>
      <c r="BK278" s="2"/>
      <c r="BL278" s="2"/>
      <c r="BM278" s="2">
        <v>1100</v>
      </c>
      <c r="BN278" s="2">
        <v>0</v>
      </c>
      <c r="BO278" s="2" t="s">
        <v>23</v>
      </c>
      <c r="BP278" s="2">
        <v>1</v>
      </c>
      <c r="BQ278" s="2">
        <v>8</v>
      </c>
      <c r="BR278" s="2">
        <v>0</v>
      </c>
      <c r="BS278" s="2">
        <v>1</v>
      </c>
      <c r="BT278" s="2">
        <v>1</v>
      </c>
      <c r="BU278" s="2">
        <v>1</v>
      </c>
      <c r="BV278" s="2">
        <v>1</v>
      </c>
      <c r="BW278" s="2">
        <v>1</v>
      </c>
      <c r="BX278" s="2">
        <v>1</v>
      </c>
      <c r="BY278" s="2" t="s">
        <v>3</v>
      </c>
      <c r="BZ278" s="2">
        <v>0</v>
      </c>
      <c r="CA278" s="2">
        <v>0</v>
      </c>
      <c r="CB278" s="2" t="s">
        <v>3</v>
      </c>
      <c r="CC278" s="2"/>
      <c r="CD278" s="2"/>
      <c r="CE278" s="2">
        <v>0</v>
      </c>
      <c r="CF278" s="2">
        <v>0</v>
      </c>
      <c r="CG278" s="2">
        <v>0</v>
      </c>
      <c r="CH278" s="2">
        <v>90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 t="s">
        <v>888</v>
      </c>
      <c r="CO278" s="2">
        <v>0</v>
      </c>
      <c r="CP278" s="2">
        <f t="shared" si="274"/>
        <v>6648840</v>
      </c>
      <c r="CQ278" s="2">
        <f t="shared" si="275"/>
        <v>3324420</v>
      </c>
      <c r="CR278" s="2">
        <f t="shared" si="276"/>
        <v>0</v>
      </c>
      <c r="CS278" s="2">
        <f t="shared" si="277"/>
        <v>0</v>
      </c>
      <c r="CT278" s="2">
        <f t="shared" si="278"/>
        <v>0</v>
      </c>
      <c r="CU278" s="2">
        <f t="shared" si="279"/>
        <v>0</v>
      </c>
      <c r="CV278" s="2">
        <f t="shared" si="280"/>
        <v>0</v>
      </c>
      <c r="CW278" s="2">
        <f t="shared" si="281"/>
        <v>0</v>
      </c>
      <c r="CX278" s="2">
        <f t="shared" si="282"/>
        <v>0</v>
      </c>
      <c r="CY278" s="2">
        <f t="shared" si="283"/>
        <v>0</v>
      </c>
      <c r="CZ278" s="2">
        <f t="shared" si="284"/>
        <v>0</v>
      </c>
      <c r="DA278" s="2"/>
      <c r="DB278" s="2"/>
      <c r="DC278" s="2" t="s">
        <v>3</v>
      </c>
      <c r="DD278" s="2" t="s">
        <v>267</v>
      </c>
      <c r="DE278" s="2" t="s">
        <v>36</v>
      </c>
      <c r="DF278" s="2" t="s">
        <v>36</v>
      </c>
      <c r="DG278" s="2" t="s">
        <v>43</v>
      </c>
      <c r="DH278" s="2" t="s">
        <v>3</v>
      </c>
      <c r="DI278" s="2" t="s">
        <v>43</v>
      </c>
      <c r="DJ278" s="2" t="s">
        <v>36</v>
      </c>
      <c r="DK278" s="2" t="s">
        <v>3</v>
      </c>
      <c r="DL278" s="2" t="s">
        <v>3</v>
      </c>
      <c r="DM278" s="2" t="s">
        <v>3</v>
      </c>
      <c r="DN278" s="2">
        <v>0</v>
      </c>
      <c r="DO278" s="2">
        <v>0</v>
      </c>
      <c r="DP278" s="2">
        <v>1</v>
      </c>
      <c r="DQ278" s="2">
        <v>1</v>
      </c>
      <c r="DR278" s="2"/>
      <c r="DS278" s="2"/>
      <c r="DT278" s="2"/>
      <c r="DU278" s="2">
        <v>1013</v>
      </c>
      <c r="DV278" s="2" t="s">
        <v>163</v>
      </c>
      <c r="DW278" s="2" t="s">
        <v>163</v>
      </c>
      <c r="DX278" s="2">
        <v>1</v>
      </c>
      <c r="DY278" s="2"/>
      <c r="DZ278" s="2" t="s">
        <v>3</v>
      </c>
      <c r="EA278" s="2" t="s">
        <v>3</v>
      </c>
      <c r="EB278" s="2" t="s">
        <v>3</v>
      </c>
      <c r="EC278" s="2" t="s">
        <v>3</v>
      </c>
      <c r="ED278" s="2"/>
      <c r="EE278" s="2">
        <v>51407885</v>
      </c>
      <c r="EF278" s="2">
        <v>8</v>
      </c>
      <c r="EG278" s="2" t="s">
        <v>58</v>
      </c>
      <c r="EH278" s="2">
        <v>0</v>
      </c>
      <c r="EI278" s="2" t="s">
        <v>3</v>
      </c>
      <c r="EJ278" s="2">
        <v>1</v>
      </c>
      <c r="EK278" s="2">
        <v>1100</v>
      </c>
      <c r="EL278" s="2" t="s">
        <v>59</v>
      </c>
      <c r="EM278" s="2" t="s">
        <v>60</v>
      </c>
      <c r="EN278" s="2"/>
      <c r="EO278" s="2" t="s">
        <v>87</v>
      </c>
      <c r="EP278" s="2"/>
      <c r="EQ278" s="2">
        <v>0</v>
      </c>
      <c r="ER278" s="2">
        <v>0</v>
      </c>
      <c r="ES278" s="2">
        <v>3942000</v>
      </c>
      <c r="ET278" s="2">
        <v>0</v>
      </c>
      <c r="EU278" s="2">
        <v>0</v>
      </c>
      <c r="EV278" s="2">
        <v>0</v>
      </c>
      <c r="EW278" s="2">
        <v>0</v>
      </c>
      <c r="EX278" s="2">
        <v>0</v>
      </c>
      <c r="EY278" s="2">
        <v>0</v>
      </c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>
        <v>0</v>
      </c>
      <c r="FR278" s="2">
        <f t="shared" si="285"/>
        <v>0</v>
      </c>
      <c r="FS278" s="2">
        <v>0</v>
      </c>
      <c r="FT278" s="2"/>
      <c r="FU278" s="2"/>
      <c r="FV278" s="2"/>
      <c r="FW278" s="2"/>
      <c r="FX278" s="2">
        <v>0</v>
      </c>
      <c r="FY278" s="2">
        <v>0</v>
      </c>
      <c r="FZ278" s="2"/>
      <c r="GA278" s="2" t="s">
        <v>63</v>
      </c>
      <c r="GB278" s="2"/>
      <c r="GC278" s="2"/>
      <c r="GD278" s="2">
        <v>1</v>
      </c>
      <c r="GE278" s="2"/>
      <c r="GF278" s="2">
        <v>-178913589</v>
      </c>
      <c r="GG278" s="2">
        <v>2</v>
      </c>
      <c r="GH278" s="2">
        <v>0</v>
      </c>
      <c r="GI278" s="2">
        <v>3</v>
      </c>
      <c r="GJ278" s="2">
        <v>0</v>
      </c>
      <c r="GK278" s="2">
        <v>0</v>
      </c>
      <c r="GL278" s="2">
        <f t="shared" si="286"/>
        <v>0</v>
      </c>
      <c r="GM278" s="2">
        <f t="shared" si="287"/>
        <v>6648840</v>
      </c>
      <c r="GN278" s="2">
        <f t="shared" si="288"/>
        <v>6648840</v>
      </c>
      <c r="GO278" s="2">
        <f t="shared" si="289"/>
        <v>0</v>
      </c>
      <c r="GP278" s="2">
        <f t="shared" si="290"/>
        <v>0</v>
      </c>
      <c r="GQ278" s="2"/>
      <c r="GR278" s="2">
        <v>1</v>
      </c>
      <c r="GS278" s="2">
        <v>4</v>
      </c>
      <c r="GT278" s="2">
        <v>0</v>
      </c>
      <c r="GU278" s="2" t="s">
        <v>3</v>
      </c>
      <c r="GV278" s="2">
        <f t="shared" si="291"/>
        <v>0</v>
      </c>
      <c r="GW278" s="2">
        <v>1</v>
      </c>
      <c r="GX278" s="2">
        <f t="shared" si="292"/>
        <v>0</v>
      </c>
      <c r="GY278" s="2"/>
      <c r="GZ278" s="2"/>
      <c r="HA278" s="2">
        <v>0</v>
      </c>
      <c r="HB278" s="2">
        <v>0</v>
      </c>
      <c r="HC278" s="2">
        <f t="shared" si="293"/>
        <v>0</v>
      </c>
      <c r="HD278" s="2"/>
      <c r="HE278" s="2" t="s">
        <v>3</v>
      </c>
      <c r="HF278" s="2" t="s">
        <v>3</v>
      </c>
      <c r="HG278" s="2"/>
      <c r="HH278" s="2"/>
      <c r="HI278" s="2"/>
      <c r="HJ278" s="2"/>
      <c r="HK278" s="2"/>
      <c r="HL278" s="2"/>
      <c r="HM278" s="2" t="s">
        <v>3</v>
      </c>
      <c r="HN278" s="2" t="s">
        <v>3</v>
      </c>
      <c r="HO278" s="2" t="s">
        <v>3</v>
      </c>
      <c r="HP278" s="2" t="s">
        <v>3</v>
      </c>
      <c r="HQ278" s="2" t="s">
        <v>3</v>
      </c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>
        <v>0</v>
      </c>
      <c r="IL278" s="2"/>
      <c r="IM278" s="2"/>
      <c r="IN278" s="2"/>
      <c r="IO278" s="2"/>
      <c r="IP278" s="2"/>
      <c r="IQ278" s="2"/>
      <c r="IR278" s="2"/>
      <c r="IS278" s="2"/>
      <c r="IT278" s="2"/>
      <c r="IU278" s="2"/>
    </row>
    <row r="279" spans="1:255" x14ac:dyDescent="0.2">
      <c r="A279">
        <v>17</v>
      </c>
      <c r="B279">
        <v>1</v>
      </c>
      <c r="E279" t="s">
        <v>406</v>
      </c>
      <c r="F279" t="s">
        <v>394</v>
      </c>
      <c r="G279" t="s">
        <v>407</v>
      </c>
      <c r="H279" t="s">
        <v>163</v>
      </c>
      <c r="I279">
        <v>2</v>
      </c>
      <c r="J279">
        <v>0</v>
      </c>
      <c r="K279">
        <v>2</v>
      </c>
      <c r="L279">
        <v>2</v>
      </c>
      <c r="M279">
        <v>0</v>
      </c>
      <c r="N279">
        <f t="shared" si="254"/>
        <v>2</v>
      </c>
      <c r="O279">
        <f t="shared" si="255"/>
        <v>6648840</v>
      </c>
      <c r="P279">
        <f t="shared" si="256"/>
        <v>6648840</v>
      </c>
      <c r="Q279">
        <f t="shared" si="257"/>
        <v>0</v>
      </c>
      <c r="R279">
        <f t="shared" si="258"/>
        <v>0</v>
      </c>
      <c r="S279">
        <f t="shared" si="259"/>
        <v>0</v>
      </c>
      <c r="T279">
        <f t="shared" si="260"/>
        <v>0</v>
      </c>
      <c r="U279">
        <f t="shared" si="261"/>
        <v>0</v>
      </c>
      <c r="V279">
        <f t="shared" si="262"/>
        <v>0</v>
      </c>
      <c r="W279">
        <f t="shared" si="263"/>
        <v>0</v>
      </c>
      <c r="X279">
        <f t="shared" si="264"/>
        <v>0</v>
      </c>
      <c r="Y279">
        <f t="shared" si="265"/>
        <v>0</v>
      </c>
      <c r="AA279">
        <v>51441990</v>
      </c>
      <c r="AB279">
        <f t="shared" si="266"/>
        <v>407404.41176500003</v>
      </c>
      <c r="AC279">
        <f t="shared" si="295"/>
        <v>407404.41176500003</v>
      </c>
      <c r="AD279">
        <f t="shared" si="267"/>
        <v>0</v>
      </c>
      <c r="AE279">
        <f t="shared" si="268"/>
        <v>0</v>
      </c>
      <c r="AF279">
        <f t="shared" si="269"/>
        <v>0</v>
      </c>
      <c r="AG279">
        <f t="shared" si="270"/>
        <v>0</v>
      </c>
      <c r="AH279">
        <f t="shared" si="271"/>
        <v>0</v>
      </c>
      <c r="AI279">
        <f t="shared" si="272"/>
        <v>0</v>
      </c>
      <c r="AJ279">
        <f t="shared" si="273"/>
        <v>0</v>
      </c>
      <c r="AK279">
        <v>3942000</v>
      </c>
      <c r="AL279">
        <v>3942000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1</v>
      </c>
      <c r="AW279">
        <v>1</v>
      </c>
      <c r="AZ279">
        <v>1</v>
      </c>
      <c r="BA279">
        <v>1</v>
      </c>
      <c r="BB279">
        <v>1</v>
      </c>
      <c r="BC279">
        <v>8.16</v>
      </c>
      <c r="BD279" t="s">
        <v>3</v>
      </c>
      <c r="BE279" t="s">
        <v>3</v>
      </c>
      <c r="BF279" t="s">
        <v>3</v>
      </c>
      <c r="BG279" t="s">
        <v>3</v>
      </c>
      <c r="BH279">
        <v>3</v>
      </c>
      <c r="BI279">
        <v>1</v>
      </c>
      <c r="BJ279" t="s">
        <v>396</v>
      </c>
      <c r="BM279">
        <v>1100</v>
      </c>
      <c r="BN279">
        <v>0</v>
      </c>
      <c r="BO279" t="s">
        <v>23</v>
      </c>
      <c r="BP279">
        <v>1</v>
      </c>
      <c r="BQ279">
        <v>8</v>
      </c>
      <c r="BR279">
        <v>0</v>
      </c>
      <c r="BS279">
        <v>1</v>
      </c>
      <c r="BT279">
        <v>1</v>
      </c>
      <c r="BU279">
        <v>1</v>
      </c>
      <c r="BV279">
        <v>1</v>
      </c>
      <c r="BW279">
        <v>1</v>
      </c>
      <c r="BX279">
        <v>1</v>
      </c>
      <c r="BY279" t="s">
        <v>3</v>
      </c>
      <c r="BZ279">
        <v>0</v>
      </c>
      <c r="CA279">
        <v>0</v>
      </c>
      <c r="CB279" t="s">
        <v>3</v>
      </c>
      <c r="CE279">
        <v>0</v>
      </c>
      <c r="CF279">
        <v>0</v>
      </c>
      <c r="CG279">
        <v>0</v>
      </c>
      <c r="CH279">
        <v>90</v>
      </c>
      <c r="CI279">
        <v>0</v>
      </c>
      <c r="CJ279">
        <v>0</v>
      </c>
      <c r="CK279">
        <v>0</v>
      </c>
      <c r="CL279">
        <v>0</v>
      </c>
      <c r="CM279">
        <v>0</v>
      </c>
      <c r="CN279" t="s">
        <v>888</v>
      </c>
      <c r="CO279">
        <v>0</v>
      </c>
      <c r="CP279">
        <f t="shared" si="274"/>
        <v>6648840</v>
      </c>
      <c r="CQ279">
        <f t="shared" si="275"/>
        <v>3324420</v>
      </c>
      <c r="CR279">
        <f t="shared" si="276"/>
        <v>0</v>
      </c>
      <c r="CS279">
        <f t="shared" si="277"/>
        <v>0</v>
      </c>
      <c r="CT279">
        <f t="shared" si="278"/>
        <v>0</v>
      </c>
      <c r="CU279">
        <f t="shared" si="279"/>
        <v>0</v>
      </c>
      <c r="CV279">
        <f t="shared" si="280"/>
        <v>0</v>
      </c>
      <c r="CW279">
        <f t="shared" si="281"/>
        <v>0</v>
      </c>
      <c r="CX279">
        <f t="shared" si="282"/>
        <v>0</v>
      </c>
      <c r="CY279">
        <f t="shared" si="283"/>
        <v>0</v>
      </c>
      <c r="CZ279">
        <f t="shared" si="284"/>
        <v>0</v>
      </c>
      <c r="DC279" t="s">
        <v>3</v>
      </c>
      <c r="DD279" t="s">
        <v>267</v>
      </c>
      <c r="DE279" t="s">
        <v>36</v>
      </c>
      <c r="DF279" t="s">
        <v>36</v>
      </c>
      <c r="DG279" t="s">
        <v>43</v>
      </c>
      <c r="DH279" t="s">
        <v>3</v>
      </c>
      <c r="DI279" t="s">
        <v>43</v>
      </c>
      <c r="DJ279" t="s">
        <v>36</v>
      </c>
      <c r="DK279" t="s">
        <v>3</v>
      </c>
      <c r="DL279" t="s">
        <v>3</v>
      </c>
      <c r="DM279" t="s">
        <v>3</v>
      </c>
      <c r="DN279">
        <v>0</v>
      </c>
      <c r="DO279">
        <v>0</v>
      </c>
      <c r="DP279">
        <v>1</v>
      </c>
      <c r="DQ279">
        <v>1</v>
      </c>
      <c r="DU279">
        <v>1013</v>
      </c>
      <c r="DV279" t="s">
        <v>163</v>
      </c>
      <c r="DW279" t="s">
        <v>163</v>
      </c>
      <c r="DX279">
        <v>1</v>
      </c>
      <c r="DZ279" t="s">
        <v>3</v>
      </c>
      <c r="EA279" t="s">
        <v>3</v>
      </c>
      <c r="EB279" t="s">
        <v>3</v>
      </c>
      <c r="EC279" t="s">
        <v>3</v>
      </c>
      <c r="EE279">
        <v>51407885</v>
      </c>
      <c r="EF279">
        <v>8</v>
      </c>
      <c r="EG279" t="s">
        <v>58</v>
      </c>
      <c r="EH279">
        <v>0</v>
      </c>
      <c r="EI279" t="s">
        <v>3</v>
      </c>
      <c r="EJ279">
        <v>1</v>
      </c>
      <c r="EK279">
        <v>1100</v>
      </c>
      <c r="EL279" t="s">
        <v>59</v>
      </c>
      <c r="EM279" t="s">
        <v>60</v>
      </c>
      <c r="EO279" t="s">
        <v>87</v>
      </c>
      <c r="EQ279">
        <v>0</v>
      </c>
      <c r="ER279">
        <v>0</v>
      </c>
      <c r="ES279">
        <v>3942000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FQ279">
        <v>0</v>
      </c>
      <c r="FR279">
        <f t="shared" si="285"/>
        <v>0</v>
      </c>
      <c r="FS279">
        <v>0</v>
      </c>
      <c r="FX279">
        <v>0</v>
      </c>
      <c r="FY279">
        <v>0</v>
      </c>
      <c r="GA279" t="s">
        <v>63</v>
      </c>
      <c r="GD279">
        <v>1</v>
      </c>
      <c r="GF279">
        <v>-178913589</v>
      </c>
      <c r="GG279">
        <v>2</v>
      </c>
      <c r="GH279">
        <v>0</v>
      </c>
      <c r="GI279">
        <v>3</v>
      </c>
      <c r="GJ279">
        <v>0</v>
      </c>
      <c r="GK279">
        <v>0</v>
      </c>
      <c r="GL279">
        <f t="shared" si="286"/>
        <v>0</v>
      </c>
      <c r="GM279">
        <f t="shared" si="287"/>
        <v>6648840</v>
      </c>
      <c r="GN279">
        <f t="shared" si="288"/>
        <v>6648840</v>
      </c>
      <c r="GO279">
        <f t="shared" si="289"/>
        <v>0</v>
      </c>
      <c r="GP279">
        <f t="shared" si="290"/>
        <v>0</v>
      </c>
      <c r="GR279">
        <v>1</v>
      </c>
      <c r="GS279">
        <v>4</v>
      </c>
      <c r="GT279">
        <v>0</v>
      </c>
      <c r="GU279" t="s">
        <v>3</v>
      </c>
      <c r="GV279">
        <f t="shared" si="291"/>
        <v>0</v>
      </c>
      <c r="GW279">
        <v>1</v>
      </c>
      <c r="GX279">
        <f t="shared" si="292"/>
        <v>0</v>
      </c>
      <c r="HA279">
        <v>0</v>
      </c>
      <c r="HB279">
        <v>0</v>
      </c>
      <c r="HC279">
        <f t="shared" si="293"/>
        <v>0</v>
      </c>
      <c r="HE279" t="s">
        <v>3</v>
      </c>
      <c r="HF279" t="s">
        <v>3</v>
      </c>
      <c r="HM279" t="s">
        <v>3</v>
      </c>
      <c r="HN279" t="s">
        <v>3</v>
      </c>
      <c r="HO279" t="s">
        <v>3</v>
      </c>
      <c r="HP279" t="s">
        <v>3</v>
      </c>
      <c r="HQ279" t="s">
        <v>3</v>
      </c>
      <c r="IK279">
        <v>0</v>
      </c>
    </row>
    <row r="280" spans="1:255" x14ac:dyDescent="0.2">
      <c r="A280" s="2">
        <v>17</v>
      </c>
      <c r="B280" s="2">
        <v>1</v>
      </c>
      <c r="C280" s="2"/>
      <c r="D280" s="2"/>
      <c r="E280" s="2" t="s">
        <v>408</v>
      </c>
      <c r="F280" s="2" t="s">
        <v>394</v>
      </c>
      <c r="G280" s="2" t="s">
        <v>409</v>
      </c>
      <c r="H280" s="2" t="s">
        <v>163</v>
      </c>
      <c r="I280" s="2">
        <v>0</v>
      </c>
      <c r="J280" s="2">
        <v>0</v>
      </c>
      <c r="K280" s="2">
        <v>0</v>
      </c>
      <c r="L280" s="2">
        <v>1</v>
      </c>
      <c r="M280" s="2">
        <v>0</v>
      </c>
      <c r="N280" s="2">
        <f t="shared" ref="N280:N311" si="296">ROUND(L280-M280,4)</f>
        <v>1</v>
      </c>
      <c r="O280" s="2">
        <f t="shared" ref="O280:O311" si="297">ROUND(CP280,2)</f>
        <v>0</v>
      </c>
      <c r="P280" s="2">
        <f t="shared" ref="P280:P311" si="298">ROUND(CQ280*I280,2)</f>
        <v>0</v>
      </c>
      <c r="Q280" s="2">
        <f t="shared" ref="Q280:Q311" si="299">ROUND(CR280*I280,2)</f>
        <v>0</v>
      </c>
      <c r="R280" s="2">
        <f t="shared" ref="R280:R311" si="300">ROUND(CS280*I280,2)</f>
        <v>0</v>
      </c>
      <c r="S280" s="2">
        <f t="shared" ref="S280:S311" si="301">ROUND(CT280*I280,2)</f>
        <v>0</v>
      </c>
      <c r="T280" s="2">
        <f t="shared" ref="T280:T311" si="302">ROUND(CU280*I280,2)</f>
        <v>0</v>
      </c>
      <c r="U280" s="2">
        <f t="shared" ref="U280:U311" si="303">CV280*I280</f>
        <v>0</v>
      </c>
      <c r="V280" s="2">
        <f t="shared" ref="V280:V311" si="304">CW280*I280</f>
        <v>0</v>
      </c>
      <c r="W280" s="2">
        <f t="shared" ref="W280:W311" si="305">ROUND(CX280*I280,2)</f>
        <v>0</v>
      </c>
      <c r="X280" s="2">
        <f t="shared" ref="X280:X311" si="306">ROUND(CY280,2)</f>
        <v>0</v>
      </c>
      <c r="Y280" s="2">
        <f t="shared" ref="Y280:Y311" si="307">ROUND(CZ280,2)</f>
        <v>0</v>
      </c>
      <c r="Z280" s="2"/>
      <c r="AA280" s="2">
        <v>51442965</v>
      </c>
      <c r="AB280" s="2">
        <f t="shared" ref="AB280:AB311" si="308">ROUND((AC280+AD280+AF280),6)</f>
        <v>407404.41176500003</v>
      </c>
      <c r="AC280" s="2">
        <f t="shared" si="295"/>
        <v>407404.41176500003</v>
      </c>
      <c r="AD280" s="2">
        <f t="shared" ref="AD280:AD311" si="309">ROUND(((((ET280*1.25*1.15))-((EU280*1.25*1.15)))+AE280),6)</f>
        <v>0</v>
      </c>
      <c r="AE280" s="2">
        <f t="shared" ref="AE280:AE311" si="310">ROUND(((EU280*1.25*1.15)),6)</f>
        <v>0</v>
      </c>
      <c r="AF280" s="2">
        <f t="shared" ref="AF280:AF311" si="311">ROUND(((EV280*1.15*1.15)),6)</f>
        <v>0</v>
      </c>
      <c r="AG280" s="2">
        <f t="shared" ref="AG280:AG311" si="312">ROUND((AP280),6)</f>
        <v>0</v>
      </c>
      <c r="AH280" s="2">
        <f t="shared" ref="AH280:AH311" si="313">((EW280*1.15*1.15))</f>
        <v>0</v>
      </c>
      <c r="AI280" s="2">
        <f t="shared" ref="AI280:AI311" si="314">((EX280*1.25*1.15))</f>
        <v>0</v>
      </c>
      <c r="AJ280" s="2">
        <f t="shared" ref="AJ280:AJ311" si="315">(AS280)</f>
        <v>0</v>
      </c>
      <c r="AK280" s="2">
        <v>3942000</v>
      </c>
      <c r="AL280" s="2">
        <v>3942000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2">
        <v>0</v>
      </c>
      <c r="AT280" s="2">
        <v>0</v>
      </c>
      <c r="AU280" s="2">
        <v>0</v>
      </c>
      <c r="AV280" s="2">
        <v>1</v>
      </c>
      <c r="AW280" s="2">
        <v>1</v>
      </c>
      <c r="AX280" s="2"/>
      <c r="AY280" s="2"/>
      <c r="AZ280" s="2">
        <v>1</v>
      </c>
      <c r="BA280" s="2">
        <v>1</v>
      </c>
      <c r="BB280" s="2">
        <v>1</v>
      </c>
      <c r="BC280" s="2">
        <v>8.16</v>
      </c>
      <c r="BD280" s="2" t="s">
        <v>3</v>
      </c>
      <c r="BE280" s="2" t="s">
        <v>3</v>
      </c>
      <c r="BF280" s="2" t="s">
        <v>3</v>
      </c>
      <c r="BG280" s="2" t="s">
        <v>3</v>
      </c>
      <c r="BH280" s="2">
        <v>3</v>
      </c>
      <c r="BI280" s="2">
        <v>1</v>
      </c>
      <c r="BJ280" s="2" t="s">
        <v>396</v>
      </c>
      <c r="BK280" s="2"/>
      <c r="BL280" s="2"/>
      <c r="BM280" s="2">
        <v>1100</v>
      </c>
      <c r="BN280" s="2">
        <v>0</v>
      </c>
      <c r="BO280" s="2" t="s">
        <v>23</v>
      </c>
      <c r="BP280" s="2">
        <v>1</v>
      </c>
      <c r="BQ280" s="2">
        <v>8</v>
      </c>
      <c r="BR280" s="2">
        <v>0</v>
      </c>
      <c r="BS280" s="2">
        <v>1</v>
      </c>
      <c r="BT280" s="2">
        <v>1</v>
      </c>
      <c r="BU280" s="2">
        <v>1</v>
      </c>
      <c r="BV280" s="2">
        <v>1</v>
      </c>
      <c r="BW280" s="2">
        <v>1</v>
      </c>
      <c r="BX280" s="2">
        <v>1</v>
      </c>
      <c r="BY280" s="2" t="s">
        <v>3</v>
      </c>
      <c r="BZ280" s="2">
        <v>0</v>
      </c>
      <c r="CA280" s="2">
        <v>0</v>
      </c>
      <c r="CB280" s="2" t="s">
        <v>3</v>
      </c>
      <c r="CC280" s="2"/>
      <c r="CD280" s="2"/>
      <c r="CE280" s="2">
        <v>0</v>
      </c>
      <c r="CF280" s="2">
        <v>0</v>
      </c>
      <c r="CG280" s="2">
        <v>0</v>
      </c>
      <c r="CH280" s="2">
        <v>91</v>
      </c>
      <c r="CI280" s="2">
        <v>0</v>
      </c>
      <c r="CJ280" s="2">
        <v>0</v>
      </c>
      <c r="CK280" s="2">
        <v>0</v>
      </c>
      <c r="CL280" s="2">
        <v>0</v>
      </c>
      <c r="CM280" s="2">
        <v>0</v>
      </c>
      <c r="CN280" s="2" t="s">
        <v>888</v>
      </c>
      <c r="CO280" s="2">
        <v>0</v>
      </c>
      <c r="CP280" s="2">
        <f t="shared" ref="CP280:CP311" si="316">(P280+Q280+S280)</f>
        <v>0</v>
      </c>
      <c r="CQ280" s="2">
        <f t="shared" ref="CQ280:CQ311" si="317">ROUND(AC280*BC280,2)</f>
        <v>3324420</v>
      </c>
      <c r="CR280" s="2">
        <f t="shared" ref="CR280:CR311" si="318">ROUND(AD280*BB280,2)</f>
        <v>0</v>
      </c>
      <c r="CS280" s="2">
        <f t="shared" ref="CS280:CS311" si="319">ROUND(AE280*BS280,2)</f>
        <v>0</v>
      </c>
      <c r="CT280" s="2">
        <f t="shared" ref="CT280:CT311" si="320">ROUND(AF280*BA280,2)</f>
        <v>0</v>
      </c>
      <c r="CU280" s="2">
        <f t="shared" ref="CU280:CU311" si="321">AG280</f>
        <v>0</v>
      </c>
      <c r="CV280" s="2">
        <f t="shared" ref="CV280:CV311" si="322">AH280</f>
        <v>0</v>
      </c>
      <c r="CW280" s="2">
        <f t="shared" ref="CW280:CW311" si="323">AI280</f>
        <v>0</v>
      </c>
      <c r="CX280" s="2">
        <f t="shared" ref="CX280:CX311" si="324">AJ280</f>
        <v>0</v>
      </c>
      <c r="CY280" s="2">
        <f t="shared" ref="CY280:CY311" si="325">(((S280+R280)*AT280)/100)</f>
        <v>0</v>
      </c>
      <c r="CZ280" s="2">
        <f t="shared" ref="CZ280:CZ311" si="326">(((S280+R280)*AU280)/100)</f>
        <v>0</v>
      </c>
      <c r="DA280" s="2"/>
      <c r="DB280" s="2"/>
      <c r="DC280" s="2" t="s">
        <v>3</v>
      </c>
      <c r="DD280" s="2" t="s">
        <v>267</v>
      </c>
      <c r="DE280" s="2" t="s">
        <v>36</v>
      </c>
      <c r="DF280" s="2" t="s">
        <v>36</v>
      </c>
      <c r="DG280" s="2" t="s">
        <v>43</v>
      </c>
      <c r="DH280" s="2" t="s">
        <v>3</v>
      </c>
      <c r="DI280" s="2" t="s">
        <v>43</v>
      </c>
      <c r="DJ280" s="2" t="s">
        <v>36</v>
      </c>
      <c r="DK280" s="2" t="s">
        <v>3</v>
      </c>
      <c r="DL280" s="2" t="s">
        <v>3</v>
      </c>
      <c r="DM280" s="2" t="s">
        <v>3</v>
      </c>
      <c r="DN280" s="2">
        <v>0</v>
      </c>
      <c r="DO280" s="2">
        <v>0</v>
      </c>
      <c r="DP280" s="2">
        <v>1</v>
      </c>
      <c r="DQ280" s="2">
        <v>1</v>
      </c>
      <c r="DR280" s="2"/>
      <c r="DS280" s="2"/>
      <c r="DT280" s="2"/>
      <c r="DU280" s="2">
        <v>1013</v>
      </c>
      <c r="DV280" s="2" t="s">
        <v>163</v>
      </c>
      <c r="DW280" s="2" t="s">
        <v>163</v>
      </c>
      <c r="DX280" s="2">
        <v>1</v>
      </c>
      <c r="DY280" s="2"/>
      <c r="DZ280" s="2" t="s">
        <v>3</v>
      </c>
      <c r="EA280" s="2" t="s">
        <v>3</v>
      </c>
      <c r="EB280" s="2" t="s">
        <v>3</v>
      </c>
      <c r="EC280" s="2" t="s">
        <v>3</v>
      </c>
      <c r="ED280" s="2"/>
      <c r="EE280" s="2">
        <v>51407885</v>
      </c>
      <c r="EF280" s="2">
        <v>8</v>
      </c>
      <c r="EG280" s="2" t="s">
        <v>58</v>
      </c>
      <c r="EH280" s="2">
        <v>0</v>
      </c>
      <c r="EI280" s="2" t="s">
        <v>3</v>
      </c>
      <c r="EJ280" s="2">
        <v>1</v>
      </c>
      <c r="EK280" s="2">
        <v>1100</v>
      </c>
      <c r="EL280" s="2" t="s">
        <v>59</v>
      </c>
      <c r="EM280" s="2" t="s">
        <v>60</v>
      </c>
      <c r="EN280" s="2"/>
      <c r="EO280" s="2" t="s">
        <v>87</v>
      </c>
      <c r="EP280" s="2"/>
      <c r="EQ280" s="2">
        <v>0</v>
      </c>
      <c r="ER280" s="2">
        <v>0</v>
      </c>
      <c r="ES280" s="2">
        <v>3942000</v>
      </c>
      <c r="ET280" s="2">
        <v>0</v>
      </c>
      <c r="EU280" s="2">
        <v>0</v>
      </c>
      <c r="EV280" s="2">
        <v>0</v>
      </c>
      <c r="EW280" s="2">
        <v>0</v>
      </c>
      <c r="EX280" s="2">
        <v>0</v>
      </c>
      <c r="EY280" s="2">
        <v>0</v>
      </c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>
        <v>0</v>
      </c>
      <c r="FR280" s="2">
        <f t="shared" ref="FR280:FR311" si="327">ROUND(IF(AND(BH280=3,BI280=3),P280,0),2)</f>
        <v>0</v>
      </c>
      <c r="FS280" s="2">
        <v>0</v>
      </c>
      <c r="FT280" s="2"/>
      <c r="FU280" s="2"/>
      <c r="FV280" s="2"/>
      <c r="FW280" s="2"/>
      <c r="FX280" s="2">
        <v>0</v>
      </c>
      <c r="FY280" s="2">
        <v>0</v>
      </c>
      <c r="FZ280" s="2"/>
      <c r="GA280" s="2" t="s">
        <v>63</v>
      </c>
      <c r="GB280" s="2"/>
      <c r="GC280" s="2"/>
      <c r="GD280" s="2">
        <v>1</v>
      </c>
      <c r="GE280" s="2"/>
      <c r="GF280" s="2">
        <v>-1810126255</v>
      </c>
      <c r="GG280" s="2">
        <v>2</v>
      </c>
      <c r="GH280" s="2">
        <v>0</v>
      </c>
      <c r="GI280" s="2">
        <v>3</v>
      </c>
      <c r="GJ280" s="2">
        <v>0</v>
      </c>
      <c r="GK280" s="2">
        <v>0</v>
      </c>
      <c r="GL280" s="2">
        <f t="shared" ref="GL280:GL311" si="328">ROUND(IF(AND(BH280=3,BI280=3,FS280&lt;&gt;0),P280,0),2)</f>
        <v>0</v>
      </c>
      <c r="GM280" s="2">
        <f t="shared" ref="GM280:GM311" si="329">ROUND(O280+X280+Y280,2)+GX280</f>
        <v>0</v>
      </c>
      <c r="GN280" s="2">
        <f t="shared" ref="GN280:GN311" si="330">IF(OR(BI280=0,BI280=1),ROUND(O280+X280+Y280,2),0)</f>
        <v>0</v>
      </c>
      <c r="GO280" s="2">
        <f t="shared" ref="GO280:GO311" si="331">IF(BI280=2,ROUND(O280+X280+Y280,2),0)</f>
        <v>0</v>
      </c>
      <c r="GP280" s="2">
        <f t="shared" ref="GP280:GP311" si="332">IF(BI280=4,ROUND(O280+X280+Y280,2)+GX280,0)</f>
        <v>0</v>
      </c>
      <c r="GQ280" s="2"/>
      <c r="GR280" s="2">
        <v>1</v>
      </c>
      <c r="GS280" s="2">
        <v>4</v>
      </c>
      <c r="GT280" s="2">
        <v>0</v>
      </c>
      <c r="GU280" s="2" t="s">
        <v>3</v>
      </c>
      <c r="GV280" s="2">
        <f t="shared" ref="GV280:GV311" si="333">ROUND((GT280),6)</f>
        <v>0</v>
      </c>
      <c r="GW280" s="2">
        <v>1</v>
      </c>
      <c r="GX280" s="2">
        <f t="shared" ref="GX280:GX311" si="334">ROUND(HC280*I280,2)</f>
        <v>0</v>
      </c>
      <c r="GY280" s="2"/>
      <c r="GZ280" s="2"/>
      <c r="HA280" s="2">
        <v>0</v>
      </c>
      <c r="HB280" s="2">
        <v>0</v>
      </c>
      <c r="HC280" s="2">
        <f t="shared" ref="HC280:HC311" si="335">GV280*GW280</f>
        <v>0</v>
      </c>
      <c r="HD280" s="2"/>
      <c r="HE280" s="2" t="s">
        <v>3</v>
      </c>
      <c r="HF280" s="2" t="s">
        <v>3</v>
      </c>
      <c r="HG280" s="2"/>
      <c r="HH280" s="2"/>
      <c r="HI280" s="2"/>
      <c r="HJ280" s="2"/>
      <c r="HK280" s="2"/>
      <c r="HL280" s="2"/>
      <c r="HM280" s="2" t="s">
        <v>3</v>
      </c>
      <c r="HN280" s="2" t="s">
        <v>3</v>
      </c>
      <c r="HO280" s="2" t="s">
        <v>3</v>
      </c>
      <c r="HP280" s="2" t="s">
        <v>3</v>
      </c>
      <c r="HQ280" s="2" t="s">
        <v>3</v>
      </c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>
        <v>0</v>
      </c>
      <c r="IL280" s="2"/>
      <c r="IM280" s="2"/>
      <c r="IN280" s="2"/>
      <c r="IO280" s="2"/>
      <c r="IP280" s="2"/>
      <c r="IQ280" s="2"/>
      <c r="IR280" s="2"/>
      <c r="IS280" s="2"/>
      <c r="IT280" s="2"/>
      <c r="IU280" s="2"/>
    </row>
    <row r="281" spans="1:255" x14ac:dyDescent="0.2">
      <c r="A281">
        <v>17</v>
      </c>
      <c r="B281">
        <v>1</v>
      </c>
      <c r="E281" t="s">
        <v>408</v>
      </c>
      <c r="F281" t="s">
        <v>394</v>
      </c>
      <c r="G281" t="s">
        <v>409</v>
      </c>
      <c r="H281" t="s">
        <v>163</v>
      </c>
      <c r="I281">
        <v>0</v>
      </c>
      <c r="J281">
        <v>0</v>
      </c>
      <c r="K281">
        <v>0</v>
      </c>
      <c r="L281">
        <v>1</v>
      </c>
      <c r="M281">
        <v>0</v>
      </c>
      <c r="N281">
        <f t="shared" si="296"/>
        <v>1</v>
      </c>
      <c r="O281">
        <f t="shared" si="297"/>
        <v>0</v>
      </c>
      <c r="P281">
        <f t="shared" si="298"/>
        <v>0</v>
      </c>
      <c r="Q281">
        <f t="shared" si="299"/>
        <v>0</v>
      </c>
      <c r="R281">
        <f t="shared" si="300"/>
        <v>0</v>
      </c>
      <c r="S281">
        <f t="shared" si="301"/>
        <v>0</v>
      </c>
      <c r="T281">
        <f t="shared" si="302"/>
        <v>0</v>
      </c>
      <c r="U281">
        <f t="shared" si="303"/>
        <v>0</v>
      </c>
      <c r="V281">
        <f t="shared" si="304"/>
        <v>0</v>
      </c>
      <c r="W281">
        <f t="shared" si="305"/>
        <v>0</v>
      </c>
      <c r="X281">
        <f t="shared" si="306"/>
        <v>0</v>
      </c>
      <c r="Y281">
        <f t="shared" si="307"/>
        <v>0</v>
      </c>
      <c r="AA281">
        <v>51441990</v>
      </c>
      <c r="AB281">
        <f t="shared" si="308"/>
        <v>407404.41176500003</v>
      </c>
      <c r="AC281">
        <f t="shared" si="295"/>
        <v>407404.41176500003</v>
      </c>
      <c r="AD281">
        <f t="shared" si="309"/>
        <v>0</v>
      </c>
      <c r="AE281">
        <f t="shared" si="310"/>
        <v>0</v>
      </c>
      <c r="AF281">
        <f t="shared" si="311"/>
        <v>0</v>
      </c>
      <c r="AG281">
        <f t="shared" si="312"/>
        <v>0</v>
      </c>
      <c r="AH281">
        <f t="shared" si="313"/>
        <v>0</v>
      </c>
      <c r="AI281">
        <f t="shared" si="314"/>
        <v>0</v>
      </c>
      <c r="AJ281">
        <f t="shared" si="315"/>
        <v>0</v>
      </c>
      <c r="AK281">
        <v>3942000</v>
      </c>
      <c r="AL281">
        <v>3942000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1</v>
      </c>
      <c r="AW281">
        <v>1</v>
      </c>
      <c r="AZ281">
        <v>1</v>
      </c>
      <c r="BA281">
        <v>1</v>
      </c>
      <c r="BB281">
        <v>1</v>
      </c>
      <c r="BC281">
        <v>8.16</v>
      </c>
      <c r="BD281" t="s">
        <v>3</v>
      </c>
      <c r="BE281" t="s">
        <v>3</v>
      </c>
      <c r="BF281" t="s">
        <v>3</v>
      </c>
      <c r="BG281" t="s">
        <v>3</v>
      </c>
      <c r="BH281">
        <v>3</v>
      </c>
      <c r="BI281">
        <v>1</v>
      </c>
      <c r="BJ281" t="s">
        <v>396</v>
      </c>
      <c r="BM281">
        <v>1100</v>
      </c>
      <c r="BN281">
        <v>0</v>
      </c>
      <c r="BO281" t="s">
        <v>23</v>
      </c>
      <c r="BP281">
        <v>1</v>
      </c>
      <c r="BQ281">
        <v>8</v>
      </c>
      <c r="BR281">
        <v>0</v>
      </c>
      <c r="BS281">
        <v>1</v>
      </c>
      <c r="BT281">
        <v>1</v>
      </c>
      <c r="BU281">
        <v>1</v>
      </c>
      <c r="BV281">
        <v>1</v>
      </c>
      <c r="BW281">
        <v>1</v>
      </c>
      <c r="BX281">
        <v>1</v>
      </c>
      <c r="BY281" t="s">
        <v>3</v>
      </c>
      <c r="BZ281">
        <v>0</v>
      </c>
      <c r="CA281">
        <v>0</v>
      </c>
      <c r="CB281" t="s">
        <v>3</v>
      </c>
      <c r="CE281">
        <v>0</v>
      </c>
      <c r="CF281">
        <v>0</v>
      </c>
      <c r="CG281">
        <v>0</v>
      </c>
      <c r="CH281">
        <v>91</v>
      </c>
      <c r="CI281">
        <v>0</v>
      </c>
      <c r="CJ281">
        <v>0</v>
      </c>
      <c r="CK281">
        <v>0</v>
      </c>
      <c r="CL281">
        <v>0</v>
      </c>
      <c r="CM281">
        <v>0</v>
      </c>
      <c r="CN281" t="s">
        <v>888</v>
      </c>
      <c r="CO281">
        <v>0</v>
      </c>
      <c r="CP281">
        <f t="shared" si="316"/>
        <v>0</v>
      </c>
      <c r="CQ281">
        <f t="shared" si="317"/>
        <v>3324420</v>
      </c>
      <c r="CR281">
        <f t="shared" si="318"/>
        <v>0</v>
      </c>
      <c r="CS281">
        <f t="shared" si="319"/>
        <v>0</v>
      </c>
      <c r="CT281">
        <f t="shared" si="320"/>
        <v>0</v>
      </c>
      <c r="CU281">
        <f t="shared" si="321"/>
        <v>0</v>
      </c>
      <c r="CV281">
        <f t="shared" si="322"/>
        <v>0</v>
      </c>
      <c r="CW281">
        <f t="shared" si="323"/>
        <v>0</v>
      </c>
      <c r="CX281">
        <f t="shared" si="324"/>
        <v>0</v>
      </c>
      <c r="CY281">
        <f t="shared" si="325"/>
        <v>0</v>
      </c>
      <c r="CZ281">
        <f t="shared" si="326"/>
        <v>0</v>
      </c>
      <c r="DC281" t="s">
        <v>3</v>
      </c>
      <c r="DD281" t="s">
        <v>267</v>
      </c>
      <c r="DE281" t="s">
        <v>36</v>
      </c>
      <c r="DF281" t="s">
        <v>36</v>
      </c>
      <c r="DG281" t="s">
        <v>43</v>
      </c>
      <c r="DH281" t="s">
        <v>3</v>
      </c>
      <c r="DI281" t="s">
        <v>43</v>
      </c>
      <c r="DJ281" t="s">
        <v>36</v>
      </c>
      <c r="DK281" t="s">
        <v>3</v>
      </c>
      <c r="DL281" t="s">
        <v>3</v>
      </c>
      <c r="DM281" t="s">
        <v>3</v>
      </c>
      <c r="DN281">
        <v>0</v>
      </c>
      <c r="DO281">
        <v>0</v>
      </c>
      <c r="DP281">
        <v>1</v>
      </c>
      <c r="DQ281">
        <v>1</v>
      </c>
      <c r="DU281">
        <v>1013</v>
      </c>
      <c r="DV281" t="s">
        <v>163</v>
      </c>
      <c r="DW281" t="s">
        <v>163</v>
      </c>
      <c r="DX281">
        <v>1</v>
      </c>
      <c r="DZ281" t="s">
        <v>3</v>
      </c>
      <c r="EA281" t="s">
        <v>3</v>
      </c>
      <c r="EB281" t="s">
        <v>3</v>
      </c>
      <c r="EC281" t="s">
        <v>3</v>
      </c>
      <c r="EE281">
        <v>51407885</v>
      </c>
      <c r="EF281">
        <v>8</v>
      </c>
      <c r="EG281" t="s">
        <v>58</v>
      </c>
      <c r="EH281">
        <v>0</v>
      </c>
      <c r="EI281" t="s">
        <v>3</v>
      </c>
      <c r="EJ281">
        <v>1</v>
      </c>
      <c r="EK281">
        <v>1100</v>
      </c>
      <c r="EL281" t="s">
        <v>59</v>
      </c>
      <c r="EM281" t="s">
        <v>60</v>
      </c>
      <c r="EO281" t="s">
        <v>87</v>
      </c>
      <c r="EQ281">
        <v>0</v>
      </c>
      <c r="ER281">
        <v>0</v>
      </c>
      <c r="ES281">
        <v>3942000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FQ281">
        <v>0</v>
      </c>
      <c r="FR281">
        <f t="shared" si="327"/>
        <v>0</v>
      </c>
      <c r="FS281">
        <v>0</v>
      </c>
      <c r="FX281">
        <v>0</v>
      </c>
      <c r="FY281">
        <v>0</v>
      </c>
      <c r="GA281" t="s">
        <v>63</v>
      </c>
      <c r="GD281">
        <v>1</v>
      </c>
      <c r="GF281">
        <v>-1810126255</v>
      </c>
      <c r="GG281">
        <v>2</v>
      </c>
      <c r="GH281">
        <v>0</v>
      </c>
      <c r="GI281">
        <v>3</v>
      </c>
      <c r="GJ281">
        <v>0</v>
      </c>
      <c r="GK281">
        <v>0</v>
      </c>
      <c r="GL281">
        <f t="shared" si="328"/>
        <v>0</v>
      </c>
      <c r="GM281">
        <f t="shared" si="329"/>
        <v>0</v>
      </c>
      <c r="GN281">
        <f t="shared" si="330"/>
        <v>0</v>
      </c>
      <c r="GO281">
        <f t="shared" si="331"/>
        <v>0</v>
      </c>
      <c r="GP281">
        <f t="shared" si="332"/>
        <v>0</v>
      </c>
      <c r="GR281">
        <v>1</v>
      </c>
      <c r="GS281">
        <v>4</v>
      </c>
      <c r="GT281">
        <v>0</v>
      </c>
      <c r="GU281" t="s">
        <v>3</v>
      </c>
      <c r="GV281">
        <f t="shared" si="333"/>
        <v>0</v>
      </c>
      <c r="GW281">
        <v>1</v>
      </c>
      <c r="GX281">
        <f t="shared" si="334"/>
        <v>0</v>
      </c>
      <c r="HA281">
        <v>0</v>
      </c>
      <c r="HB281">
        <v>0</v>
      </c>
      <c r="HC281">
        <f t="shared" si="335"/>
        <v>0</v>
      </c>
      <c r="HE281" t="s">
        <v>3</v>
      </c>
      <c r="HF281" t="s">
        <v>3</v>
      </c>
      <c r="HM281" t="s">
        <v>3</v>
      </c>
      <c r="HN281" t="s">
        <v>3</v>
      </c>
      <c r="HO281" t="s">
        <v>3</v>
      </c>
      <c r="HP281" t="s">
        <v>3</v>
      </c>
      <c r="HQ281" t="s">
        <v>3</v>
      </c>
      <c r="IK281">
        <v>0</v>
      </c>
    </row>
    <row r="282" spans="1:255" x14ac:dyDescent="0.2">
      <c r="A282" s="2">
        <v>17</v>
      </c>
      <c r="B282" s="2">
        <v>1</v>
      </c>
      <c r="C282" s="2"/>
      <c r="D282" s="2"/>
      <c r="E282" s="2" t="s">
        <v>410</v>
      </c>
      <c r="F282" s="2" t="s">
        <v>394</v>
      </c>
      <c r="G282" s="2" t="s">
        <v>411</v>
      </c>
      <c r="H282" s="2" t="s">
        <v>163</v>
      </c>
      <c r="I282" s="2">
        <v>2</v>
      </c>
      <c r="J282" s="2">
        <v>0</v>
      </c>
      <c r="K282" s="2">
        <v>2</v>
      </c>
      <c r="L282" s="2">
        <v>3</v>
      </c>
      <c r="M282" s="2">
        <v>0</v>
      </c>
      <c r="N282" s="2">
        <f t="shared" si="296"/>
        <v>3</v>
      </c>
      <c r="O282" s="2">
        <f t="shared" si="297"/>
        <v>1071033.3400000001</v>
      </c>
      <c r="P282" s="2">
        <f t="shared" si="298"/>
        <v>1071033.3400000001</v>
      </c>
      <c r="Q282" s="2">
        <f t="shared" si="299"/>
        <v>0</v>
      </c>
      <c r="R282" s="2">
        <f t="shared" si="300"/>
        <v>0</v>
      </c>
      <c r="S282" s="2">
        <f t="shared" si="301"/>
        <v>0</v>
      </c>
      <c r="T282" s="2">
        <f t="shared" si="302"/>
        <v>0</v>
      </c>
      <c r="U282" s="2">
        <f t="shared" si="303"/>
        <v>0</v>
      </c>
      <c r="V282" s="2">
        <f t="shared" si="304"/>
        <v>0</v>
      </c>
      <c r="W282" s="2">
        <f t="shared" si="305"/>
        <v>0</v>
      </c>
      <c r="X282" s="2">
        <f t="shared" si="306"/>
        <v>0</v>
      </c>
      <c r="Y282" s="2">
        <f t="shared" si="307"/>
        <v>0</v>
      </c>
      <c r="Z282" s="2"/>
      <c r="AA282" s="2">
        <v>51442965</v>
      </c>
      <c r="AB282" s="2">
        <f t="shared" si="308"/>
        <v>65627.042484000005</v>
      </c>
      <c r="AC282" s="2">
        <f t="shared" si="295"/>
        <v>65627.042484000005</v>
      </c>
      <c r="AD282" s="2">
        <f t="shared" si="309"/>
        <v>0</v>
      </c>
      <c r="AE282" s="2">
        <f t="shared" si="310"/>
        <v>0</v>
      </c>
      <c r="AF282" s="2">
        <f t="shared" si="311"/>
        <v>0</v>
      </c>
      <c r="AG282" s="2">
        <f t="shared" si="312"/>
        <v>0</v>
      </c>
      <c r="AH282" s="2">
        <f t="shared" si="313"/>
        <v>0</v>
      </c>
      <c r="AI282" s="2">
        <f t="shared" si="314"/>
        <v>0</v>
      </c>
      <c r="AJ282" s="2">
        <f t="shared" si="315"/>
        <v>0</v>
      </c>
      <c r="AK282" s="2">
        <v>635000</v>
      </c>
      <c r="AL282" s="2">
        <v>635000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2">
        <v>0</v>
      </c>
      <c r="AU282" s="2">
        <v>0</v>
      </c>
      <c r="AV282" s="2">
        <v>1</v>
      </c>
      <c r="AW282" s="2">
        <v>1</v>
      </c>
      <c r="AX282" s="2"/>
      <c r="AY282" s="2"/>
      <c r="AZ282" s="2">
        <v>1</v>
      </c>
      <c r="BA282" s="2">
        <v>1</v>
      </c>
      <c r="BB282" s="2">
        <v>1</v>
      </c>
      <c r="BC282" s="2">
        <v>8.16</v>
      </c>
      <c r="BD282" s="2" t="s">
        <v>3</v>
      </c>
      <c r="BE282" s="2" t="s">
        <v>3</v>
      </c>
      <c r="BF282" s="2" t="s">
        <v>3</v>
      </c>
      <c r="BG282" s="2" t="s">
        <v>3</v>
      </c>
      <c r="BH282" s="2">
        <v>3</v>
      </c>
      <c r="BI282" s="2">
        <v>1</v>
      </c>
      <c r="BJ282" s="2" t="s">
        <v>396</v>
      </c>
      <c r="BK282" s="2"/>
      <c r="BL282" s="2"/>
      <c r="BM282" s="2">
        <v>1100</v>
      </c>
      <c r="BN282" s="2">
        <v>0</v>
      </c>
      <c r="BO282" s="2" t="s">
        <v>23</v>
      </c>
      <c r="BP282" s="2">
        <v>1</v>
      </c>
      <c r="BQ282" s="2">
        <v>8</v>
      </c>
      <c r="BR282" s="2">
        <v>0</v>
      </c>
      <c r="BS282" s="2">
        <v>1</v>
      </c>
      <c r="BT282" s="2">
        <v>1</v>
      </c>
      <c r="BU282" s="2">
        <v>1</v>
      </c>
      <c r="BV282" s="2">
        <v>1</v>
      </c>
      <c r="BW282" s="2">
        <v>1</v>
      </c>
      <c r="BX282" s="2">
        <v>1</v>
      </c>
      <c r="BY282" s="2" t="s">
        <v>3</v>
      </c>
      <c r="BZ282" s="2">
        <v>0</v>
      </c>
      <c r="CA282" s="2">
        <v>0</v>
      </c>
      <c r="CB282" s="2" t="s">
        <v>3</v>
      </c>
      <c r="CC282" s="2"/>
      <c r="CD282" s="2"/>
      <c r="CE282" s="2">
        <v>0</v>
      </c>
      <c r="CF282" s="2">
        <v>0</v>
      </c>
      <c r="CG282" s="2">
        <v>0</v>
      </c>
      <c r="CH282" s="2">
        <v>92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 t="s">
        <v>888</v>
      </c>
      <c r="CO282" s="2">
        <v>0</v>
      </c>
      <c r="CP282" s="2">
        <f t="shared" si="316"/>
        <v>1071033.3400000001</v>
      </c>
      <c r="CQ282" s="2">
        <f t="shared" si="317"/>
        <v>535516.67000000004</v>
      </c>
      <c r="CR282" s="2">
        <f t="shared" si="318"/>
        <v>0</v>
      </c>
      <c r="CS282" s="2">
        <f t="shared" si="319"/>
        <v>0</v>
      </c>
      <c r="CT282" s="2">
        <f t="shared" si="320"/>
        <v>0</v>
      </c>
      <c r="CU282" s="2">
        <f t="shared" si="321"/>
        <v>0</v>
      </c>
      <c r="CV282" s="2">
        <f t="shared" si="322"/>
        <v>0</v>
      </c>
      <c r="CW282" s="2">
        <f t="shared" si="323"/>
        <v>0</v>
      </c>
      <c r="CX282" s="2">
        <f t="shared" si="324"/>
        <v>0</v>
      </c>
      <c r="CY282" s="2">
        <f t="shared" si="325"/>
        <v>0</v>
      </c>
      <c r="CZ282" s="2">
        <f t="shared" si="326"/>
        <v>0</v>
      </c>
      <c r="DA282" s="2"/>
      <c r="DB282" s="2"/>
      <c r="DC282" s="2" t="s">
        <v>3</v>
      </c>
      <c r="DD282" s="2" t="s">
        <v>267</v>
      </c>
      <c r="DE282" s="2" t="s">
        <v>36</v>
      </c>
      <c r="DF282" s="2" t="s">
        <v>36</v>
      </c>
      <c r="DG282" s="2" t="s">
        <v>43</v>
      </c>
      <c r="DH282" s="2" t="s">
        <v>3</v>
      </c>
      <c r="DI282" s="2" t="s">
        <v>43</v>
      </c>
      <c r="DJ282" s="2" t="s">
        <v>36</v>
      </c>
      <c r="DK282" s="2" t="s">
        <v>3</v>
      </c>
      <c r="DL282" s="2" t="s">
        <v>3</v>
      </c>
      <c r="DM282" s="2" t="s">
        <v>3</v>
      </c>
      <c r="DN282" s="2">
        <v>0</v>
      </c>
      <c r="DO282" s="2">
        <v>0</v>
      </c>
      <c r="DP282" s="2">
        <v>1</v>
      </c>
      <c r="DQ282" s="2">
        <v>1</v>
      </c>
      <c r="DR282" s="2"/>
      <c r="DS282" s="2"/>
      <c r="DT282" s="2"/>
      <c r="DU282" s="2">
        <v>1013</v>
      </c>
      <c r="DV282" s="2" t="s">
        <v>163</v>
      </c>
      <c r="DW282" s="2" t="s">
        <v>163</v>
      </c>
      <c r="DX282" s="2">
        <v>1</v>
      </c>
      <c r="DY282" s="2"/>
      <c r="DZ282" s="2" t="s">
        <v>3</v>
      </c>
      <c r="EA282" s="2" t="s">
        <v>3</v>
      </c>
      <c r="EB282" s="2" t="s">
        <v>3</v>
      </c>
      <c r="EC282" s="2" t="s">
        <v>3</v>
      </c>
      <c r="ED282" s="2"/>
      <c r="EE282" s="2">
        <v>51407885</v>
      </c>
      <c r="EF282" s="2">
        <v>8</v>
      </c>
      <c r="EG282" s="2" t="s">
        <v>58</v>
      </c>
      <c r="EH282" s="2">
        <v>0</v>
      </c>
      <c r="EI282" s="2" t="s">
        <v>3</v>
      </c>
      <c r="EJ282" s="2">
        <v>1</v>
      </c>
      <c r="EK282" s="2">
        <v>1100</v>
      </c>
      <c r="EL282" s="2" t="s">
        <v>59</v>
      </c>
      <c r="EM282" s="2" t="s">
        <v>60</v>
      </c>
      <c r="EN282" s="2"/>
      <c r="EO282" s="2" t="s">
        <v>87</v>
      </c>
      <c r="EP282" s="2"/>
      <c r="EQ282" s="2">
        <v>0</v>
      </c>
      <c r="ER282" s="2">
        <v>0</v>
      </c>
      <c r="ES282" s="2">
        <v>635000</v>
      </c>
      <c r="ET282" s="2">
        <v>0</v>
      </c>
      <c r="EU282" s="2">
        <v>0</v>
      </c>
      <c r="EV282" s="2">
        <v>0</v>
      </c>
      <c r="EW282" s="2">
        <v>0</v>
      </c>
      <c r="EX282" s="2">
        <v>0</v>
      </c>
      <c r="EY282" s="2">
        <v>0</v>
      </c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>
        <v>0</v>
      </c>
      <c r="FR282" s="2">
        <f t="shared" si="327"/>
        <v>0</v>
      </c>
      <c r="FS282" s="2">
        <v>0</v>
      </c>
      <c r="FT282" s="2"/>
      <c r="FU282" s="2"/>
      <c r="FV282" s="2"/>
      <c r="FW282" s="2"/>
      <c r="FX282" s="2">
        <v>0</v>
      </c>
      <c r="FY282" s="2">
        <v>0</v>
      </c>
      <c r="FZ282" s="2"/>
      <c r="GA282" s="2" t="s">
        <v>63</v>
      </c>
      <c r="GB282" s="2"/>
      <c r="GC282" s="2"/>
      <c r="GD282" s="2">
        <v>1</v>
      </c>
      <c r="GE282" s="2"/>
      <c r="GF282" s="2">
        <v>43317060</v>
      </c>
      <c r="GG282" s="2">
        <v>2</v>
      </c>
      <c r="GH282" s="2">
        <v>0</v>
      </c>
      <c r="GI282" s="2">
        <v>3</v>
      </c>
      <c r="GJ282" s="2">
        <v>0</v>
      </c>
      <c r="GK282" s="2">
        <v>0</v>
      </c>
      <c r="GL282" s="2">
        <f t="shared" si="328"/>
        <v>0</v>
      </c>
      <c r="GM282" s="2">
        <f t="shared" si="329"/>
        <v>1071033.3400000001</v>
      </c>
      <c r="GN282" s="2">
        <f t="shared" si="330"/>
        <v>1071033.3400000001</v>
      </c>
      <c r="GO282" s="2">
        <f t="shared" si="331"/>
        <v>0</v>
      </c>
      <c r="GP282" s="2">
        <f t="shared" si="332"/>
        <v>0</v>
      </c>
      <c r="GQ282" s="2"/>
      <c r="GR282" s="2">
        <v>1</v>
      </c>
      <c r="GS282" s="2">
        <v>4</v>
      </c>
      <c r="GT282" s="2">
        <v>0</v>
      </c>
      <c r="GU282" s="2" t="s">
        <v>3</v>
      </c>
      <c r="GV282" s="2">
        <f t="shared" si="333"/>
        <v>0</v>
      </c>
      <c r="GW282" s="2">
        <v>1</v>
      </c>
      <c r="GX282" s="2">
        <f t="shared" si="334"/>
        <v>0</v>
      </c>
      <c r="GY282" s="2"/>
      <c r="GZ282" s="2"/>
      <c r="HA282" s="2">
        <v>0</v>
      </c>
      <c r="HB282" s="2">
        <v>0</v>
      </c>
      <c r="HC282" s="2">
        <f t="shared" si="335"/>
        <v>0</v>
      </c>
      <c r="HD282" s="2"/>
      <c r="HE282" s="2" t="s">
        <v>3</v>
      </c>
      <c r="HF282" s="2" t="s">
        <v>3</v>
      </c>
      <c r="HG282" s="2"/>
      <c r="HH282" s="2"/>
      <c r="HI282" s="2"/>
      <c r="HJ282" s="2"/>
      <c r="HK282" s="2"/>
      <c r="HL282" s="2"/>
      <c r="HM282" s="2" t="s">
        <v>3</v>
      </c>
      <c r="HN282" s="2" t="s">
        <v>3</v>
      </c>
      <c r="HO282" s="2" t="s">
        <v>3</v>
      </c>
      <c r="HP282" s="2" t="s">
        <v>3</v>
      </c>
      <c r="HQ282" s="2" t="s">
        <v>3</v>
      </c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>
        <v>0</v>
      </c>
      <c r="IL282" s="2"/>
      <c r="IM282" s="2"/>
      <c r="IN282" s="2"/>
      <c r="IO282" s="2"/>
      <c r="IP282" s="2"/>
      <c r="IQ282" s="2"/>
      <c r="IR282" s="2"/>
      <c r="IS282" s="2"/>
      <c r="IT282" s="2"/>
      <c r="IU282" s="2"/>
    </row>
    <row r="283" spans="1:255" x14ac:dyDescent="0.2">
      <c r="A283">
        <v>17</v>
      </c>
      <c r="B283">
        <v>1</v>
      </c>
      <c r="E283" t="s">
        <v>410</v>
      </c>
      <c r="F283" t="s">
        <v>394</v>
      </c>
      <c r="G283" t="s">
        <v>411</v>
      </c>
      <c r="H283" t="s">
        <v>163</v>
      </c>
      <c r="I283">
        <v>2</v>
      </c>
      <c r="J283">
        <v>0</v>
      </c>
      <c r="K283">
        <v>2</v>
      </c>
      <c r="L283">
        <v>3</v>
      </c>
      <c r="M283">
        <v>0</v>
      </c>
      <c r="N283">
        <f t="shared" si="296"/>
        <v>3</v>
      </c>
      <c r="O283">
        <f t="shared" si="297"/>
        <v>1071033.3400000001</v>
      </c>
      <c r="P283">
        <f t="shared" si="298"/>
        <v>1071033.3400000001</v>
      </c>
      <c r="Q283">
        <f t="shared" si="299"/>
        <v>0</v>
      </c>
      <c r="R283">
        <f t="shared" si="300"/>
        <v>0</v>
      </c>
      <c r="S283">
        <f t="shared" si="301"/>
        <v>0</v>
      </c>
      <c r="T283">
        <f t="shared" si="302"/>
        <v>0</v>
      </c>
      <c r="U283">
        <f t="shared" si="303"/>
        <v>0</v>
      </c>
      <c r="V283">
        <f t="shared" si="304"/>
        <v>0</v>
      </c>
      <c r="W283">
        <f t="shared" si="305"/>
        <v>0</v>
      </c>
      <c r="X283">
        <f t="shared" si="306"/>
        <v>0</v>
      </c>
      <c r="Y283">
        <f t="shared" si="307"/>
        <v>0</v>
      </c>
      <c r="AA283">
        <v>51441990</v>
      </c>
      <c r="AB283">
        <f t="shared" si="308"/>
        <v>65627.042484000005</v>
      </c>
      <c r="AC283">
        <f t="shared" si="295"/>
        <v>65627.042484000005</v>
      </c>
      <c r="AD283">
        <f t="shared" si="309"/>
        <v>0</v>
      </c>
      <c r="AE283">
        <f t="shared" si="310"/>
        <v>0</v>
      </c>
      <c r="AF283">
        <f t="shared" si="311"/>
        <v>0</v>
      </c>
      <c r="AG283">
        <f t="shared" si="312"/>
        <v>0</v>
      </c>
      <c r="AH283">
        <f t="shared" si="313"/>
        <v>0</v>
      </c>
      <c r="AI283">
        <f t="shared" si="314"/>
        <v>0</v>
      </c>
      <c r="AJ283">
        <f t="shared" si="315"/>
        <v>0</v>
      </c>
      <c r="AK283">
        <v>635000</v>
      </c>
      <c r="AL283">
        <v>635000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1</v>
      </c>
      <c r="AW283">
        <v>1</v>
      </c>
      <c r="AZ283">
        <v>1</v>
      </c>
      <c r="BA283">
        <v>1</v>
      </c>
      <c r="BB283">
        <v>1</v>
      </c>
      <c r="BC283">
        <v>8.16</v>
      </c>
      <c r="BD283" t="s">
        <v>3</v>
      </c>
      <c r="BE283" t="s">
        <v>3</v>
      </c>
      <c r="BF283" t="s">
        <v>3</v>
      </c>
      <c r="BG283" t="s">
        <v>3</v>
      </c>
      <c r="BH283">
        <v>3</v>
      </c>
      <c r="BI283">
        <v>1</v>
      </c>
      <c r="BJ283" t="s">
        <v>396</v>
      </c>
      <c r="BM283">
        <v>1100</v>
      </c>
      <c r="BN283">
        <v>0</v>
      </c>
      <c r="BO283" t="s">
        <v>23</v>
      </c>
      <c r="BP283">
        <v>1</v>
      </c>
      <c r="BQ283">
        <v>8</v>
      </c>
      <c r="BR283">
        <v>0</v>
      </c>
      <c r="BS283">
        <v>1</v>
      </c>
      <c r="BT283">
        <v>1</v>
      </c>
      <c r="BU283">
        <v>1</v>
      </c>
      <c r="BV283">
        <v>1</v>
      </c>
      <c r="BW283">
        <v>1</v>
      </c>
      <c r="BX283">
        <v>1</v>
      </c>
      <c r="BY283" t="s">
        <v>3</v>
      </c>
      <c r="BZ283">
        <v>0</v>
      </c>
      <c r="CA283">
        <v>0</v>
      </c>
      <c r="CB283" t="s">
        <v>3</v>
      </c>
      <c r="CE283">
        <v>0</v>
      </c>
      <c r="CF283">
        <v>0</v>
      </c>
      <c r="CG283">
        <v>0</v>
      </c>
      <c r="CH283">
        <v>92</v>
      </c>
      <c r="CI283">
        <v>0</v>
      </c>
      <c r="CJ283">
        <v>0</v>
      </c>
      <c r="CK283">
        <v>0</v>
      </c>
      <c r="CL283">
        <v>0</v>
      </c>
      <c r="CM283">
        <v>0</v>
      </c>
      <c r="CN283" t="s">
        <v>888</v>
      </c>
      <c r="CO283">
        <v>0</v>
      </c>
      <c r="CP283">
        <f t="shared" si="316"/>
        <v>1071033.3400000001</v>
      </c>
      <c r="CQ283">
        <f t="shared" si="317"/>
        <v>535516.67000000004</v>
      </c>
      <c r="CR283">
        <f t="shared" si="318"/>
        <v>0</v>
      </c>
      <c r="CS283">
        <f t="shared" si="319"/>
        <v>0</v>
      </c>
      <c r="CT283">
        <f t="shared" si="320"/>
        <v>0</v>
      </c>
      <c r="CU283">
        <f t="shared" si="321"/>
        <v>0</v>
      </c>
      <c r="CV283">
        <f t="shared" si="322"/>
        <v>0</v>
      </c>
      <c r="CW283">
        <f t="shared" si="323"/>
        <v>0</v>
      </c>
      <c r="CX283">
        <f t="shared" si="324"/>
        <v>0</v>
      </c>
      <c r="CY283">
        <f t="shared" si="325"/>
        <v>0</v>
      </c>
      <c r="CZ283">
        <f t="shared" si="326"/>
        <v>0</v>
      </c>
      <c r="DC283" t="s">
        <v>3</v>
      </c>
      <c r="DD283" t="s">
        <v>267</v>
      </c>
      <c r="DE283" t="s">
        <v>36</v>
      </c>
      <c r="DF283" t="s">
        <v>36</v>
      </c>
      <c r="DG283" t="s">
        <v>43</v>
      </c>
      <c r="DH283" t="s">
        <v>3</v>
      </c>
      <c r="DI283" t="s">
        <v>43</v>
      </c>
      <c r="DJ283" t="s">
        <v>36</v>
      </c>
      <c r="DK283" t="s">
        <v>3</v>
      </c>
      <c r="DL283" t="s">
        <v>3</v>
      </c>
      <c r="DM283" t="s">
        <v>3</v>
      </c>
      <c r="DN283">
        <v>0</v>
      </c>
      <c r="DO283">
        <v>0</v>
      </c>
      <c r="DP283">
        <v>1</v>
      </c>
      <c r="DQ283">
        <v>1</v>
      </c>
      <c r="DU283">
        <v>1013</v>
      </c>
      <c r="DV283" t="s">
        <v>163</v>
      </c>
      <c r="DW283" t="s">
        <v>163</v>
      </c>
      <c r="DX283">
        <v>1</v>
      </c>
      <c r="DZ283" t="s">
        <v>3</v>
      </c>
      <c r="EA283" t="s">
        <v>3</v>
      </c>
      <c r="EB283" t="s">
        <v>3</v>
      </c>
      <c r="EC283" t="s">
        <v>3</v>
      </c>
      <c r="EE283">
        <v>51407885</v>
      </c>
      <c r="EF283">
        <v>8</v>
      </c>
      <c r="EG283" t="s">
        <v>58</v>
      </c>
      <c r="EH283">
        <v>0</v>
      </c>
      <c r="EI283" t="s">
        <v>3</v>
      </c>
      <c r="EJ283">
        <v>1</v>
      </c>
      <c r="EK283">
        <v>1100</v>
      </c>
      <c r="EL283" t="s">
        <v>59</v>
      </c>
      <c r="EM283" t="s">
        <v>60</v>
      </c>
      <c r="EO283" t="s">
        <v>87</v>
      </c>
      <c r="EQ283">
        <v>0</v>
      </c>
      <c r="ER283">
        <v>0</v>
      </c>
      <c r="ES283">
        <v>635000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FQ283">
        <v>0</v>
      </c>
      <c r="FR283">
        <f t="shared" si="327"/>
        <v>0</v>
      </c>
      <c r="FS283">
        <v>0</v>
      </c>
      <c r="FX283">
        <v>0</v>
      </c>
      <c r="FY283">
        <v>0</v>
      </c>
      <c r="GA283" t="s">
        <v>63</v>
      </c>
      <c r="GD283">
        <v>1</v>
      </c>
      <c r="GF283">
        <v>43317060</v>
      </c>
      <c r="GG283">
        <v>2</v>
      </c>
      <c r="GH283">
        <v>0</v>
      </c>
      <c r="GI283">
        <v>3</v>
      </c>
      <c r="GJ283">
        <v>0</v>
      </c>
      <c r="GK283">
        <v>0</v>
      </c>
      <c r="GL283">
        <f t="shared" si="328"/>
        <v>0</v>
      </c>
      <c r="GM283">
        <f t="shared" si="329"/>
        <v>1071033.3400000001</v>
      </c>
      <c r="GN283">
        <f t="shared" si="330"/>
        <v>1071033.3400000001</v>
      </c>
      <c r="GO283">
        <f t="shared" si="331"/>
        <v>0</v>
      </c>
      <c r="GP283">
        <f t="shared" si="332"/>
        <v>0</v>
      </c>
      <c r="GR283">
        <v>1</v>
      </c>
      <c r="GS283">
        <v>4</v>
      </c>
      <c r="GT283">
        <v>0</v>
      </c>
      <c r="GU283" t="s">
        <v>3</v>
      </c>
      <c r="GV283">
        <f t="shared" si="333"/>
        <v>0</v>
      </c>
      <c r="GW283">
        <v>1</v>
      </c>
      <c r="GX283">
        <f t="shared" si="334"/>
        <v>0</v>
      </c>
      <c r="HA283">
        <v>0</v>
      </c>
      <c r="HB283">
        <v>0</v>
      </c>
      <c r="HC283">
        <f t="shared" si="335"/>
        <v>0</v>
      </c>
      <c r="HE283" t="s">
        <v>3</v>
      </c>
      <c r="HF283" t="s">
        <v>3</v>
      </c>
      <c r="HM283" t="s">
        <v>3</v>
      </c>
      <c r="HN283" t="s">
        <v>3</v>
      </c>
      <c r="HO283" t="s">
        <v>3</v>
      </c>
      <c r="HP283" t="s">
        <v>3</v>
      </c>
      <c r="HQ283" t="s">
        <v>3</v>
      </c>
      <c r="IK283">
        <v>0</v>
      </c>
    </row>
    <row r="284" spans="1:255" x14ac:dyDescent="0.2">
      <c r="A284" s="2">
        <v>17</v>
      </c>
      <c r="B284" s="2">
        <v>1</v>
      </c>
      <c r="C284" s="2">
        <f>ROW(SmtRes!A469)</f>
        <v>469</v>
      </c>
      <c r="D284" s="2">
        <f>ROW(EtalonRes!A469)</f>
        <v>469</v>
      </c>
      <c r="E284" s="2" t="s">
        <v>412</v>
      </c>
      <c r="F284" s="2" t="s">
        <v>413</v>
      </c>
      <c r="G284" s="2" t="s">
        <v>414</v>
      </c>
      <c r="H284" s="2" t="s">
        <v>163</v>
      </c>
      <c r="I284" s="2">
        <v>3</v>
      </c>
      <c r="J284" s="2">
        <v>0</v>
      </c>
      <c r="K284" s="2">
        <v>3</v>
      </c>
      <c r="L284" s="2">
        <v>3</v>
      </c>
      <c r="M284" s="2">
        <v>0</v>
      </c>
      <c r="N284" s="2">
        <f t="shared" si="296"/>
        <v>3</v>
      </c>
      <c r="O284" s="2">
        <f t="shared" si="297"/>
        <v>897714.78</v>
      </c>
      <c r="P284" s="2">
        <f t="shared" si="298"/>
        <v>588341.31000000006</v>
      </c>
      <c r="Q284" s="2">
        <f t="shared" si="299"/>
        <v>214470.21</v>
      </c>
      <c r="R284" s="2">
        <f t="shared" si="300"/>
        <v>45981.69</v>
      </c>
      <c r="S284" s="2">
        <f t="shared" si="301"/>
        <v>94903.26</v>
      </c>
      <c r="T284" s="2">
        <f t="shared" si="302"/>
        <v>0</v>
      </c>
      <c r="U284" s="2">
        <f t="shared" si="303"/>
        <v>220.35494999999997</v>
      </c>
      <c r="V284" s="2">
        <f t="shared" si="304"/>
        <v>77.366250000000008</v>
      </c>
      <c r="W284" s="2">
        <f t="shared" si="305"/>
        <v>0</v>
      </c>
      <c r="X284" s="2">
        <f t="shared" si="306"/>
        <v>153564.6</v>
      </c>
      <c r="Y284" s="2">
        <f t="shared" si="307"/>
        <v>77838.929999999993</v>
      </c>
      <c r="Z284" s="2"/>
      <c r="AA284" s="2">
        <v>51442965</v>
      </c>
      <c r="AB284" s="2">
        <f t="shared" si="308"/>
        <v>30139.700400000002</v>
      </c>
      <c r="AC284" s="2">
        <f>ROUND((ES284),6)</f>
        <v>24033.55</v>
      </c>
      <c r="AD284" s="2">
        <f t="shared" si="309"/>
        <v>5399.5518750000001</v>
      </c>
      <c r="AE284" s="2">
        <f t="shared" si="310"/>
        <v>342.35500000000002</v>
      </c>
      <c r="AF284" s="2">
        <f t="shared" si="311"/>
        <v>706.598525</v>
      </c>
      <c r="AG284" s="2">
        <f t="shared" si="312"/>
        <v>0</v>
      </c>
      <c r="AH284" s="2">
        <f t="shared" si="313"/>
        <v>73.451649999999987</v>
      </c>
      <c r="AI284" s="2">
        <f t="shared" si="314"/>
        <v>25.78875</v>
      </c>
      <c r="AJ284" s="2">
        <f t="shared" si="315"/>
        <v>0</v>
      </c>
      <c r="AK284" s="2">
        <v>0</v>
      </c>
      <c r="AL284" s="2">
        <v>24033.55</v>
      </c>
      <c r="AM284" s="2">
        <v>3756.21</v>
      </c>
      <c r="AN284" s="2">
        <v>238.16</v>
      </c>
      <c r="AO284" s="2">
        <v>534.29</v>
      </c>
      <c r="AP284" s="2">
        <v>0</v>
      </c>
      <c r="AQ284" s="2">
        <v>55.54</v>
      </c>
      <c r="AR284" s="2">
        <v>17.940000000000001</v>
      </c>
      <c r="AS284" s="2">
        <v>0</v>
      </c>
      <c r="AT284" s="2">
        <v>109</v>
      </c>
      <c r="AU284" s="2">
        <v>55.25</v>
      </c>
      <c r="AV284" s="2">
        <v>1</v>
      </c>
      <c r="AW284" s="2">
        <v>1</v>
      </c>
      <c r="AX284" s="2"/>
      <c r="AY284" s="2"/>
      <c r="AZ284" s="2">
        <v>1</v>
      </c>
      <c r="BA284" s="2">
        <v>44.77</v>
      </c>
      <c r="BB284" s="2">
        <v>13.24</v>
      </c>
      <c r="BC284" s="2">
        <v>8.16</v>
      </c>
      <c r="BD284" s="2" t="s">
        <v>3</v>
      </c>
      <c r="BE284" s="2" t="s">
        <v>3</v>
      </c>
      <c r="BF284" s="2" t="s">
        <v>3</v>
      </c>
      <c r="BG284" s="2" t="s">
        <v>3</v>
      </c>
      <c r="BH284" s="2">
        <v>0</v>
      </c>
      <c r="BI284" s="2">
        <v>1</v>
      </c>
      <c r="BJ284" s="2" t="s">
        <v>415</v>
      </c>
      <c r="BK284" s="2"/>
      <c r="BL284" s="2"/>
      <c r="BM284" s="2">
        <v>28001</v>
      </c>
      <c r="BN284" s="2">
        <v>0</v>
      </c>
      <c r="BO284" s="2" t="s">
        <v>23</v>
      </c>
      <c r="BP284" s="2">
        <v>1</v>
      </c>
      <c r="BQ284" s="2">
        <v>2</v>
      </c>
      <c r="BR284" s="2">
        <v>0</v>
      </c>
      <c r="BS284" s="2">
        <v>44.77</v>
      </c>
      <c r="BT284" s="2">
        <v>1</v>
      </c>
      <c r="BU284" s="2">
        <v>1</v>
      </c>
      <c r="BV284" s="2">
        <v>1</v>
      </c>
      <c r="BW284" s="2">
        <v>1</v>
      </c>
      <c r="BX284" s="2">
        <v>1</v>
      </c>
      <c r="BY284" s="2" t="s">
        <v>3</v>
      </c>
      <c r="BZ284" s="2">
        <v>109</v>
      </c>
      <c r="CA284" s="2">
        <v>65</v>
      </c>
      <c r="CB284" s="2" t="s">
        <v>3</v>
      </c>
      <c r="CC284" s="2"/>
      <c r="CD284" s="2"/>
      <c r="CE284" s="2">
        <v>0</v>
      </c>
      <c r="CF284" s="2">
        <v>0</v>
      </c>
      <c r="CG284" s="2">
        <v>0</v>
      </c>
      <c r="CH284" s="2">
        <v>93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 t="s">
        <v>885</v>
      </c>
      <c r="CO284" s="2">
        <v>0</v>
      </c>
      <c r="CP284" s="2">
        <f t="shared" si="316"/>
        <v>897714.78</v>
      </c>
      <c r="CQ284" s="2">
        <f t="shared" si="317"/>
        <v>196113.77</v>
      </c>
      <c r="CR284" s="2">
        <f t="shared" si="318"/>
        <v>71490.070000000007</v>
      </c>
      <c r="CS284" s="2">
        <f t="shared" si="319"/>
        <v>15327.23</v>
      </c>
      <c r="CT284" s="2">
        <f t="shared" si="320"/>
        <v>31634.42</v>
      </c>
      <c r="CU284" s="2">
        <f t="shared" si="321"/>
        <v>0</v>
      </c>
      <c r="CV284" s="2">
        <f t="shared" si="322"/>
        <v>73.451649999999987</v>
      </c>
      <c r="CW284" s="2">
        <f t="shared" si="323"/>
        <v>25.78875</v>
      </c>
      <c r="CX284" s="2">
        <f t="shared" si="324"/>
        <v>0</v>
      </c>
      <c r="CY284" s="2">
        <f t="shared" si="325"/>
        <v>153564.5955</v>
      </c>
      <c r="CZ284" s="2">
        <f t="shared" si="326"/>
        <v>77838.934875000006</v>
      </c>
      <c r="DA284" s="2"/>
      <c r="DB284" s="2"/>
      <c r="DC284" s="2" t="s">
        <v>3</v>
      </c>
      <c r="DD284" s="2" t="s">
        <v>3</v>
      </c>
      <c r="DE284" s="2" t="s">
        <v>36</v>
      </c>
      <c r="DF284" s="2" t="s">
        <v>36</v>
      </c>
      <c r="DG284" s="2" t="s">
        <v>43</v>
      </c>
      <c r="DH284" s="2" t="s">
        <v>3</v>
      </c>
      <c r="DI284" s="2" t="s">
        <v>43</v>
      </c>
      <c r="DJ284" s="2" t="s">
        <v>36</v>
      </c>
      <c r="DK284" s="2" t="s">
        <v>3</v>
      </c>
      <c r="DL284" s="2" t="s">
        <v>3</v>
      </c>
      <c r="DM284" s="2" t="s">
        <v>26</v>
      </c>
      <c r="DN284" s="2">
        <v>0</v>
      </c>
      <c r="DO284" s="2">
        <v>0</v>
      </c>
      <c r="DP284" s="2">
        <v>1</v>
      </c>
      <c r="DQ284" s="2">
        <v>1</v>
      </c>
      <c r="DR284" s="2"/>
      <c r="DS284" s="2"/>
      <c r="DT284" s="2"/>
      <c r="DU284" s="2">
        <v>1013</v>
      </c>
      <c r="DV284" s="2" t="s">
        <v>163</v>
      </c>
      <c r="DW284" s="2" t="s">
        <v>163</v>
      </c>
      <c r="DX284" s="2">
        <v>1</v>
      </c>
      <c r="DY284" s="2"/>
      <c r="DZ284" s="2" t="s">
        <v>3</v>
      </c>
      <c r="EA284" s="2" t="s">
        <v>3</v>
      </c>
      <c r="EB284" s="2" t="s">
        <v>3</v>
      </c>
      <c r="EC284" s="2" t="s">
        <v>3</v>
      </c>
      <c r="ED284" s="2"/>
      <c r="EE284" s="2">
        <v>51407717</v>
      </c>
      <c r="EF284" s="2">
        <v>2</v>
      </c>
      <c r="EG284" s="2" t="s">
        <v>27</v>
      </c>
      <c r="EH284" s="2">
        <v>0</v>
      </c>
      <c r="EI284" s="2" t="s">
        <v>3</v>
      </c>
      <c r="EJ284" s="2">
        <v>1</v>
      </c>
      <c r="EK284" s="2">
        <v>28001</v>
      </c>
      <c r="EL284" s="2" t="s">
        <v>157</v>
      </c>
      <c r="EM284" s="2" t="s">
        <v>158</v>
      </c>
      <c r="EN284" s="2"/>
      <c r="EO284" s="2" t="s">
        <v>44</v>
      </c>
      <c r="EP284" s="2"/>
      <c r="EQ284" s="2">
        <v>0</v>
      </c>
      <c r="ER284" s="2">
        <v>0</v>
      </c>
      <c r="ES284" s="2">
        <v>24033.55</v>
      </c>
      <c r="ET284" s="2">
        <v>3756.21</v>
      </c>
      <c r="EU284" s="2">
        <v>238.16</v>
      </c>
      <c r="EV284" s="2">
        <v>534.29</v>
      </c>
      <c r="EW284" s="2">
        <v>55.54</v>
      </c>
      <c r="EX284" s="2">
        <v>17.940000000000001</v>
      </c>
      <c r="EY284" s="2">
        <v>0</v>
      </c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>
        <v>0</v>
      </c>
      <c r="FR284" s="2">
        <f t="shared" si="327"/>
        <v>0</v>
      </c>
      <c r="FS284" s="2">
        <v>0</v>
      </c>
      <c r="FT284" s="2"/>
      <c r="FU284" s="2"/>
      <c r="FV284" s="2"/>
      <c r="FW284" s="2"/>
      <c r="FX284" s="2">
        <v>109</v>
      </c>
      <c r="FY284" s="2">
        <v>55.25</v>
      </c>
      <c r="FZ284" s="2"/>
      <c r="GA284" s="2" t="s">
        <v>3</v>
      </c>
      <c r="GB284" s="2"/>
      <c r="GC284" s="2"/>
      <c r="GD284" s="2">
        <v>1</v>
      </c>
      <c r="GE284" s="2"/>
      <c r="GF284" s="2">
        <v>-157332381</v>
      </c>
      <c r="GG284" s="2">
        <v>2</v>
      </c>
      <c r="GH284" s="2">
        <v>0</v>
      </c>
      <c r="GI284" s="2">
        <v>-2</v>
      </c>
      <c r="GJ284" s="2">
        <v>0</v>
      </c>
      <c r="GK284" s="2">
        <v>0</v>
      </c>
      <c r="GL284" s="2">
        <f t="shared" si="328"/>
        <v>0</v>
      </c>
      <c r="GM284" s="2">
        <f t="shared" si="329"/>
        <v>1129118.31</v>
      </c>
      <c r="GN284" s="2">
        <f t="shared" si="330"/>
        <v>1129118.31</v>
      </c>
      <c r="GO284" s="2">
        <f t="shared" si="331"/>
        <v>0</v>
      </c>
      <c r="GP284" s="2">
        <f t="shared" si="332"/>
        <v>0</v>
      </c>
      <c r="GQ284" s="2"/>
      <c r="GR284" s="2">
        <v>0</v>
      </c>
      <c r="GS284" s="2">
        <v>3</v>
      </c>
      <c r="GT284" s="2">
        <v>0</v>
      </c>
      <c r="GU284" s="2" t="s">
        <v>3</v>
      </c>
      <c r="GV284" s="2">
        <f t="shared" si="333"/>
        <v>0</v>
      </c>
      <c r="GW284" s="2">
        <v>8.16</v>
      </c>
      <c r="GX284" s="2">
        <f t="shared" si="334"/>
        <v>0</v>
      </c>
      <c r="GY284" s="2"/>
      <c r="GZ284" s="2"/>
      <c r="HA284" s="2">
        <v>0</v>
      </c>
      <c r="HB284" s="2">
        <v>0</v>
      </c>
      <c r="HC284" s="2">
        <f t="shared" si="335"/>
        <v>0</v>
      </c>
      <c r="HD284" s="2"/>
      <c r="HE284" s="2" t="s">
        <v>3</v>
      </c>
      <c r="HF284" s="2" t="s">
        <v>3</v>
      </c>
      <c r="HG284" s="2"/>
      <c r="HH284" s="2"/>
      <c r="HI284" s="2"/>
      <c r="HJ284" s="2"/>
      <c r="HK284" s="2"/>
      <c r="HL284" s="2"/>
      <c r="HM284" s="2" t="s">
        <v>3</v>
      </c>
      <c r="HN284" s="2" t="s">
        <v>3</v>
      </c>
      <c r="HO284" s="2" t="s">
        <v>3</v>
      </c>
      <c r="HP284" s="2" t="s">
        <v>3</v>
      </c>
      <c r="HQ284" s="2" t="s">
        <v>3</v>
      </c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>
        <v>0</v>
      </c>
      <c r="IL284" s="2"/>
      <c r="IM284" s="2"/>
      <c r="IN284" s="2"/>
      <c r="IO284" s="2"/>
      <c r="IP284" s="2"/>
      <c r="IQ284" s="2"/>
      <c r="IR284" s="2"/>
      <c r="IS284" s="2"/>
      <c r="IT284" s="2"/>
      <c r="IU284" s="2"/>
    </row>
    <row r="285" spans="1:255" x14ac:dyDescent="0.2">
      <c r="A285">
        <v>17</v>
      </c>
      <c r="B285">
        <v>1</v>
      </c>
      <c r="C285">
        <f>ROW(SmtRes!A488)</f>
        <v>488</v>
      </c>
      <c r="D285">
        <f>ROW(EtalonRes!A488)</f>
        <v>488</v>
      </c>
      <c r="E285" t="s">
        <v>412</v>
      </c>
      <c r="F285" t="s">
        <v>413</v>
      </c>
      <c r="G285" t="s">
        <v>414</v>
      </c>
      <c r="H285" t="s">
        <v>163</v>
      </c>
      <c r="I285">
        <v>3</v>
      </c>
      <c r="J285">
        <v>0</v>
      </c>
      <c r="K285">
        <v>3</v>
      </c>
      <c r="L285">
        <v>3</v>
      </c>
      <c r="M285">
        <v>0</v>
      </c>
      <c r="N285">
        <f t="shared" si="296"/>
        <v>3</v>
      </c>
      <c r="O285">
        <f t="shared" si="297"/>
        <v>897714.78</v>
      </c>
      <c r="P285">
        <f t="shared" si="298"/>
        <v>588341.31000000006</v>
      </c>
      <c r="Q285">
        <f t="shared" si="299"/>
        <v>214470.21</v>
      </c>
      <c r="R285">
        <f t="shared" si="300"/>
        <v>45981.69</v>
      </c>
      <c r="S285">
        <f t="shared" si="301"/>
        <v>94903.26</v>
      </c>
      <c r="T285">
        <f t="shared" si="302"/>
        <v>0</v>
      </c>
      <c r="U285">
        <f t="shared" si="303"/>
        <v>220.35494999999997</v>
      </c>
      <c r="V285">
        <f t="shared" si="304"/>
        <v>77.366250000000008</v>
      </c>
      <c r="W285">
        <f t="shared" si="305"/>
        <v>0</v>
      </c>
      <c r="X285">
        <f t="shared" si="306"/>
        <v>153564.6</v>
      </c>
      <c r="Y285">
        <f t="shared" si="307"/>
        <v>77486.720000000001</v>
      </c>
      <c r="AA285">
        <v>51441990</v>
      </c>
      <c r="AB285">
        <f t="shared" si="308"/>
        <v>30139.700400000002</v>
      </c>
      <c r="AC285">
        <f>ROUND((ES285),6)</f>
        <v>24033.55</v>
      </c>
      <c r="AD285">
        <f t="shared" si="309"/>
        <v>5399.5518750000001</v>
      </c>
      <c r="AE285">
        <f t="shared" si="310"/>
        <v>342.35500000000002</v>
      </c>
      <c r="AF285">
        <f t="shared" si="311"/>
        <v>706.598525</v>
      </c>
      <c r="AG285">
        <f t="shared" si="312"/>
        <v>0</v>
      </c>
      <c r="AH285">
        <f t="shared" si="313"/>
        <v>73.451649999999987</v>
      </c>
      <c r="AI285">
        <f t="shared" si="314"/>
        <v>25.78875</v>
      </c>
      <c r="AJ285">
        <f t="shared" si="315"/>
        <v>0</v>
      </c>
      <c r="AK285">
        <v>0</v>
      </c>
      <c r="AL285">
        <v>24033.55</v>
      </c>
      <c r="AM285">
        <v>3756.21</v>
      </c>
      <c r="AN285">
        <v>238.16</v>
      </c>
      <c r="AO285">
        <v>534.29</v>
      </c>
      <c r="AP285">
        <v>0</v>
      </c>
      <c r="AQ285">
        <v>55.54</v>
      </c>
      <c r="AR285">
        <v>17.940000000000001</v>
      </c>
      <c r="AS285">
        <v>0</v>
      </c>
      <c r="AT285">
        <v>109</v>
      </c>
      <c r="AU285">
        <v>55</v>
      </c>
      <c r="AV285">
        <v>1</v>
      </c>
      <c r="AW285">
        <v>1</v>
      </c>
      <c r="AZ285">
        <v>1</v>
      </c>
      <c r="BA285">
        <v>44.77</v>
      </c>
      <c r="BB285">
        <v>13.24</v>
      </c>
      <c r="BC285">
        <v>8.16</v>
      </c>
      <c r="BD285" t="s">
        <v>3</v>
      </c>
      <c r="BE285" t="s">
        <v>3</v>
      </c>
      <c r="BF285" t="s">
        <v>3</v>
      </c>
      <c r="BG285" t="s">
        <v>3</v>
      </c>
      <c r="BH285">
        <v>0</v>
      </c>
      <c r="BI285">
        <v>1</v>
      </c>
      <c r="BJ285" t="s">
        <v>415</v>
      </c>
      <c r="BM285">
        <v>28001</v>
      </c>
      <c r="BN285">
        <v>0</v>
      </c>
      <c r="BO285" t="s">
        <v>23</v>
      </c>
      <c r="BP285">
        <v>1</v>
      </c>
      <c r="BQ285">
        <v>2</v>
      </c>
      <c r="BR285">
        <v>0</v>
      </c>
      <c r="BS285">
        <v>44.77</v>
      </c>
      <c r="BT285">
        <v>1</v>
      </c>
      <c r="BU285">
        <v>1</v>
      </c>
      <c r="BV285">
        <v>1</v>
      </c>
      <c r="BW285">
        <v>1</v>
      </c>
      <c r="BX285">
        <v>1</v>
      </c>
      <c r="BY285" t="s">
        <v>3</v>
      </c>
      <c r="BZ285">
        <v>109</v>
      </c>
      <c r="CA285">
        <v>65</v>
      </c>
      <c r="CB285" t="s">
        <v>3</v>
      </c>
      <c r="CE285">
        <v>0</v>
      </c>
      <c r="CF285">
        <v>0</v>
      </c>
      <c r="CG285">
        <v>0</v>
      </c>
      <c r="CH285">
        <v>93</v>
      </c>
      <c r="CI285">
        <v>0</v>
      </c>
      <c r="CJ285">
        <v>0</v>
      </c>
      <c r="CK285">
        <v>0</v>
      </c>
      <c r="CL285">
        <v>0</v>
      </c>
      <c r="CM285">
        <v>0</v>
      </c>
      <c r="CN285" t="s">
        <v>885</v>
      </c>
      <c r="CO285">
        <v>0</v>
      </c>
      <c r="CP285">
        <f t="shared" si="316"/>
        <v>897714.78</v>
      </c>
      <c r="CQ285">
        <f t="shared" si="317"/>
        <v>196113.77</v>
      </c>
      <c r="CR285">
        <f t="shared" si="318"/>
        <v>71490.070000000007</v>
      </c>
      <c r="CS285">
        <f t="shared" si="319"/>
        <v>15327.23</v>
      </c>
      <c r="CT285">
        <f t="shared" si="320"/>
        <v>31634.42</v>
      </c>
      <c r="CU285">
        <f t="shared" si="321"/>
        <v>0</v>
      </c>
      <c r="CV285">
        <f t="shared" si="322"/>
        <v>73.451649999999987</v>
      </c>
      <c r="CW285">
        <f t="shared" si="323"/>
        <v>25.78875</v>
      </c>
      <c r="CX285">
        <f t="shared" si="324"/>
        <v>0</v>
      </c>
      <c r="CY285">
        <f t="shared" si="325"/>
        <v>153564.5955</v>
      </c>
      <c r="CZ285">
        <f t="shared" si="326"/>
        <v>77486.722500000003</v>
      </c>
      <c r="DC285" t="s">
        <v>3</v>
      </c>
      <c r="DD285" t="s">
        <v>3</v>
      </c>
      <c r="DE285" t="s">
        <v>36</v>
      </c>
      <c r="DF285" t="s">
        <v>36</v>
      </c>
      <c r="DG285" t="s">
        <v>43</v>
      </c>
      <c r="DH285" t="s">
        <v>3</v>
      </c>
      <c r="DI285" t="s">
        <v>43</v>
      </c>
      <c r="DJ285" t="s">
        <v>36</v>
      </c>
      <c r="DK285" t="s">
        <v>3</v>
      </c>
      <c r="DL285" t="s">
        <v>3</v>
      </c>
      <c r="DM285" t="s">
        <v>26</v>
      </c>
      <c r="DN285">
        <v>0</v>
      </c>
      <c r="DO285">
        <v>0</v>
      </c>
      <c r="DP285">
        <v>1</v>
      </c>
      <c r="DQ285">
        <v>1</v>
      </c>
      <c r="DU285">
        <v>1013</v>
      </c>
      <c r="DV285" t="s">
        <v>163</v>
      </c>
      <c r="DW285" t="s">
        <v>163</v>
      </c>
      <c r="DX285">
        <v>1</v>
      </c>
      <c r="DZ285" t="s">
        <v>3</v>
      </c>
      <c r="EA285" t="s">
        <v>3</v>
      </c>
      <c r="EB285" t="s">
        <v>3</v>
      </c>
      <c r="EC285" t="s">
        <v>3</v>
      </c>
      <c r="EE285">
        <v>51407717</v>
      </c>
      <c r="EF285">
        <v>2</v>
      </c>
      <c r="EG285" t="s">
        <v>27</v>
      </c>
      <c r="EH285">
        <v>0</v>
      </c>
      <c r="EI285" t="s">
        <v>3</v>
      </c>
      <c r="EJ285">
        <v>1</v>
      </c>
      <c r="EK285">
        <v>28001</v>
      </c>
      <c r="EL285" t="s">
        <v>157</v>
      </c>
      <c r="EM285" t="s">
        <v>158</v>
      </c>
      <c r="EO285" t="s">
        <v>44</v>
      </c>
      <c r="EQ285">
        <v>0</v>
      </c>
      <c r="ER285">
        <v>0</v>
      </c>
      <c r="ES285">
        <v>24033.55</v>
      </c>
      <c r="ET285">
        <v>3756.21</v>
      </c>
      <c r="EU285">
        <v>238.16</v>
      </c>
      <c r="EV285">
        <v>534.29</v>
      </c>
      <c r="EW285">
        <v>55.54</v>
      </c>
      <c r="EX285">
        <v>17.940000000000001</v>
      </c>
      <c r="EY285">
        <v>0</v>
      </c>
      <c r="FQ285">
        <v>0</v>
      </c>
      <c r="FR285">
        <f t="shared" si="327"/>
        <v>0</v>
      </c>
      <c r="FS285">
        <v>0</v>
      </c>
      <c r="FX285">
        <v>109</v>
      </c>
      <c r="FY285">
        <v>55.25</v>
      </c>
      <c r="GA285" t="s">
        <v>3</v>
      </c>
      <c r="GD285">
        <v>1</v>
      </c>
      <c r="GF285">
        <v>-157332381</v>
      </c>
      <c r="GG285">
        <v>2</v>
      </c>
      <c r="GH285">
        <v>0</v>
      </c>
      <c r="GI285">
        <v>-2</v>
      </c>
      <c r="GJ285">
        <v>0</v>
      </c>
      <c r="GK285">
        <v>0</v>
      </c>
      <c r="GL285">
        <f t="shared" si="328"/>
        <v>0</v>
      </c>
      <c r="GM285">
        <f t="shared" si="329"/>
        <v>1128766.1000000001</v>
      </c>
      <c r="GN285">
        <f t="shared" si="330"/>
        <v>1128766.1000000001</v>
      </c>
      <c r="GO285">
        <f t="shared" si="331"/>
        <v>0</v>
      </c>
      <c r="GP285">
        <f t="shared" si="332"/>
        <v>0</v>
      </c>
      <c r="GR285">
        <v>0</v>
      </c>
      <c r="GS285">
        <v>3</v>
      </c>
      <c r="GT285">
        <v>0</v>
      </c>
      <c r="GU285" t="s">
        <v>3</v>
      </c>
      <c r="GV285">
        <f t="shared" si="333"/>
        <v>0</v>
      </c>
      <c r="GW285">
        <v>8.16</v>
      </c>
      <c r="GX285">
        <f t="shared" si="334"/>
        <v>0</v>
      </c>
      <c r="HA285">
        <v>0</v>
      </c>
      <c r="HB285">
        <v>0</v>
      </c>
      <c r="HC285">
        <f t="shared" si="335"/>
        <v>0</v>
      </c>
      <c r="HE285" t="s">
        <v>3</v>
      </c>
      <c r="HF285" t="s">
        <v>3</v>
      </c>
      <c r="HM285" t="s">
        <v>3</v>
      </c>
      <c r="HN285" t="s">
        <v>3</v>
      </c>
      <c r="HO285" t="s">
        <v>3</v>
      </c>
      <c r="HP285" t="s">
        <v>3</v>
      </c>
      <c r="HQ285" t="s">
        <v>3</v>
      </c>
      <c r="IK285">
        <v>0</v>
      </c>
    </row>
    <row r="286" spans="1:255" x14ac:dyDescent="0.2">
      <c r="A286" s="2">
        <v>17</v>
      </c>
      <c r="B286" s="2">
        <v>1</v>
      </c>
      <c r="C286" s="2">
        <f>ROW(SmtRes!A500)</f>
        <v>500</v>
      </c>
      <c r="D286" s="2">
        <f>ROW(EtalonRes!A500)</f>
        <v>500</v>
      </c>
      <c r="E286" s="2" t="s">
        <v>416</v>
      </c>
      <c r="F286" s="2" t="s">
        <v>417</v>
      </c>
      <c r="G286" s="2" t="s">
        <v>418</v>
      </c>
      <c r="H286" s="2" t="s">
        <v>163</v>
      </c>
      <c r="I286" s="2">
        <v>3</v>
      </c>
      <c r="J286" s="2">
        <v>0</v>
      </c>
      <c r="K286" s="2">
        <v>3</v>
      </c>
      <c r="L286" s="2">
        <v>3</v>
      </c>
      <c r="M286" s="2">
        <v>0</v>
      </c>
      <c r="N286" s="2">
        <f t="shared" si="296"/>
        <v>3</v>
      </c>
      <c r="O286" s="2">
        <f t="shared" si="297"/>
        <v>547428.87</v>
      </c>
      <c r="P286" s="2">
        <f t="shared" si="298"/>
        <v>0</v>
      </c>
      <c r="Q286" s="2">
        <f t="shared" si="299"/>
        <v>491157.27</v>
      </c>
      <c r="R286" s="2">
        <f t="shared" si="300"/>
        <v>63394.74</v>
      </c>
      <c r="S286" s="2">
        <f t="shared" si="301"/>
        <v>56271.6</v>
      </c>
      <c r="T286" s="2">
        <f t="shared" si="302"/>
        <v>0</v>
      </c>
      <c r="U286" s="2">
        <f t="shared" si="303"/>
        <v>136.91842499999996</v>
      </c>
      <c r="V286" s="2">
        <f t="shared" si="304"/>
        <v>110.65875</v>
      </c>
      <c r="W286" s="2">
        <f t="shared" si="305"/>
        <v>0</v>
      </c>
      <c r="X286" s="2">
        <f t="shared" si="306"/>
        <v>130436.31</v>
      </c>
      <c r="Y286" s="2">
        <f t="shared" si="307"/>
        <v>66115.649999999994</v>
      </c>
      <c r="Z286" s="2"/>
      <c r="AA286" s="2">
        <v>51442965</v>
      </c>
      <c r="AB286" s="2">
        <f t="shared" si="308"/>
        <v>12784.458000000001</v>
      </c>
      <c r="AC286" s="2">
        <f>ROUND((ES286),6)</f>
        <v>0</v>
      </c>
      <c r="AD286" s="2">
        <f t="shared" si="309"/>
        <v>12365.49</v>
      </c>
      <c r="AE286" s="2">
        <f t="shared" si="310"/>
        <v>472.00312500000001</v>
      </c>
      <c r="AF286" s="2">
        <f t="shared" si="311"/>
        <v>418.96800000000002</v>
      </c>
      <c r="AG286" s="2">
        <f t="shared" si="312"/>
        <v>0</v>
      </c>
      <c r="AH286" s="2">
        <f t="shared" si="313"/>
        <v>45.63947499999999</v>
      </c>
      <c r="AI286" s="2">
        <f t="shared" si="314"/>
        <v>36.886249999999997</v>
      </c>
      <c r="AJ286" s="2">
        <f t="shared" si="315"/>
        <v>0</v>
      </c>
      <c r="AK286" s="2">
        <v>0</v>
      </c>
      <c r="AL286" s="2">
        <v>0</v>
      </c>
      <c r="AM286" s="2">
        <v>8602.08</v>
      </c>
      <c r="AN286" s="2">
        <v>328.35</v>
      </c>
      <c r="AO286" s="2">
        <v>316.8</v>
      </c>
      <c r="AP286" s="2">
        <v>0</v>
      </c>
      <c r="AQ286" s="2">
        <v>34.51</v>
      </c>
      <c r="AR286" s="2">
        <v>25.66</v>
      </c>
      <c r="AS286" s="2">
        <v>0</v>
      </c>
      <c r="AT286" s="2">
        <v>109</v>
      </c>
      <c r="AU286" s="2">
        <v>55.25</v>
      </c>
      <c r="AV286" s="2">
        <v>1</v>
      </c>
      <c r="AW286" s="2">
        <v>1</v>
      </c>
      <c r="AX286" s="2"/>
      <c r="AY286" s="2"/>
      <c r="AZ286" s="2">
        <v>1</v>
      </c>
      <c r="BA286" s="2">
        <v>44.77</v>
      </c>
      <c r="BB286" s="2">
        <v>13.24</v>
      </c>
      <c r="BC286" s="2">
        <v>8.16</v>
      </c>
      <c r="BD286" s="2" t="s">
        <v>3</v>
      </c>
      <c r="BE286" s="2" t="s">
        <v>3</v>
      </c>
      <c r="BF286" s="2" t="s">
        <v>3</v>
      </c>
      <c r="BG286" s="2" t="s">
        <v>3</v>
      </c>
      <c r="BH286" s="2">
        <v>0</v>
      </c>
      <c r="BI286" s="2">
        <v>1</v>
      </c>
      <c r="BJ286" s="2" t="s">
        <v>419</v>
      </c>
      <c r="BK286" s="2"/>
      <c r="BL286" s="2"/>
      <c r="BM286" s="2">
        <v>28001</v>
      </c>
      <c r="BN286" s="2">
        <v>0</v>
      </c>
      <c r="BO286" s="2" t="s">
        <v>23</v>
      </c>
      <c r="BP286" s="2">
        <v>1</v>
      </c>
      <c r="BQ286" s="2">
        <v>2</v>
      </c>
      <c r="BR286" s="2">
        <v>0</v>
      </c>
      <c r="BS286" s="2">
        <v>44.77</v>
      </c>
      <c r="BT286" s="2">
        <v>1</v>
      </c>
      <c r="BU286" s="2">
        <v>1</v>
      </c>
      <c r="BV286" s="2">
        <v>1</v>
      </c>
      <c r="BW286" s="2">
        <v>1</v>
      </c>
      <c r="BX286" s="2">
        <v>1</v>
      </c>
      <c r="BY286" s="2" t="s">
        <v>3</v>
      </c>
      <c r="BZ286" s="2">
        <v>109</v>
      </c>
      <c r="CA286" s="2">
        <v>65</v>
      </c>
      <c r="CB286" s="2" t="s">
        <v>3</v>
      </c>
      <c r="CC286" s="2"/>
      <c r="CD286" s="2"/>
      <c r="CE286" s="2">
        <v>0</v>
      </c>
      <c r="CF286" s="2">
        <v>0</v>
      </c>
      <c r="CG286" s="2">
        <v>0</v>
      </c>
      <c r="CH286" s="2">
        <v>94</v>
      </c>
      <c r="CI286" s="2">
        <v>0</v>
      </c>
      <c r="CJ286" s="2">
        <v>0</v>
      </c>
      <c r="CK286" s="2">
        <v>0</v>
      </c>
      <c r="CL286" s="2">
        <v>0</v>
      </c>
      <c r="CM286" s="2">
        <v>0</v>
      </c>
      <c r="CN286" s="2" t="s">
        <v>885</v>
      </c>
      <c r="CO286" s="2">
        <v>0</v>
      </c>
      <c r="CP286" s="2">
        <f t="shared" si="316"/>
        <v>547428.87</v>
      </c>
      <c r="CQ286" s="2">
        <f t="shared" si="317"/>
        <v>0</v>
      </c>
      <c r="CR286" s="2">
        <f t="shared" si="318"/>
        <v>163719.09</v>
      </c>
      <c r="CS286" s="2">
        <f t="shared" si="319"/>
        <v>21131.58</v>
      </c>
      <c r="CT286" s="2">
        <f t="shared" si="320"/>
        <v>18757.2</v>
      </c>
      <c r="CU286" s="2">
        <f t="shared" si="321"/>
        <v>0</v>
      </c>
      <c r="CV286" s="2">
        <f t="shared" si="322"/>
        <v>45.63947499999999</v>
      </c>
      <c r="CW286" s="2">
        <f t="shared" si="323"/>
        <v>36.886249999999997</v>
      </c>
      <c r="CX286" s="2">
        <f t="shared" si="324"/>
        <v>0</v>
      </c>
      <c r="CY286" s="2">
        <f t="shared" si="325"/>
        <v>130436.31060000001</v>
      </c>
      <c r="CZ286" s="2">
        <f t="shared" si="326"/>
        <v>66115.652849999999</v>
      </c>
      <c r="DA286" s="2"/>
      <c r="DB286" s="2"/>
      <c r="DC286" s="2" t="s">
        <v>3</v>
      </c>
      <c r="DD286" s="2" t="s">
        <v>3</v>
      </c>
      <c r="DE286" s="2" t="s">
        <v>36</v>
      </c>
      <c r="DF286" s="2" t="s">
        <v>36</v>
      </c>
      <c r="DG286" s="2" t="s">
        <v>43</v>
      </c>
      <c r="DH286" s="2" t="s">
        <v>3</v>
      </c>
      <c r="DI286" s="2" t="s">
        <v>43</v>
      </c>
      <c r="DJ286" s="2" t="s">
        <v>36</v>
      </c>
      <c r="DK286" s="2" t="s">
        <v>3</v>
      </c>
      <c r="DL286" s="2" t="s">
        <v>3</v>
      </c>
      <c r="DM286" s="2" t="s">
        <v>26</v>
      </c>
      <c r="DN286" s="2">
        <v>0</v>
      </c>
      <c r="DO286" s="2">
        <v>0</v>
      </c>
      <c r="DP286" s="2">
        <v>1</v>
      </c>
      <c r="DQ286" s="2">
        <v>1</v>
      </c>
      <c r="DR286" s="2"/>
      <c r="DS286" s="2"/>
      <c r="DT286" s="2"/>
      <c r="DU286" s="2">
        <v>1013</v>
      </c>
      <c r="DV286" s="2" t="s">
        <v>163</v>
      </c>
      <c r="DW286" s="2" t="s">
        <v>163</v>
      </c>
      <c r="DX286" s="2">
        <v>1</v>
      </c>
      <c r="DY286" s="2"/>
      <c r="DZ286" s="2" t="s">
        <v>3</v>
      </c>
      <c r="EA286" s="2" t="s">
        <v>3</v>
      </c>
      <c r="EB286" s="2" t="s">
        <v>3</v>
      </c>
      <c r="EC286" s="2" t="s">
        <v>3</v>
      </c>
      <c r="ED286" s="2"/>
      <c r="EE286" s="2">
        <v>51407717</v>
      </c>
      <c r="EF286" s="2">
        <v>2</v>
      </c>
      <c r="EG286" s="2" t="s">
        <v>27</v>
      </c>
      <c r="EH286" s="2">
        <v>0</v>
      </c>
      <c r="EI286" s="2" t="s">
        <v>3</v>
      </c>
      <c r="EJ286" s="2">
        <v>1</v>
      </c>
      <c r="EK286" s="2">
        <v>28001</v>
      </c>
      <c r="EL286" s="2" t="s">
        <v>157</v>
      </c>
      <c r="EM286" s="2" t="s">
        <v>158</v>
      </c>
      <c r="EN286" s="2"/>
      <c r="EO286" s="2" t="s">
        <v>44</v>
      </c>
      <c r="EP286" s="2"/>
      <c r="EQ286" s="2">
        <v>0</v>
      </c>
      <c r="ER286" s="2">
        <v>0</v>
      </c>
      <c r="ES286" s="2">
        <v>0</v>
      </c>
      <c r="ET286" s="2">
        <v>8602.08</v>
      </c>
      <c r="EU286" s="2">
        <v>328.35</v>
      </c>
      <c r="EV286" s="2">
        <v>316.8</v>
      </c>
      <c r="EW286" s="2">
        <v>34.51</v>
      </c>
      <c r="EX286" s="2">
        <v>25.66</v>
      </c>
      <c r="EY286" s="2">
        <v>0</v>
      </c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>
        <v>0</v>
      </c>
      <c r="FR286" s="2">
        <f t="shared" si="327"/>
        <v>0</v>
      </c>
      <c r="FS286" s="2">
        <v>0</v>
      </c>
      <c r="FT286" s="2"/>
      <c r="FU286" s="2"/>
      <c r="FV286" s="2"/>
      <c r="FW286" s="2"/>
      <c r="FX286" s="2">
        <v>109</v>
      </c>
      <c r="FY286" s="2">
        <v>55.25</v>
      </c>
      <c r="FZ286" s="2"/>
      <c r="GA286" s="2" t="s">
        <v>3</v>
      </c>
      <c r="GB286" s="2"/>
      <c r="GC286" s="2"/>
      <c r="GD286" s="2">
        <v>1</v>
      </c>
      <c r="GE286" s="2"/>
      <c r="GF286" s="2">
        <v>990724359</v>
      </c>
      <c r="GG286" s="2">
        <v>2</v>
      </c>
      <c r="GH286" s="2">
        <v>0</v>
      </c>
      <c r="GI286" s="2">
        <v>-2</v>
      </c>
      <c r="GJ286" s="2">
        <v>0</v>
      </c>
      <c r="GK286" s="2">
        <v>0</v>
      </c>
      <c r="GL286" s="2">
        <f t="shared" si="328"/>
        <v>0</v>
      </c>
      <c r="GM286" s="2">
        <f t="shared" si="329"/>
        <v>743980.83</v>
      </c>
      <c r="GN286" s="2">
        <f t="shared" si="330"/>
        <v>743980.83</v>
      </c>
      <c r="GO286" s="2">
        <f t="shared" si="331"/>
        <v>0</v>
      </c>
      <c r="GP286" s="2">
        <f t="shared" si="332"/>
        <v>0</v>
      </c>
      <c r="GQ286" s="2"/>
      <c r="GR286" s="2">
        <v>0</v>
      </c>
      <c r="GS286" s="2">
        <v>3</v>
      </c>
      <c r="GT286" s="2">
        <v>0</v>
      </c>
      <c r="GU286" s="2" t="s">
        <v>3</v>
      </c>
      <c r="GV286" s="2">
        <f t="shared" si="333"/>
        <v>0</v>
      </c>
      <c r="GW286" s="2">
        <v>8.16</v>
      </c>
      <c r="GX286" s="2">
        <f t="shared" si="334"/>
        <v>0</v>
      </c>
      <c r="GY286" s="2"/>
      <c r="GZ286" s="2"/>
      <c r="HA286" s="2">
        <v>0</v>
      </c>
      <c r="HB286" s="2">
        <v>0</v>
      </c>
      <c r="HC286" s="2">
        <f t="shared" si="335"/>
        <v>0</v>
      </c>
      <c r="HD286" s="2"/>
      <c r="HE286" s="2" t="s">
        <v>3</v>
      </c>
      <c r="HF286" s="2" t="s">
        <v>3</v>
      </c>
      <c r="HG286" s="2"/>
      <c r="HH286" s="2"/>
      <c r="HI286" s="2"/>
      <c r="HJ286" s="2"/>
      <c r="HK286" s="2"/>
      <c r="HL286" s="2"/>
      <c r="HM286" s="2" t="s">
        <v>3</v>
      </c>
      <c r="HN286" s="2" t="s">
        <v>3</v>
      </c>
      <c r="HO286" s="2" t="s">
        <v>3</v>
      </c>
      <c r="HP286" s="2" t="s">
        <v>3</v>
      </c>
      <c r="HQ286" s="2" t="s">
        <v>3</v>
      </c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>
        <v>0</v>
      </c>
      <c r="IL286" s="2"/>
      <c r="IM286" s="2"/>
      <c r="IN286" s="2"/>
      <c r="IO286" s="2"/>
      <c r="IP286" s="2"/>
      <c r="IQ286" s="2"/>
      <c r="IR286" s="2"/>
      <c r="IS286" s="2"/>
      <c r="IT286" s="2"/>
      <c r="IU286" s="2"/>
    </row>
    <row r="287" spans="1:255" x14ac:dyDescent="0.2">
      <c r="A287">
        <v>17</v>
      </c>
      <c r="B287">
        <v>1</v>
      </c>
      <c r="C287">
        <f>ROW(SmtRes!A512)</f>
        <v>512</v>
      </c>
      <c r="D287">
        <f>ROW(EtalonRes!A512)</f>
        <v>512</v>
      </c>
      <c r="E287" t="s">
        <v>416</v>
      </c>
      <c r="F287" t="s">
        <v>417</v>
      </c>
      <c r="G287" t="s">
        <v>418</v>
      </c>
      <c r="H287" t="s">
        <v>163</v>
      </c>
      <c r="I287">
        <v>3</v>
      </c>
      <c r="J287">
        <v>0</v>
      </c>
      <c r="K287">
        <v>3</v>
      </c>
      <c r="L287">
        <v>3</v>
      </c>
      <c r="M287">
        <v>0</v>
      </c>
      <c r="N287">
        <f t="shared" si="296"/>
        <v>3</v>
      </c>
      <c r="O287">
        <f t="shared" si="297"/>
        <v>547428.87</v>
      </c>
      <c r="P287">
        <f t="shared" si="298"/>
        <v>0</v>
      </c>
      <c r="Q287">
        <f t="shared" si="299"/>
        <v>491157.27</v>
      </c>
      <c r="R287">
        <f t="shared" si="300"/>
        <v>63394.74</v>
      </c>
      <c r="S287">
        <f t="shared" si="301"/>
        <v>56271.6</v>
      </c>
      <c r="T287">
        <f t="shared" si="302"/>
        <v>0</v>
      </c>
      <c r="U287">
        <f t="shared" si="303"/>
        <v>136.91842499999996</v>
      </c>
      <c r="V287">
        <f t="shared" si="304"/>
        <v>110.65875</v>
      </c>
      <c r="W287">
        <f t="shared" si="305"/>
        <v>0</v>
      </c>
      <c r="X287">
        <f t="shared" si="306"/>
        <v>130436.31</v>
      </c>
      <c r="Y287">
        <f t="shared" si="307"/>
        <v>65816.490000000005</v>
      </c>
      <c r="AA287">
        <v>51441990</v>
      </c>
      <c r="AB287">
        <f t="shared" si="308"/>
        <v>12784.458000000001</v>
      </c>
      <c r="AC287">
        <f>ROUND((ES287),6)</f>
        <v>0</v>
      </c>
      <c r="AD287">
        <f t="shared" si="309"/>
        <v>12365.49</v>
      </c>
      <c r="AE287">
        <f t="shared" si="310"/>
        <v>472.00312500000001</v>
      </c>
      <c r="AF287">
        <f t="shared" si="311"/>
        <v>418.96800000000002</v>
      </c>
      <c r="AG287">
        <f t="shared" si="312"/>
        <v>0</v>
      </c>
      <c r="AH287">
        <f t="shared" si="313"/>
        <v>45.63947499999999</v>
      </c>
      <c r="AI287">
        <f t="shared" si="314"/>
        <v>36.886249999999997</v>
      </c>
      <c r="AJ287">
        <f t="shared" si="315"/>
        <v>0</v>
      </c>
      <c r="AK287">
        <v>0</v>
      </c>
      <c r="AL287">
        <v>0</v>
      </c>
      <c r="AM287">
        <v>8602.08</v>
      </c>
      <c r="AN287">
        <v>328.35</v>
      </c>
      <c r="AO287">
        <v>316.8</v>
      </c>
      <c r="AP287">
        <v>0</v>
      </c>
      <c r="AQ287">
        <v>34.51</v>
      </c>
      <c r="AR287">
        <v>25.66</v>
      </c>
      <c r="AS287">
        <v>0</v>
      </c>
      <c r="AT287">
        <v>109</v>
      </c>
      <c r="AU287">
        <v>55</v>
      </c>
      <c r="AV287">
        <v>1</v>
      </c>
      <c r="AW287">
        <v>1</v>
      </c>
      <c r="AZ287">
        <v>1</v>
      </c>
      <c r="BA287">
        <v>44.77</v>
      </c>
      <c r="BB287">
        <v>13.24</v>
      </c>
      <c r="BC287">
        <v>8.16</v>
      </c>
      <c r="BD287" t="s">
        <v>3</v>
      </c>
      <c r="BE287" t="s">
        <v>3</v>
      </c>
      <c r="BF287" t="s">
        <v>3</v>
      </c>
      <c r="BG287" t="s">
        <v>3</v>
      </c>
      <c r="BH287">
        <v>0</v>
      </c>
      <c r="BI287">
        <v>1</v>
      </c>
      <c r="BJ287" t="s">
        <v>419</v>
      </c>
      <c r="BM287">
        <v>28001</v>
      </c>
      <c r="BN287">
        <v>0</v>
      </c>
      <c r="BO287" t="s">
        <v>23</v>
      </c>
      <c r="BP287">
        <v>1</v>
      </c>
      <c r="BQ287">
        <v>2</v>
      </c>
      <c r="BR287">
        <v>0</v>
      </c>
      <c r="BS287">
        <v>44.77</v>
      </c>
      <c r="BT287">
        <v>1</v>
      </c>
      <c r="BU287">
        <v>1</v>
      </c>
      <c r="BV287">
        <v>1</v>
      </c>
      <c r="BW287">
        <v>1</v>
      </c>
      <c r="BX287">
        <v>1</v>
      </c>
      <c r="BY287" t="s">
        <v>3</v>
      </c>
      <c r="BZ287">
        <v>109</v>
      </c>
      <c r="CA287">
        <v>65</v>
      </c>
      <c r="CB287" t="s">
        <v>3</v>
      </c>
      <c r="CE287">
        <v>0</v>
      </c>
      <c r="CF287">
        <v>0</v>
      </c>
      <c r="CG287">
        <v>0</v>
      </c>
      <c r="CH287">
        <v>94</v>
      </c>
      <c r="CI287">
        <v>0</v>
      </c>
      <c r="CJ287">
        <v>0</v>
      </c>
      <c r="CK287">
        <v>0</v>
      </c>
      <c r="CL287">
        <v>0</v>
      </c>
      <c r="CM287">
        <v>0</v>
      </c>
      <c r="CN287" t="s">
        <v>885</v>
      </c>
      <c r="CO287">
        <v>0</v>
      </c>
      <c r="CP287">
        <f t="shared" si="316"/>
        <v>547428.87</v>
      </c>
      <c r="CQ287">
        <f t="shared" si="317"/>
        <v>0</v>
      </c>
      <c r="CR287">
        <f t="shared" si="318"/>
        <v>163719.09</v>
      </c>
      <c r="CS287">
        <f t="shared" si="319"/>
        <v>21131.58</v>
      </c>
      <c r="CT287">
        <f t="shared" si="320"/>
        <v>18757.2</v>
      </c>
      <c r="CU287">
        <f t="shared" si="321"/>
        <v>0</v>
      </c>
      <c r="CV287">
        <f t="shared" si="322"/>
        <v>45.63947499999999</v>
      </c>
      <c r="CW287">
        <f t="shared" si="323"/>
        <v>36.886249999999997</v>
      </c>
      <c r="CX287">
        <f t="shared" si="324"/>
        <v>0</v>
      </c>
      <c r="CY287">
        <f t="shared" si="325"/>
        <v>130436.31060000001</v>
      </c>
      <c r="CZ287">
        <f t="shared" si="326"/>
        <v>65816.487000000008</v>
      </c>
      <c r="DC287" t="s">
        <v>3</v>
      </c>
      <c r="DD287" t="s">
        <v>3</v>
      </c>
      <c r="DE287" t="s">
        <v>36</v>
      </c>
      <c r="DF287" t="s">
        <v>36</v>
      </c>
      <c r="DG287" t="s">
        <v>43</v>
      </c>
      <c r="DH287" t="s">
        <v>3</v>
      </c>
      <c r="DI287" t="s">
        <v>43</v>
      </c>
      <c r="DJ287" t="s">
        <v>36</v>
      </c>
      <c r="DK287" t="s">
        <v>3</v>
      </c>
      <c r="DL287" t="s">
        <v>3</v>
      </c>
      <c r="DM287" t="s">
        <v>26</v>
      </c>
      <c r="DN287">
        <v>0</v>
      </c>
      <c r="DO287">
        <v>0</v>
      </c>
      <c r="DP287">
        <v>1</v>
      </c>
      <c r="DQ287">
        <v>1</v>
      </c>
      <c r="DU287">
        <v>1013</v>
      </c>
      <c r="DV287" t="s">
        <v>163</v>
      </c>
      <c r="DW287" t="s">
        <v>163</v>
      </c>
      <c r="DX287">
        <v>1</v>
      </c>
      <c r="DZ287" t="s">
        <v>3</v>
      </c>
      <c r="EA287" t="s">
        <v>3</v>
      </c>
      <c r="EB287" t="s">
        <v>3</v>
      </c>
      <c r="EC287" t="s">
        <v>3</v>
      </c>
      <c r="EE287">
        <v>51407717</v>
      </c>
      <c r="EF287">
        <v>2</v>
      </c>
      <c r="EG287" t="s">
        <v>27</v>
      </c>
      <c r="EH287">
        <v>0</v>
      </c>
      <c r="EI287" t="s">
        <v>3</v>
      </c>
      <c r="EJ287">
        <v>1</v>
      </c>
      <c r="EK287">
        <v>28001</v>
      </c>
      <c r="EL287" t="s">
        <v>157</v>
      </c>
      <c r="EM287" t="s">
        <v>158</v>
      </c>
      <c r="EO287" t="s">
        <v>44</v>
      </c>
      <c r="EQ287">
        <v>0</v>
      </c>
      <c r="ER287">
        <v>0</v>
      </c>
      <c r="ES287">
        <v>0</v>
      </c>
      <c r="ET287">
        <v>8602.08</v>
      </c>
      <c r="EU287">
        <v>328.35</v>
      </c>
      <c r="EV287">
        <v>316.8</v>
      </c>
      <c r="EW287">
        <v>34.51</v>
      </c>
      <c r="EX287">
        <v>25.66</v>
      </c>
      <c r="EY287">
        <v>0</v>
      </c>
      <c r="FQ287">
        <v>0</v>
      </c>
      <c r="FR287">
        <f t="shared" si="327"/>
        <v>0</v>
      </c>
      <c r="FS287">
        <v>0</v>
      </c>
      <c r="FX287">
        <v>109</v>
      </c>
      <c r="FY287">
        <v>55.25</v>
      </c>
      <c r="GA287" t="s">
        <v>3</v>
      </c>
      <c r="GD287">
        <v>1</v>
      </c>
      <c r="GF287">
        <v>990724359</v>
      </c>
      <c r="GG287">
        <v>2</v>
      </c>
      <c r="GH287">
        <v>0</v>
      </c>
      <c r="GI287">
        <v>-2</v>
      </c>
      <c r="GJ287">
        <v>0</v>
      </c>
      <c r="GK287">
        <v>0</v>
      </c>
      <c r="GL287">
        <f t="shared" si="328"/>
        <v>0</v>
      </c>
      <c r="GM287">
        <f t="shared" si="329"/>
        <v>743681.67</v>
      </c>
      <c r="GN287">
        <f t="shared" si="330"/>
        <v>743681.67</v>
      </c>
      <c r="GO287">
        <f t="shared" si="331"/>
        <v>0</v>
      </c>
      <c r="GP287">
        <f t="shared" si="332"/>
        <v>0</v>
      </c>
      <c r="GR287">
        <v>0</v>
      </c>
      <c r="GS287">
        <v>3</v>
      </c>
      <c r="GT287">
        <v>0</v>
      </c>
      <c r="GU287" t="s">
        <v>3</v>
      </c>
      <c r="GV287">
        <f t="shared" si="333"/>
        <v>0</v>
      </c>
      <c r="GW287">
        <v>8.16</v>
      </c>
      <c r="GX287">
        <f t="shared" si="334"/>
        <v>0</v>
      </c>
      <c r="HA287">
        <v>0</v>
      </c>
      <c r="HB287">
        <v>0</v>
      </c>
      <c r="HC287">
        <f t="shared" si="335"/>
        <v>0</v>
      </c>
      <c r="HE287" t="s">
        <v>3</v>
      </c>
      <c r="HF287" t="s">
        <v>3</v>
      </c>
      <c r="HM287" t="s">
        <v>3</v>
      </c>
      <c r="HN287" t="s">
        <v>3</v>
      </c>
      <c r="HO287" t="s">
        <v>3</v>
      </c>
      <c r="HP287" t="s">
        <v>3</v>
      </c>
      <c r="HQ287" t="s">
        <v>3</v>
      </c>
      <c r="IK287">
        <v>0</v>
      </c>
    </row>
    <row r="288" spans="1:255" x14ac:dyDescent="0.2">
      <c r="A288" s="2">
        <v>17</v>
      </c>
      <c r="B288" s="2">
        <v>1</v>
      </c>
      <c r="C288" s="2"/>
      <c r="D288" s="2"/>
      <c r="E288" s="2" t="s">
        <v>420</v>
      </c>
      <c r="F288" s="2" t="s">
        <v>394</v>
      </c>
      <c r="G288" s="2" t="s">
        <v>407</v>
      </c>
      <c r="H288" s="2" t="s">
        <v>163</v>
      </c>
      <c r="I288" s="2">
        <v>1</v>
      </c>
      <c r="J288" s="2">
        <v>0</v>
      </c>
      <c r="K288" s="2">
        <v>1</v>
      </c>
      <c r="L288" s="2">
        <v>1</v>
      </c>
      <c r="M288" s="2">
        <v>0</v>
      </c>
      <c r="N288" s="2">
        <f t="shared" si="296"/>
        <v>1</v>
      </c>
      <c r="O288" s="2">
        <f t="shared" si="297"/>
        <v>3324420</v>
      </c>
      <c r="P288" s="2">
        <f t="shared" si="298"/>
        <v>3324420</v>
      </c>
      <c r="Q288" s="2">
        <f t="shared" si="299"/>
        <v>0</v>
      </c>
      <c r="R288" s="2">
        <f t="shared" si="300"/>
        <v>0</v>
      </c>
      <c r="S288" s="2">
        <f t="shared" si="301"/>
        <v>0</v>
      </c>
      <c r="T288" s="2">
        <f t="shared" si="302"/>
        <v>0</v>
      </c>
      <c r="U288" s="2">
        <f t="shared" si="303"/>
        <v>0</v>
      </c>
      <c r="V288" s="2">
        <f t="shared" si="304"/>
        <v>0</v>
      </c>
      <c r="W288" s="2">
        <f t="shared" si="305"/>
        <v>0</v>
      </c>
      <c r="X288" s="2">
        <f t="shared" si="306"/>
        <v>0</v>
      </c>
      <c r="Y288" s="2">
        <f t="shared" si="307"/>
        <v>0</v>
      </c>
      <c r="Z288" s="2"/>
      <c r="AA288" s="2">
        <v>51442965</v>
      </c>
      <c r="AB288" s="2">
        <f t="shared" si="308"/>
        <v>407404.41236000002</v>
      </c>
      <c r="AC288" s="2">
        <f t="shared" ref="AC288:AC293" si="336">ROUND(((ES288*1.012)),6)</f>
        <v>407404.41236000002</v>
      </c>
      <c r="AD288" s="2">
        <f t="shared" si="309"/>
        <v>0</v>
      </c>
      <c r="AE288" s="2">
        <f t="shared" si="310"/>
        <v>0</v>
      </c>
      <c r="AF288" s="2">
        <f t="shared" si="311"/>
        <v>0</v>
      </c>
      <c r="AG288" s="2">
        <f t="shared" si="312"/>
        <v>0</v>
      </c>
      <c r="AH288" s="2">
        <f t="shared" si="313"/>
        <v>0</v>
      </c>
      <c r="AI288" s="2">
        <f t="shared" si="314"/>
        <v>0</v>
      </c>
      <c r="AJ288" s="2">
        <f t="shared" si="315"/>
        <v>0</v>
      </c>
      <c r="AK288" s="2">
        <v>402573.53</v>
      </c>
      <c r="AL288" s="2">
        <v>402573.53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1</v>
      </c>
      <c r="AW288" s="2">
        <v>1</v>
      </c>
      <c r="AX288" s="2"/>
      <c r="AY288" s="2"/>
      <c r="AZ288" s="2">
        <v>1</v>
      </c>
      <c r="BA288" s="2">
        <v>1</v>
      </c>
      <c r="BB288" s="2">
        <v>1</v>
      </c>
      <c r="BC288" s="2">
        <v>8.16</v>
      </c>
      <c r="BD288" s="2" t="s">
        <v>3</v>
      </c>
      <c r="BE288" s="2" t="s">
        <v>3</v>
      </c>
      <c r="BF288" s="2" t="s">
        <v>3</v>
      </c>
      <c r="BG288" s="2" t="s">
        <v>3</v>
      </c>
      <c r="BH288" s="2">
        <v>3</v>
      </c>
      <c r="BI288" s="2">
        <v>1</v>
      </c>
      <c r="BJ288" s="2" t="s">
        <v>396</v>
      </c>
      <c r="BK288" s="2"/>
      <c r="BL288" s="2"/>
      <c r="BM288" s="2">
        <v>1100</v>
      </c>
      <c r="BN288" s="2">
        <v>0</v>
      </c>
      <c r="BO288" s="2" t="s">
        <v>23</v>
      </c>
      <c r="BP288" s="2">
        <v>1</v>
      </c>
      <c r="BQ288" s="2">
        <v>8</v>
      </c>
      <c r="BR288" s="2">
        <v>0</v>
      </c>
      <c r="BS288" s="2">
        <v>1</v>
      </c>
      <c r="BT288" s="2">
        <v>1</v>
      </c>
      <c r="BU288" s="2">
        <v>1</v>
      </c>
      <c r="BV288" s="2">
        <v>1</v>
      </c>
      <c r="BW288" s="2">
        <v>1</v>
      </c>
      <c r="BX288" s="2">
        <v>1</v>
      </c>
      <c r="BY288" s="2" t="s">
        <v>3</v>
      </c>
      <c r="BZ288" s="2">
        <v>0</v>
      </c>
      <c r="CA288" s="2">
        <v>0</v>
      </c>
      <c r="CB288" s="2" t="s">
        <v>3</v>
      </c>
      <c r="CC288" s="2"/>
      <c r="CD288" s="2"/>
      <c r="CE288" s="2">
        <v>0</v>
      </c>
      <c r="CF288" s="2">
        <v>0</v>
      </c>
      <c r="CG288" s="2">
        <v>0</v>
      </c>
      <c r="CH288" s="2">
        <v>95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 t="s">
        <v>888</v>
      </c>
      <c r="CO288" s="2">
        <v>0</v>
      </c>
      <c r="CP288" s="2">
        <f t="shared" si="316"/>
        <v>3324420</v>
      </c>
      <c r="CQ288" s="2">
        <f t="shared" si="317"/>
        <v>3324420</v>
      </c>
      <c r="CR288" s="2">
        <f t="shared" si="318"/>
        <v>0</v>
      </c>
      <c r="CS288" s="2">
        <f t="shared" si="319"/>
        <v>0</v>
      </c>
      <c r="CT288" s="2">
        <f t="shared" si="320"/>
        <v>0</v>
      </c>
      <c r="CU288" s="2">
        <f t="shared" si="321"/>
        <v>0</v>
      </c>
      <c r="CV288" s="2">
        <f t="shared" si="322"/>
        <v>0</v>
      </c>
      <c r="CW288" s="2">
        <f t="shared" si="323"/>
        <v>0</v>
      </c>
      <c r="CX288" s="2">
        <f t="shared" si="324"/>
        <v>0</v>
      </c>
      <c r="CY288" s="2">
        <f t="shared" si="325"/>
        <v>0</v>
      </c>
      <c r="CZ288" s="2">
        <f t="shared" si="326"/>
        <v>0</v>
      </c>
      <c r="DA288" s="2"/>
      <c r="DB288" s="2"/>
      <c r="DC288" s="2" t="s">
        <v>3</v>
      </c>
      <c r="DD288" s="2" t="s">
        <v>86</v>
      </c>
      <c r="DE288" s="2" t="s">
        <v>36</v>
      </c>
      <c r="DF288" s="2" t="s">
        <v>36</v>
      </c>
      <c r="DG288" s="2" t="s">
        <v>43</v>
      </c>
      <c r="DH288" s="2" t="s">
        <v>3</v>
      </c>
      <c r="DI288" s="2" t="s">
        <v>43</v>
      </c>
      <c r="DJ288" s="2" t="s">
        <v>36</v>
      </c>
      <c r="DK288" s="2" t="s">
        <v>3</v>
      </c>
      <c r="DL288" s="2" t="s">
        <v>3</v>
      </c>
      <c r="DM288" s="2" t="s">
        <v>3</v>
      </c>
      <c r="DN288" s="2">
        <v>0</v>
      </c>
      <c r="DO288" s="2">
        <v>0</v>
      </c>
      <c r="DP288" s="2">
        <v>1</v>
      </c>
      <c r="DQ288" s="2">
        <v>1</v>
      </c>
      <c r="DR288" s="2"/>
      <c r="DS288" s="2"/>
      <c r="DT288" s="2"/>
      <c r="DU288" s="2">
        <v>1013</v>
      </c>
      <c r="DV288" s="2" t="s">
        <v>163</v>
      </c>
      <c r="DW288" s="2" t="s">
        <v>163</v>
      </c>
      <c r="DX288" s="2">
        <v>1</v>
      </c>
      <c r="DY288" s="2"/>
      <c r="DZ288" s="2" t="s">
        <v>3</v>
      </c>
      <c r="EA288" s="2" t="s">
        <v>3</v>
      </c>
      <c r="EB288" s="2" t="s">
        <v>3</v>
      </c>
      <c r="EC288" s="2" t="s">
        <v>3</v>
      </c>
      <c r="ED288" s="2"/>
      <c r="EE288" s="2">
        <v>51407885</v>
      </c>
      <c r="EF288" s="2">
        <v>8</v>
      </c>
      <c r="EG288" s="2" t="s">
        <v>58</v>
      </c>
      <c r="EH288" s="2">
        <v>0</v>
      </c>
      <c r="EI288" s="2" t="s">
        <v>3</v>
      </c>
      <c r="EJ288" s="2">
        <v>1</v>
      </c>
      <c r="EK288" s="2">
        <v>1100</v>
      </c>
      <c r="EL288" s="2" t="s">
        <v>59</v>
      </c>
      <c r="EM288" s="2" t="s">
        <v>60</v>
      </c>
      <c r="EN288" s="2"/>
      <c r="EO288" s="2" t="s">
        <v>87</v>
      </c>
      <c r="EP288" s="2"/>
      <c r="EQ288" s="2">
        <v>0</v>
      </c>
      <c r="ER288" s="2">
        <v>402573.53</v>
      </c>
      <c r="ES288" s="2">
        <v>402573.53</v>
      </c>
      <c r="ET288" s="2">
        <v>0</v>
      </c>
      <c r="EU288" s="2">
        <v>0</v>
      </c>
      <c r="EV288" s="2">
        <v>0</v>
      </c>
      <c r="EW288" s="2">
        <v>0</v>
      </c>
      <c r="EX288" s="2">
        <v>0</v>
      </c>
      <c r="EY288" s="2">
        <v>0</v>
      </c>
      <c r="EZ288" s="2">
        <v>5</v>
      </c>
      <c r="FA288" s="2"/>
      <c r="FB288" s="2"/>
      <c r="FC288" s="2">
        <v>1</v>
      </c>
      <c r="FD288" s="2">
        <v>18</v>
      </c>
      <c r="FE288" s="2"/>
      <c r="FF288" s="2">
        <v>3942000</v>
      </c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>
        <v>0</v>
      </c>
      <c r="FR288" s="2">
        <f t="shared" si="327"/>
        <v>0</v>
      </c>
      <c r="FS288" s="2">
        <v>0</v>
      </c>
      <c r="FT288" s="2"/>
      <c r="FU288" s="2"/>
      <c r="FV288" s="2"/>
      <c r="FW288" s="2"/>
      <c r="FX288" s="2">
        <v>0</v>
      </c>
      <c r="FY288" s="2">
        <v>0</v>
      </c>
      <c r="FZ288" s="2"/>
      <c r="GA288" s="2" t="s">
        <v>421</v>
      </c>
      <c r="GB288" s="2"/>
      <c r="GC288" s="2"/>
      <c r="GD288" s="2">
        <v>1</v>
      </c>
      <c r="GE288" s="2"/>
      <c r="GF288" s="2">
        <v>-1603307603</v>
      </c>
      <c r="GG288" s="2">
        <v>2</v>
      </c>
      <c r="GH288" s="2">
        <v>3</v>
      </c>
      <c r="GI288" s="2">
        <v>3</v>
      </c>
      <c r="GJ288" s="2">
        <v>0</v>
      </c>
      <c r="GK288" s="2">
        <v>0</v>
      </c>
      <c r="GL288" s="2">
        <f t="shared" si="328"/>
        <v>0</v>
      </c>
      <c r="GM288" s="2">
        <f t="shared" si="329"/>
        <v>3324420</v>
      </c>
      <c r="GN288" s="2">
        <f t="shared" si="330"/>
        <v>3324420</v>
      </c>
      <c r="GO288" s="2">
        <f t="shared" si="331"/>
        <v>0</v>
      </c>
      <c r="GP288" s="2">
        <f t="shared" si="332"/>
        <v>0</v>
      </c>
      <c r="GQ288" s="2"/>
      <c r="GR288" s="2">
        <v>1</v>
      </c>
      <c r="GS288" s="2">
        <v>1</v>
      </c>
      <c r="GT288" s="2">
        <v>0</v>
      </c>
      <c r="GU288" s="2" t="s">
        <v>3</v>
      </c>
      <c r="GV288" s="2">
        <f t="shared" si="333"/>
        <v>0</v>
      </c>
      <c r="GW288" s="2">
        <v>1</v>
      </c>
      <c r="GX288" s="2">
        <f t="shared" si="334"/>
        <v>0</v>
      </c>
      <c r="GY288" s="2"/>
      <c r="GZ288" s="2"/>
      <c r="HA288" s="2">
        <v>0</v>
      </c>
      <c r="HB288" s="2">
        <v>0</v>
      </c>
      <c r="HC288" s="2">
        <f t="shared" si="335"/>
        <v>0</v>
      </c>
      <c r="HD288" s="2"/>
      <c r="HE288" s="2" t="s">
        <v>62</v>
      </c>
      <c r="HF288" s="2" t="s">
        <v>62</v>
      </c>
      <c r="HG288" s="2"/>
      <c r="HH288" s="2"/>
      <c r="HI288" s="2"/>
      <c r="HJ288" s="2"/>
      <c r="HK288" s="2"/>
      <c r="HL288" s="2"/>
      <c r="HM288" s="2" t="s">
        <v>3</v>
      </c>
      <c r="HN288" s="2" t="s">
        <v>3</v>
      </c>
      <c r="HO288" s="2" t="s">
        <v>3</v>
      </c>
      <c r="HP288" s="2" t="s">
        <v>3</v>
      </c>
      <c r="HQ288" s="2" t="s">
        <v>3</v>
      </c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>
        <v>0</v>
      </c>
      <c r="IL288" s="2"/>
      <c r="IM288" s="2"/>
      <c r="IN288" s="2"/>
      <c r="IO288" s="2"/>
      <c r="IP288" s="2"/>
      <c r="IQ288" s="2"/>
      <c r="IR288" s="2"/>
      <c r="IS288" s="2"/>
      <c r="IT288" s="2"/>
      <c r="IU288" s="2"/>
    </row>
    <row r="289" spans="1:255" x14ac:dyDescent="0.2">
      <c r="A289">
        <v>17</v>
      </c>
      <c r="B289">
        <v>1</v>
      </c>
      <c r="E289" t="s">
        <v>420</v>
      </c>
      <c r="F289" t="s">
        <v>394</v>
      </c>
      <c r="G289" t="s">
        <v>407</v>
      </c>
      <c r="H289" t="s">
        <v>163</v>
      </c>
      <c r="I289">
        <v>1</v>
      </c>
      <c r="J289">
        <v>0</v>
      </c>
      <c r="K289">
        <v>1</v>
      </c>
      <c r="L289">
        <v>1</v>
      </c>
      <c r="M289">
        <v>0</v>
      </c>
      <c r="N289">
        <f t="shared" si="296"/>
        <v>1</v>
      </c>
      <c r="O289">
        <f t="shared" si="297"/>
        <v>32552720.640000001</v>
      </c>
      <c r="P289">
        <f t="shared" si="298"/>
        <v>32552720.640000001</v>
      </c>
      <c r="Q289">
        <f t="shared" si="299"/>
        <v>0</v>
      </c>
      <c r="R289">
        <f t="shared" si="300"/>
        <v>0</v>
      </c>
      <c r="S289">
        <f t="shared" si="301"/>
        <v>0</v>
      </c>
      <c r="T289">
        <f t="shared" si="302"/>
        <v>0</v>
      </c>
      <c r="U289">
        <f t="shared" si="303"/>
        <v>0</v>
      </c>
      <c r="V289">
        <f t="shared" si="304"/>
        <v>0</v>
      </c>
      <c r="W289">
        <f t="shared" si="305"/>
        <v>0</v>
      </c>
      <c r="X289">
        <f t="shared" si="306"/>
        <v>0</v>
      </c>
      <c r="Y289">
        <f t="shared" si="307"/>
        <v>0</v>
      </c>
      <c r="AA289">
        <v>51441990</v>
      </c>
      <c r="AB289">
        <f t="shared" si="308"/>
        <v>3989304</v>
      </c>
      <c r="AC289">
        <f t="shared" si="336"/>
        <v>3989304</v>
      </c>
      <c r="AD289">
        <f t="shared" si="309"/>
        <v>0</v>
      </c>
      <c r="AE289">
        <f t="shared" si="310"/>
        <v>0</v>
      </c>
      <c r="AF289">
        <f t="shared" si="311"/>
        <v>0</v>
      </c>
      <c r="AG289">
        <f t="shared" si="312"/>
        <v>0</v>
      </c>
      <c r="AH289">
        <f t="shared" si="313"/>
        <v>0</v>
      </c>
      <c r="AI289">
        <f t="shared" si="314"/>
        <v>0</v>
      </c>
      <c r="AJ289">
        <f t="shared" si="315"/>
        <v>0</v>
      </c>
      <c r="AK289">
        <v>3942000</v>
      </c>
      <c r="AL289">
        <v>3942000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1</v>
      </c>
      <c r="AW289">
        <v>1</v>
      </c>
      <c r="AZ289">
        <v>1</v>
      </c>
      <c r="BA289">
        <v>1</v>
      </c>
      <c r="BB289">
        <v>1</v>
      </c>
      <c r="BC289">
        <v>8.16</v>
      </c>
      <c r="BD289" t="s">
        <v>3</v>
      </c>
      <c r="BE289" t="s">
        <v>3</v>
      </c>
      <c r="BF289" t="s">
        <v>3</v>
      </c>
      <c r="BG289" t="s">
        <v>3</v>
      </c>
      <c r="BH289">
        <v>3</v>
      </c>
      <c r="BI289">
        <v>1</v>
      </c>
      <c r="BJ289" t="s">
        <v>396</v>
      </c>
      <c r="BM289">
        <v>1100</v>
      </c>
      <c r="BN289">
        <v>0</v>
      </c>
      <c r="BO289" t="s">
        <v>23</v>
      </c>
      <c r="BP289">
        <v>1</v>
      </c>
      <c r="BQ289">
        <v>8</v>
      </c>
      <c r="BR289">
        <v>0</v>
      </c>
      <c r="BS289">
        <v>1</v>
      </c>
      <c r="BT289">
        <v>1</v>
      </c>
      <c r="BU289">
        <v>1</v>
      </c>
      <c r="BV289">
        <v>1</v>
      </c>
      <c r="BW289">
        <v>1</v>
      </c>
      <c r="BX289">
        <v>1</v>
      </c>
      <c r="BY289" t="s">
        <v>3</v>
      </c>
      <c r="BZ289">
        <v>0</v>
      </c>
      <c r="CA289">
        <v>0</v>
      </c>
      <c r="CB289" t="s">
        <v>3</v>
      </c>
      <c r="CE289">
        <v>0</v>
      </c>
      <c r="CF289">
        <v>0</v>
      </c>
      <c r="CG289">
        <v>0</v>
      </c>
      <c r="CH289">
        <v>95</v>
      </c>
      <c r="CI289">
        <v>0</v>
      </c>
      <c r="CJ289">
        <v>0</v>
      </c>
      <c r="CK289">
        <v>0</v>
      </c>
      <c r="CL289">
        <v>0</v>
      </c>
      <c r="CM289">
        <v>0</v>
      </c>
      <c r="CN289" t="s">
        <v>888</v>
      </c>
      <c r="CO289">
        <v>0</v>
      </c>
      <c r="CP289">
        <f t="shared" si="316"/>
        <v>32552720.640000001</v>
      </c>
      <c r="CQ289">
        <f t="shared" si="317"/>
        <v>32552720.640000001</v>
      </c>
      <c r="CR289">
        <f t="shared" si="318"/>
        <v>0</v>
      </c>
      <c r="CS289">
        <f t="shared" si="319"/>
        <v>0</v>
      </c>
      <c r="CT289">
        <f t="shared" si="320"/>
        <v>0</v>
      </c>
      <c r="CU289">
        <f t="shared" si="321"/>
        <v>0</v>
      </c>
      <c r="CV289">
        <f t="shared" si="322"/>
        <v>0</v>
      </c>
      <c r="CW289">
        <f t="shared" si="323"/>
        <v>0</v>
      </c>
      <c r="CX289">
        <f t="shared" si="324"/>
        <v>0</v>
      </c>
      <c r="CY289">
        <f t="shared" si="325"/>
        <v>0</v>
      </c>
      <c r="CZ289">
        <f t="shared" si="326"/>
        <v>0</v>
      </c>
      <c r="DC289" t="s">
        <v>3</v>
      </c>
      <c r="DD289" t="s">
        <v>86</v>
      </c>
      <c r="DE289" t="s">
        <v>36</v>
      </c>
      <c r="DF289" t="s">
        <v>36</v>
      </c>
      <c r="DG289" t="s">
        <v>43</v>
      </c>
      <c r="DH289" t="s">
        <v>3</v>
      </c>
      <c r="DI289" t="s">
        <v>43</v>
      </c>
      <c r="DJ289" t="s">
        <v>36</v>
      </c>
      <c r="DK289" t="s">
        <v>3</v>
      </c>
      <c r="DL289" t="s">
        <v>3</v>
      </c>
      <c r="DM289" t="s">
        <v>3</v>
      </c>
      <c r="DN289">
        <v>0</v>
      </c>
      <c r="DO289">
        <v>0</v>
      </c>
      <c r="DP289">
        <v>1</v>
      </c>
      <c r="DQ289">
        <v>1</v>
      </c>
      <c r="DU289">
        <v>1013</v>
      </c>
      <c r="DV289" t="s">
        <v>163</v>
      </c>
      <c r="DW289" t="s">
        <v>163</v>
      </c>
      <c r="DX289">
        <v>1</v>
      </c>
      <c r="DZ289" t="s">
        <v>3</v>
      </c>
      <c r="EA289" t="s">
        <v>3</v>
      </c>
      <c r="EB289" t="s">
        <v>3</v>
      </c>
      <c r="EC289" t="s">
        <v>3</v>
      </c>
      <c r="EE289">
        <v>51407885</v>
      </c>
      <c r="EF289">
        <v>8</v>
      </c>
      <c r="EG289" t="s">
        <v>58</v>
      </c>
      <c r="EH289">
        <v>0</v>
      </c>
      <c r="EI289" t="s">
        <v>3</v>
      </c>
      <c r="EJ289">
        <v>1</v>
      </c>
      <c r="EK289">
        <v>1100</v>
      </c>
      <c r="EL289" t="s">
        <v>59</v>
      </c>
      <c r="EM289" t="s">
        <v>60</v>
      </c>
      <c r="EO289" t="s">
        <v>87</v>
      </c>
      <c r="EQ289">
        <v>0</v>
      </c>
      <c r="ER289">
        <v>0</v>
      </c>
      <c r="ES289">
        <v>3942000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FQ289">
        <v>0</v>
      </c>
      <c r="FR289">
        <f t="shared" si="327"/>
        <v>0</v>
      </c>
      <c r="FS289">
        <v>0</v>
      </c>
      <c r="FX289">
        <v>0</v>
      </c>
      <c r="FY289">
        <v>0</v>
      </c>
      <c r="GA289" t="s">
        <v>63</v>
      </c>
      <c r="GD289">
        <v>1</v>
      </c>
      <c r="GF289">
        <v>-1603307603</v>
      </c>
      <c r="GG289">
        <v>2</v>
      </c>
      <c r="GH289">
        <v>0</v>
      </c>
      <c r="GI289">
        <v>3</v>
      </c>
      <c r="GJ289">
        <v>0</v>
      </c>
      <c r="GK289">
        <v>0</v>
      </c>
      <c r="GL289">
        <f t="shared" si="328"/>
        <v>0</v>
      </c>
      <c r="GM289">
        <f t="shared" si="329"/>
        <v>32552720.640000001</v>
      </c>
      <c r="GN289">
        <f t="shared" si="330"/>
        <v>32552720.640000001</v>
      </c>
      <c r="GO289">
        <f t="shared" si="331"/>
        <v>0</v>
      </c>
      <c r="GP289">
        <f t="shared" si="332"/>
        <v>0</v>
      </c>
      <c r="GR289">
        <v>1</v>
      </c>
      <c r="GS289">
        <v>4</v>
      </c>
      <c r="GT289">
        <v>0</v>
      </c>
      <c r="GU289" t="s">
        <v>3</v>
      </c>
      <c r="GV289">
        <f t="shared" si="333"/>
        <v>0</v>
      </c>
      <c r="GW289">
        <v>1</v>
      </c>
      <c r="GX289">
        <f t="shared" si="334"/>
        <v>0</v>
      </c>
      <c r="HA289">
        <v>0</v>
      </c>
      <c r="HB289">
        <v>0</v>
      </c>
      <c r="HC289">
        <f t="shared" si="335"/>
        <v>0</v>
      </c>
      <c r="HE289" t="s">
        <v>3</v>
      </c>
      <c r="HF289" t="s">
        <v>3</v>
      </c>
      <c r="HM289" t="s">
        <v>3</v>
      </c>
      <c r="HN289" t="s">
        <v>3</v>
      </c>
      <c r="HO289" t="s">
        <v>3</v>
      </c>
      <c r="HP289" t="s">
        <v>3</v>
      </c>
      <c r="HQ289" t="s">
        <v>3</v>
      </c>
      <c r="IK289">
        <v>0</v>
      </c>
    </row>
    <row r="290" spans="1:255" x14ac:dyDescent="0.2">
      <c r="A290" s="2">
        <v>17</v>
      </c>
      <c r="B290" s="2">
        <v>1</v>
      </c>
      <c r="C290" s="2"/>
      <c r="D290" s="2"/>
      <c r="E290" s="2" t="s">
        <v>422</v>
      </c>
      <c r="F290" s="2" t="s">
        <v>394</v>
      </c>
      <c r="G290" s="2" t="s">
        <v>423</v>
      </c>
      <c r="H290" s="2" t="s">
        <v>163</v>
      </c>
      <c r="I290" s="2">
        <v>1</v>
      </c>
      <c r="J290" s="2">
        <v>0</v>
      </c>
      <c r="K290" s="2">
        <v>1</v>
      </c>
      <c r="L290" s="2">
        <v>1</v>
      </c>
      <c r="M290" s="2">
        <v>0</v>
      </c>
      <c r="N290" s="2">
        <f t="shared" si="296"/>
        <v>1</v>
      </c>
      <c r="O290" s="2">
        <f t="shared" si="297"/>
        <v>3324420</v>
      </c>
      <c r="P290" s="2">
        <f t="shared" si="298"/>
        <v>3324420</v>
      </c>
      <c r="Q290" s="2">
        <f t="shared" si="299"/>
        <v>0</v>
      </c>
      <c r="R290" s="2">
        <f t="shared" si="300"/>
        <v>0</v>
      </c>
      <c r="S290" s="2">
        <f t="shared" si="301"/>
        <v>0</v>
      </c>
      <c r="T290" s="2">
        <f t="shared" si="302"/>
        <v>0</v>
      </c>
      <c r="U290" s="2">
        <f t="shared" si="303"/>
        <v>0</v>
      </c>
      <c r="V290" s="2">
        <f t="shared" si="304"/>
        <v>0</v>
      </c>
      <c r="W290" s="2">
        <f t="shared" si="305"/>
        <v>0</v>
      </c>
      <c r="X290" s="2">
        <f t="shared" si="306"/>
        <v>0</v>
      </c>
      <c r="Y290" s="2">
        <f t="shared" si="307"/>
        <v>0</v>
      </c>
      <c r="Z290" s="2"/>
      <c r="AA290" s="2">
        <v>51442965</v>
      </c>
      <c r="AB290" s="2">
        <f t="shared" si="308"/>
        <v>407404.41236000002</v>
      </c>
      <c r="AC290" s="2">
        <f t="shared" si="336"/>
        <v>407404.41236000002</v>
      </c>
      <c r="AD290" s="2">
        <f t="shared" si="309"/>
        <v>0</v>
      </c>
      <c r="AE290" s="2">
        <f t="shared" si="310"/>
        <v>0</v>
      </c>
      <c r="AF290" s="2">
        <f t="shared" si="311"/>
        <v>0</v>
      </c>
      <c r="AG290" s="2">
        <f t="shared" si="312"/>
        <v>0</v>
      </c>
      <c r="AH290" s="2">
        <f t="shared" si="313"/>
        <v>0</v>
      </c>
      <c r="AI290" s="2">
        <f t="shared" si="314"/>
        <v>0</v>
      </c>
      <c r="AJ290" s="2">
        <f t="shared" si="315"/>
        <v>0</v>
      </c>
      <c r="AK290" s="2">
        <v>402573.53</v>
      </c>
      <c r="AL290" s="2">
        <v>402573.53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 s="2">
        <v>0</v>
      </c>
      <c r="AV290" s="2">
        <v>1</v>
      </c>
      <c r="AW290" s="2">
        <v>1</v>
      </c>
      <c r="AX290" s="2"/>
      <c r="AY290" s="2"/>
      <c r="AZ290" s="2">
        <v>1</v>
      </c>
      <c r="BA290" s="2">
        <v>1</v>
      </c>
      <c r="BB290" s="2">
        <v>1</v>
      </c>
      <c r="BC290" s="2">
        <v>8.16</v>
      </c>
      <c r="BD290" s="2" t="s">
        <v>3</v>
      </c>
      <c r="BE290" s="2" t="s">
        <v>3</v>
      </c>
      <c r="BF290" s="2" t="s">
        <v>3</v>
      </c>
      <c r="BG290" s="2" t="s">
        <v>3</v>
      </c>
      <c r="BH290" s="2">
        <v>3</v>
      </c>
      <c r="BI290" s="2">
        <v>1</v>
      </c>
      <c r="BJ290" s="2" t="s">
        <v>396</v>
      </c>
      <c r="BK290" s="2"/>
      <c r="BL290" s="2"/>
      <c r="BM290" s="2">
        <v>1100</v>
      </c>
      <c r="BN290" s="2">
        <v>0</v>
      </c>
      <c r="BO290" s="2" t="s">
        <v>23</v>
      </c>
      <c r="BP290" s="2">
        <v>1</v>
      </c>
      <c r="BQ290" s="2">
        <v>8</v>
      </c>
      <c r="BR290" s="2">
        <v>0</v>
      </c>
      <c r="BS290" s="2">
        <v>1</v>
      </c>
      <c r="BT290" s="2">
        <v>1</v>
      </c>
      <c r="BU290" s="2">
        <v>1</v>
      </c>
      <c r="BV290" s="2">
        <v>1</v>
      </c>
      <c r="BW290" s="2">
        <v>1</v>
      </c>
      <c r="BX290" s="2">
        <v>1</v>
      </c>
      <c r="BY290" s="2" t="s">
        <v>3</v>
      </c>
      <c r="BZ290" s="2">
        <v>0</v>
      </c>
      <c r="CA290" s="2">
        <v>0</v>
      </c>
      <c r="CB290" s="2" t="s">
        <v>3</v>
      </c>
      <c r="CC290" s="2"/>
      <c r="CD290" s="2"/>
      <c r="CE290" s="2">
        <v>0</v>
      </c>
      <c r="CF290" s="2">
        <v>0</v>
      </c>
      <c r="CG290" s="2">
        <v>0</v>
      </c>
      <c r="CH290" s="2">
        <v>96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2" t="s">
        <v>888</v>
      </c>
      <c r="CO290" s="2">
        <v>0</v>
      </c>
      <c r="CP290" s="2">
        <f t="shared" si="316"/>
        <v>3324420</v>
      </c>
      <c r="CQ290" s="2">
        <f t="shared" si="317"/>
        <v>3324420</v>
      </c>
      <c r="CR290" s="2">
        <f t="shared" si="318"/>
        <v>0</v>
      </c>
      <c r="CS290" s="2">
        <f t="shared" si="319"/>
        <v>0</v>
      </c>
      <c r="CT290" s="2">
        <f t="shared" si="320"/>
        <v>0</v>
      </c>
      <c r="CU290" s="2">
        <f t="shared" si="321"/>
        <v>0</v>
      </c>
      <c r="CV290" s="2">
        <f t="shared" si="322"/>
        <v>0</v>
      </c>
      <c r="CW290" s="2">
        <f t="shared" si="323"/>
        <v>0</v>
      </c>
      <c r="CX290" s="2">
        <f t="shared" si="324"/>
        <v>0</v>
      </c>
      <c r="CY290" s="2">
        <f t="shared" si="325"/>
        <v>0</v>
      </c>
      <c r="CZ290" s="2">
        <f t="shared" si="326"/>
        <v>0</v>
      </c>
      <c r="DA290" s="2"/>
      <c r="DB290" s="2"/>
      <c r="DC290" s="2" t="s">
        <v>3</v>
      </c>
      <c r="DD290" s="2" t="s">
        <v>86</v>
      </c>
      <c r="DE290" s="2" t="s">
        <v>36</v>
      </c>
      <c r="DF290" s="2" t="s">
        <v>36</v>
      </c>
      <c r="DG290" s="2" t="s">
        <v>43</v>
      </c>
      <c r="DH290" s="2" t="s">
        <v>3</v>
      </c>
      <c r="DI290" s="2" t="s">
        <v>43</v>
      </c>
      <c r="DJ290" s="2" t="s">
        <v>36</v>
      </c>
      <c r="DK290" s="2" t="s">
        <v>3</v>
      </c>
      <c r="DL290" s="2" t="s">
        <v>3</v>
      </c>
      <c r="DM290" s="2" t="s">
        <v>3</v>
      </c>
      <c r="DN290" s="2">
        <v>0</v>
      </c>
      <c r="DO290" s="2">
        <v>0</v>
      </c>
      <c r="DP290" s="2">
        <v>1</v>
      </c>
      <c r="DQ290" s="2">
        <v>1</v>
      </c>
      <c r="DR290" s="2"/>
      <c r="DS290" s="2"/>
      <c r="DT290" s="2"/>
      <c r="DU290" s="2">
        <v>1013</v>
      </c>
      <c r="DV290" s="2" t="s">
        <v>163</v>
      </c>
      <c r="DW290" s="2" t="s">
        <v>163</v>
      </c>
      <c r="DX290" s="2">
        <v>1</v>
      </c>
      <c r="DY290" s="2"/>
      <c r="DZ290" s="2" t="s">
        <v>3</v>
      </c>
      <c r="EA290" s="2" t="s">
        <v>3</v>
      </c>
      <c r="EB290" s="2" t="s">
        <v>3</v>
      </c>
      <c r="EC290" s="2" t="s">
        <v>3</v>
      </c>
      <c r="ED290" s="2"/>
      <c r="EE290" s="2">
        <v>51407885</v>
      </c>
      <c r="EF290" s="2">
        <v>8</v>
      </c>
      <c r="EG290" s="2" t="s">
        <v>58</v>
      </c>
      <c r="EH290" s="2">
        <v>0</v>
      </c>
      <c r="EI290" s="2" t="s">
        <v>3</v>
      </c>
      <c r="EJ290" s="2">
        <v>1</v>
      </c>
      <c r="EK290" s="2">
        <v>1100</v>
      </c>
      <c r="EL290" s="2" t="s">
        <v>59</v>
      </c>
      <c r="EM290" s="2" t="s">
        <v>60</v>
      </c>
      <c r="EN290" s="2"/>
      <c r="EO290" s="2" t="s">
        <v>87</v>
      </c>
      <c r="EP290" s="2"/>
      <c r="EQ290" s="2">
        <v>0</v>
      </c>
      <c r="ER290" s="2">
        <v>402573.53</v>
      </c>
      <c r="ES290" s="2">
        <v>402573.53</v>
      </c>
      <c r="ET290" s="2">
        <v>0</v>
      </c>
      <c r="EU290" s="2">
        <v>0</v>
      </c>
      <c r="EV290" s="2">
        <v>0</v>
      </c>
      <c r="EW290" s="2">
        <v>0</v>
      </c>
      <c r="EX290" s="2">
        <v>0</v>
      </c>
      <c r="EY290" s="2">
        <v>0</v>
      </c>
      <c r="EZ290" s="2">
        <v>5</v>
      </c>
      <c r="FA290" s="2"/>
      <c r="FB290" s="2"/>
      <c r="FC290" s="2">
        <v>1</v>
      </c>
      <c r="FD290" s="2">
        <v>18</v>
      </c>
      <c r="FE290" s="2"/>
      <c r="FF290" s="2">
        <v>3942000</v>
      </c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>
        <v>0</v>
      </c>
      <c r="FR290" s="2">
        <f t="shared" si="327"/>
        <v>0</v>
      </c>
      <c r="FS290" s="2">
        <v>0</v>
      </c>
      <c r="FT290" s="2"/>
      <c r="FU290" s="2"/>
      <c r="FV290" s="2"/>
      <c r="FW290" s="2"/>
      <c r="FX290" s="2">
        <v>0</v>
      </c>
      <c r="FY290" s="2">
        <v>0</v>
      </c>
      <c r="FZ290" s="2"/>
      <c r="GA290" s="2" t="s">
        <v>421</v>
      </c>
      <c r="GB290" s="2"/>
      <c r="GC290" s="2"/>
      <c r="GD290" s="2">
        <v>1</v>
      </c>
      <c r="GE290" s="2"/>
      <c r="GF290" s="2">
        <v>60103281</v>
      </c>
      <c r="GG290" s="2">
        <v>2</v>
      </c>
      <c r="GH290" s="2">
        <v>3</v>
      </c>
      <c r="GI290" s="2">
        <v>3</v>
      </c>
      <c r="GJ290" s="2">
        <v>0</v>
      </c>
      <c r="GK290" s="2">
        <v>0</v>
      </c>
      <c r="GL290" s="2">
        <f t="shared" si="328"/>
        <v>0</v>
      </c>
      <c r="GM290" s="2">
        <f t="shared" si="329"/>
        <v>3324420</v>
      </c>
      <c r="GN290" s="2">
        <f t="shared" si="330"/>
        <v>3324420</v>
      </c>
      <c r="GO290" s="2">
        <f t="shared" si="331"/>
        <v>0</v>
      </c>
      <c r="GP290" s="2">
        <f t="shared" si="332"/>
        <v>0</v>
      </c>
      <c r="GQ290" s="2"/>
      <c r="GR290" s="2">
        <v>1</v>
      </c>
      <c r="GS290" s="2">
        <v>1</v>
      </c>
      <c r="GT290" s="2">
        <v>0</v>
      </c>
      <c r="GU290" s="2" t="s">
        <v>3</v>
      </c>
      <c r="GV290" s="2">
        <f t="shared" si="333"/>
        <v>0</v>
      </c>
      <c r="GW290" s="2">
        <v>1</v>
      </c>
      <c r="GX290" s="2">
        <f t="shared" si="334"/>
        <v>0</v>
      </c>
      <c r="GY290" s="2"/>
      <c r="GZ290" s="2"/>
      <c r="HA290" s="2">
        <v>0</v>
      </c>
      <c r="HB290" s="2">
        <v>0</v>
      </c>
      <c r="HC290" s="2">
        <f t="shared" si="335"/>
        <v>0</v>
      </c>
      <c r="HD290" s="2"/>
      <c r="HE290" s="2" t="s">
        <v>62</v>
      </c>
      <c r="HF290" s="2" t="s">
        <v>62</v>
      </c>
      <c r="HG290" s="2"/>
      <c r="HH290" s="2"/>
      <c r="HI290" s="2"/>
      <c r="HJ290" s="2"/>
      <c r="HK290" s="2"/>
      <c r="HL290" s="2"/>
      <c r="HM290" s="2" t="s">
        <v>3</v>
      </c>
      <c r="HN290" s="2" t="s">
        <v>3</v>
      </c>
      <c r="HO290" s="2" t="s">
        <v>3</v>
      </c>
      <c r="HP290" s="2" t="s">
        <v>3</v>
      </c>
      <c r="HQ290" s="2" t="s">
        <v>3</v>
      </c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>
        <v>0</v>
      </c>
      <c r="IL290" s="2"/>
      <c r="IM290" s="2"/>
      <c r="IN290" s="2"/>
      <c r="IO290" s="2"/>
      <c r="IP290" s="2"/>
      <c r="IQ290" s="2"/>
      <c r="IR290" s="2"/>
      <c r="IS290" s="2"/>
      <c r="IT290" s="2"/>
      <c r="IU290" s="2"/>
    </row>
    <row r="291" spans="1:255" x14ac:dyDescent="0.2">
      <c r="A291">
        <v>17</v>
      </c>
      <c r="B291">
        <v>1</v>
      </c>
      <c r="E291" t="s">
        <v>422</v>
      </c>
      <c r="F291" t="s">
        <v>394</v>
      </c>
      <c r="G291" t="s">
        <v>423</v>
      </c>
      <c r="H291" t="s">
        <v>163</v>
      </c>
      <c r="I291">
        <v>1</v>
      </c>
      <c r="J291">
        <v>0</v>
      </c>
      <c r="K291">
        <v>1</v>
      </c>
      <c r="L291">
        <v>1</v>
      </c>
      <c r="M291">
        <v>0</v>
      </c>
      <c r="N291">
        <f t="shared" si="296"/>
        <v>1</v>
      </c>
      <c r="O291">
        <f t="shared" si="297"/>
        <v>32552720.640000001</v>
      </c>
      <c r="P291">
        <f t="shared" si="298"/>
        <v>32552720.640000001</v>
      </c>
      <c r="Q291">
        <f t="shared" si="299"/>
        <v>0</v>
      </c>
      <c r="R291">
        <f t="shared" si="300"/>
        <v>0</v>
      </c>
      <c r="S291">
        <f t="shared" si="301"/>
        <v>0</v>
      </c>
      <c r="T291">
        <f t="shared" si="302"/>
        <v>0</v>
      </c>
      <c r="U291">
        <f t="shared" si="303"/>
        <v>0</v>
      </c>
      <c r="V291">
        <f t="shared" si="304"/>
        <v>0</v>
      </c>
      <c r="W291">
        <f t="shared" si="305"/>
        <v>0</v>
      </c>
      <c r="X291">
        <f t="shared" si="306"/>
        <v>0</v>
      </c>
      <c r="Y291">
        <f t="shared" si="307"/>
        <v>0</v>
      </c>
      <c r="AA291">
        <v>51441990</v>
      </c>
      <c r="AB291">
        <f t="shared" si="308"/>
        <v>3989304</v>
      </c>
      <c r="AC291">
        <f t="shared" si="336"/>
        <v>3989304</v>
      </c>
      <c r="AD291">
        <f t="shared" si="309"/>
        <v>0</v>
      </c>
      <c r="AE291">
        <f t="shared" si="310"/>
        <v>0</v>
      </c>
      <c r="AF291">
        <f t="shared" si="311"/>
        <v>0</v>
      </c>
      <c r="AG291">
        <f t="shared" si="312"/>
        <v>0</v>
      </c>
      <c r="AH291">
        <f t="shared" si="313"/>
        <v>0</v>
      </c>
      <c r="AI291">
        <f t="shared" si="314"/>
        <v>0</v>
      </c>
      <c r="AJ291">
        <f t="shared" si="315"/>
        <v>0</v>
      </c>
      <c r="AK291">
        <v>3942000</v>
      </c>
      <c r="AL291">
        <v>3942000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1</v>
      </c>
      <c r="AW291">
        <v>1</v>
      </c>
      <c r="AZ291">
        <v>1</v>
      </c>
      <c r="BA291">
        <v>1</v>
      </c>
      <c r="BB291">
        <v>1</v>
      </c>
      <c r="BC291">
        <v>8.16</v>
      </c>
      <c r="BD291" t="s">
        <v>3</v>
      </c>
      <c r="BE291" t="s">
        <v>3</v>
      </c>
      <c r="BF291" t="s">
        <v>3</v>
      </c>
      <c r="BG291" t="s">
        <v>3</v>
      </c>
      <c r="BH291">
        <v>3</v>
      </c>
      <c r="BI291">
        <v>1</v>
      </c>
      <c r="BJ291" t="s">
        <v>396</v>
      </c>
      <c r="BM291">
        <v>1100</v>
      </c>
      <c r="BN291">
        <v>0</v>
      </c>
      <c r="BO291" t="s">
        <v>23</v>
      </c>
      <c r="BP291">
        <v>1</v>
      </c>
      <c r="BQ291">
        <v>8</v>
      </c>
      <c r="BR291">
        <v>0</v>
      </c>
      <c r="BS291">
        <v>1</v>
      </c>
      <c r="BT291">
        <v>1</v>
      </c>
      <c r="BU291">
        <v>1</v>
      </c>
      <c r="BV291">
        <v>1</v>
      </c>
      <c r="BW291">
        <v>1</v>
      </c>
      <c r="BX291">
        <v>1</v>
      </c>
      <c r="BY291" t="s">
        <v>3</v>
      </c>
      <c r="BZ291">
        <v>0</v>
      </c>
      <c r="CA291">
        <v>0</v>
      </c>
      <c r="CB291" t="s">
        <v>3</v>
      </c>
      <c r="CE291">
        <v>0</v>
      </c>
      <c r="CF291">
        <v>0</v>
      </c>
      <c r="CG291">
        <v>0</v>
      </c>
      <c r="CH291">
        <v>96</v>
      </c>
      <c r="CI291">
        <v>0</v>
      </c>
      <c r="CJ291">
        <v>0</v>
      </c>
      <c r="CK291">
        <v>0</v>
      </c>
      <c r="CL291">
        <v>0</v>
      </c>
      <c r="CM291">
        <v>0</v>
      </c>
      <c r="CN291" t="s">
        <v>888</v>
      </c>
      <c r="CO291">
        <v>0</v>
      </c>
      <c r="CP291">
        <f t="shared" si="316"/>
        <v>32552720.640000001</v>
      </c>
      <c r="CQ291">
        <f t="shared" si="317"/>
        <v>32552720.640000001</v>
      </c>
      <c r="CR291">
        <f t="shared" si="318"/>
        <v>0</v>
      </c>
      <c r="CS291">
        <f t="shared" si="319"/>
        <v>0</v>
      </c>
      <c r="CT291">
        <f t="shared" si="320"/>
        <v>0</v>
      </c>
      <c r="CU291">
        <f t="shared" si="321"/>
        <v>0</v>
      </c>
      <c r="CV291">
        <f t="shared" si="322"/>
        <v>0</v>
      </c>
      <c r="CW291">
        <f t="shared" si="323"/>
        <v>0</v>
      </c>
      <c r="CX291">
        <f t="shared" si="324"/>
        <v>0</v>
      </c>
      <c r="CY291">
        <f t="shared" si="325"/>
        <v>0</v>
      </c>
      <c r="CZ291">
        <f t="shared" si="326"/>
        <v>0</v>
      </c>
      <c r="DC291" t="s">
        <v>3</v>
      </c>
      <c r="DD291" t="s">
        <v>86</v>
      </c>
      <c r="DE291" t="s">
        <v>36</v>
      </c>
      <c r="DF291" t="s">
        <v>36</v>
      </c>
      <c r="DG291" t="s">
        <v>43</v>
      </c>
      <c r="DH291" t="s">
        <v>3</v>
      </c>
      <c r="DI291" t="s">
        <v>43</v>
      </c>
      <c r="DJ291" t="s">
        <v>36</v>
      </c>
      <c r="DK291" t="s">
        <v>3</v>
      </c>
      <c r="DL291" t="s">
        <v>3</v>
      </c>
      <c r="DM291" t="s">
        <v>3</v>
      </c>
      <c r="DN291">
        <v>0</v>
      </c>
      <c r="DO291">
        <v>0</v>
      </c>
      <c r="DP291">
        <v>1</v>
      </c>
      <c r="DQ291">
        <v>1</v>
      </c>
      <c r="DU291">
        <v>1013</v>
      </c>
      <c r="DV291" t="s">
        <v>163</v>
      </c>
      <c r="DW291" t="s">
        <v>163</v>
      </c>
      <c r="DX291">
        <v>1</v>
      </c>
      <c r="DZ291" t="s">
        <v>3</v>
      </c>
      <c r="EA291" t="s">
        <v>3</v>
      </c>
      <c r="EB291" t="s">
        <v>3</v>
      </c>
      <c r="EC291" t="s">
        <v>3</v>
      </c>
      <c r="EE291">
        <v>51407885</v>
      </c>
      <c r="EF291">
        <v>8</v>
      </c>
      <c r="EG291" t="s">
        <v>58</v>
      </c>
      <c r="EH291">
        <v>0</v>
      </c>
      <c r="EI291" t="s">
        <v>3</v>
      </c>
      <c r="EJ291">
        <v>1</v>
      </c>
      <c r="EK291">
        <v>1100</v>
      </c>
      <c r="EL291" t="s">
        <v>59</v>
      </c>
      <c r="EM291" t="s">
        <v>60</v>
      </c>
      <c r="EO291" t="s">
        <v>87</v>
      </c>
      <c r="EQ291">
        <v>0</v>
      </c>
      <c r="ER291">
        <v>0</v>
      </c>
      <c r="ES291">
        <v>3942000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FQ291">
        <v>0</v>
      </c>
      <c r="FR291">
        <f t="shared" si="327"/>
        <v>0</v>
      </c>
      <c r="FS291">
        <v>0</v>
      </c>
      <c r="FX291">
        <v>0</v>
      </c>
      <c r="FY291">
        <v>0</v>
      </c>
      <c r="GA291" t="s">
        <v>63</v>
      </c>
      <c r="GD291">
        <v>1</v>
      </c>
      <c r="GF291">
        <v>60103281</v>
      </c>
      <c r="GG291">
        <v>2</v>
      </c>
      <c r="GH291">
        <v>0</v>
      </c>
      <c r="GI291">
        <v>3</v>
      </c>
      <c r="GJ291">
        <v>0</v>
      </c>
      <c r="GK291">
        <v>0</v>
      </c>
      <c r="GL291">
        <f t="shared" si="328"/>
        <v>0</v>
      </c>
      <c r="GM291">
        <f t="shared" si="329"/>
        <v>32552720.640000001</v>
      </c>
      <c r="GN291">
        <f t="shared" si="330"/>
        <v>32552720.640000001</v>
      </c>
      <c r="GO291">
        <f t="shared" si="331"/>
        <v>0</v>
      </c>
      <c r="GP291">
        <f t="shared" si="332"/>
        <v>0</v>
      </c>
      <c r="GR291">
        <v>1</v>
      </c>
      <c r="GS291">
        <v>4</v>
      </c>
      <c r="GT291">
        <v>0</v>
      </c>
      <c r="GU291" t="s">
        <v>3</v>
      </c>
      <c r="GV291">
        <f t="shared" si="333"/>
        <v>0</v>
      </c>
      <c r="GW291">
        <v>1</v>
      </c>
      <c r="GX291">
        <f t="shared" si="334"/>
        <v>0</v>
      </c>
      <c r="HA291">
        <v>0</v>
      </c>
      <c r="HB291">
        <v>0</v>
      </c>
      <c r="HC291">
        <f t="shared" si="335"/>
        <v>0</v>
      </c>
      <c r="HE291" t="s">
        <v>3</v>
      </c>
      <c r="HF291" t="s">
        <v>3</v>
      </c>
      <c r="HM291" t="s">
        <v>3</v>
      </c>
      <c r="HN291" t="s">
        <v>3</v>
      </c>
      <c r="HO291" t="s">
        <v>3</v>
      </c>
      <c r="HP291" t="s">
        <v>3</v>
      </c>
      <c r="HQ291" t="s">
        <v>3</v>
      </c>
      <c r="IK291">
        <v>0</v>
      </c>
    </row>
    <row r="292" spans="1:255" x14ac:dyDescent="0.2">
      <c r="A292" s="2">
        <v>17</v>
      </c>
      <c r="B292" s="2">
        <v>1</v>
      </c>
      <c r="C292" s="2"/>
      <c r="D292" s="2"/>
      <c r="E292" s="2" t="s">
        <v>424</v>
      </c>
      <c r="F292" s="2" t="s">
        <v>394</v>
      </c>
      <c r="G292" s="2" t="s">
        <v>425</v>
      </c>
      <c r="H292" s="2" t="s">
        <v>163</v>
      </c>
      <c r="I292" s="2">
        <v>3</v>
      </c>
      <c r="J292" s="2">
        <v>0</v>
      </c>
      <c r="K292" s="2">
        <v>3</v>
      </c>
      <c r="L292" s="2">
        <v>3</v>
      </c>
      <c r="M292" s="2">
        <v>0</v>
      </c>
      <c r="N292" s="2">
        <f t="shared" si="296"/>
        <v>3</v>
      </c>
      <c r="O292" s="2">
        <f t="shared" si="297"/>
        <v>991253.88</v>
      </c>
      <c r="P292" s="2">
        <f t="shared" si="298"/>
        <v>991253.88</v>
      </c>
      <c r="Q292" s="2">
        <f t="shared" si="299"/>
        <v>0</v>
      </c>
      <c r="R292" s="2">
        <f t="shared" si="300"/>
        <v>0</v>
      </c>
      <c r="S292" s="2">
        <f t="shared" si="301"/>
        <v>0</v>
      </c>
      <c r="T292" s="2">
        <f t="shared" si="302"/>
        <v>0</v>
      </c>
      <c r="U292" s="2">
        <f t="shared" si="303"/>
        <v>0</v>
      </c>
      <c r="V292" s="2">
        <f t="shared" si="304"/>
        <v>0</v>
      </c>
      <c r="W292" s="2">
        <f t="shared" si="305"/>
        <v>0</v>
      </c>
      <c r="X292" s="2">
        <f t="shared" si="306"/>
        <v>0</v>
      </c>
      <c r="Y292" s="2">
        <f t="shared" si="307"/>
        <v>0</v>
      </c>
      <c r="Z292" s="2"/>
      <c r="AA292" s="2">
        <v>51442965</v>
      </c>
      <c r="AB292" s="2">
        <f t="shared" si="308"/>
        <v>40492.396999999997</v>
      </c>
      <c r="AC292" s="2">
        <f t="shared" si="336"/>
        <v>40492.396999999997</v>
      </c>
      <c r="AD292" s="2">
        <f t="shared" si="309"/>
        <v>0</v>
      </c>
      <c r="AE292" s="2">
        <f t="shared" si="310"/>
        <v>0</v>
      </c>
      <c r="AF292" s="2">
        <f t="shared" si="311"/>
        <v>0</v>
      </c>
      <c r="AG292" s="2">
        <f t="shared" si="312"/>
        <v>0</v>
      </c>
      <c r="AH292" s="2">
        <f t="shared" si="313"/>
        <v>0</v>
      </c>
      <c r="AI292" s="2">
        <f t="shared" si="314"/>
        <v>0</v>
      </c>
      <c r="AJ292" s="2">
        <f t="shared" si="315"/>
        <v>0</v>
      </c>
      <c r="AK292" s="2">
        <v>40012.25</v>
      </c>
      <c r="AL292" s="2">
        <v>40012.25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1</v>
      </c>
      <c r="AW292" s="2">
        <v>1</v>
      </c>
      <c r="AX292" s="2"/>
      <c r="AY292" s="2"/>
      <c r="AZ292" s="2">
        <v>1</v>
      </c>
      <c r="BA292" s="2">
        <v>1</v>
      </c>
      <c r="BB292" s="2">
        <v>1</v>
      </c>
      <c r="BC292" s="2">
        <v>8.16</v>
      </c>
      <c r="BD292" s="2" t="s">
        <v>3</v>
      </c>
      <c r="BE292" s="2" t="s">
        <v>3</v>
      </c>
      <c r="BF292" s="2" t="s">
        <v>3</v>
      </c>
      <c r="BG292" s="2" t="s">
        <v>3</v>
      </c>
      <c r="BH292" s="2">
        <v>3</v>
      </c>
      <c r="BI292" s="2">
        <v>1</v>
      </c>
      <c r="BJ292" s="2" t="s">
        <v>396</v>
      </c>
      <c r="BK292" s="2"/>
      <c r="BL292" s="2"/>
      <c r="BM292" s="2">
        <v>1100</v>
      </c>
      <c r="BN292" s="2">
        <v>0</v>
      </c>
      <c r="BO292" s="2" t="s">
        <v>23</v>
      </c>
      <c r="BP292" s="2">
        <v>1</v>
      </c>
      <c r="BQ292" s="2">
        <v>8</v>
      </c>
      <c r="BR292" s="2">
        <v>0</v>
      </c>
      <c r="BS292" s="2">
        <v>1</v>
      </c>
      <c r="BT292" s="2">
        <v>1</v>
      </c>
      <c r="BU292" s="2">
        <v>1</v>
      </c>
      <c r="BV292" s="2">
        <v>1</v>
      </c>
      <c r="BW292" s="2">
        <v>1</v>
      </c>
      <c r="BX292" s="2">
        <v>1</v>
      </c>
      <c r="BY292" s="2" t="s">
        <v>3</v>
      </c>
      <c r="BZ292" s="2">
        <v>0</v>
      </c>
      <c r="CA292" s="2">
        <v>0</v>
      </c>
      <c r="CB292" s="2" t="s">
        <v>3</v>
      </c>
      <c r="CC292" s="2"/>
      <c r="CD292" s="2"/>
      <c r="CE292" s="2">
        <v>0</v>
      </c>
      <c r="CF292" s="2">
        <v>0</v>
      </c>
      <c r="CG292" s="2">
        <v>0</v>
      </c>
      <c r="CH292" s="2">
        <v>97</v>
      </c>
      <c r="CI292" s="2">
        <v>0</v>
      </c>
      <c r="CJ292" s="2">
        <v>0</v>
      </c>
      <c r="CK292" s="2">
        <v>0</v>
      </c>
      <c r="CL292" s="2">
        <v>0</v>
      </c>
      <c r="CM292" s="2">
        <v>0</v>
      </c>
      <c r="CN292" s="2" t="s">
        <v>888</v>
      </c>
      <c r="CO292" s="2">
        <v>0</v>
      </c>
      <c r="CP292" s="2">
        <f t="shared" si="316"/>
        <v>991253.88</v>
      </c>
      <c r="CQ292" s="2">
        <f t="shared" si="317"/>
        <v>330417.96000000002</v>
      </c>
      <c r="CR292" s="2">
        <f t="shared" si="318"/>
        <v>0</v>
      </c>
      <c r="CS292" s="2">
        <f t="shared" si="319"/>
        <v>0</v>
      </c>
      <c r="CT292" s="2">
        <f t="shared" si="320"/>
        <v>0</v>
      </c>
      <c r="CU292" s="2">
        <f t="shared" si="321"/>
        <v>0</v>
      </c>
      <c r="CV292" s="2">
        <f t="shared" si="322"/>
        <v>0</v>
      </c>
      <c r="CW292" s="2">
        <f t="shared" si="323"/>
        <v>0</v>
      </c>
      <c r="CX292" s="2">
        <f t="shared" si="324"/>
        <v>0</v>
      </c>
      <c r="CY292" s="2">
        <f t="shared" si="325"/>
        <v>0</v>
      </c>
      <c r="CZ292" s="2">
        <f t="shared" si="326"/>
        <v>0</v>
      </c>
      <c r="DA292" s="2"/>
      <c r="DB292" s="2"/>
      <c r="DC292" s="2" t="s">
        <v>3</v>
      </c>
      <c r="DD292" s="2" t="s">
        <v>86</v>
      </c>
      <c r="DE292" s="2" t="s">
        <v>36</v>
      </c>
      <c r="DF292" s="2" t="s">
        <v>36</v>
      </c>
      <c r="DG292" s="2" t="s">
        <v>43</v>
      </c>
      <c r="DH292" s="2" t="s">
        <v>3</v>
      </c>
      <c r="DI292" s="2" t="s">
        <v>43</v>
      </c>
      <c r="DJ292" s="2" t="s">
        <v>36</v>
      </c>
      <c r="DK292" s="2" t="s">
        <v>3</v>
      </c>
      <c r="DL292" s="2" t="s">
        <v>3</v>
      </c>
      <c r="DM292" s="2" t="s">
        <v>3</v>
      </c>
      <c r="DN292" s="2">
        <v>0</v>
      </c>
      <c r="DO292" s="2">
        <v>0</v>
      </c>
      <c r="DP292" s="2">
        <v>1</v>
      </c>
      <c r="DQ292" s="2">
        <v>1</v>
      </c>
      <c r="DR292" s="2"/>
      <c r="DS292" s="2"/>
      <c r="DT292" s="2"/>
      <c r="DU292" s="2">
        <v>1013</v>
      </c>
      <c r="DV292" s="2" t="s">
        <v>163</v>
      </c>
      <c r="DW292" s="2" t="s">
        <v>163</v>
      </c>
      <c r="DX292" s="2">
        <v>1</v>
      </c>
      <c r="DY292" s="2"/>
      <c r="DZ292" s="2" t="s">
        <v>3</v>
      </c>
      <c r="EA292" s="2" t="s">
        <v>3</v>
      </c>
      <c r="EB292" s="2" t="s">
        <v>3</v>
      </c>
      <c r="EC292" s="2" t="s">
        <v>3</v>
      </c>
      <c r="ED292" s="2"/>
      <c r="EE292" s="2">
        <v>51407885</v>
      </c>
      <c r="EF292" s="2">
        <v>8</v>
      </c>
      <c r="EG292" s="2" t="s">
        <v>58</v>
      </c>
      <c r="EH292" s="2">
        <v>0</v>
      </c>
      <c r="EI292" s="2" t="s">
        <v>3</v>
      </c>
      <c r="EJ292" s="2">
        <v>1</v>
      </c>
      <c r="EK292" s="2">
        <v>1100</v>
      </c>
      <c r="EL292" s="2" t="s">
        <v>59</v>
      </c>
      <c r="EM292" s="2" t="s">
        <v>60</v>
      </c>
      <c r="EN292" s="2"/>
      <c r="EO292" s="2" t="s">
        <v>87</v>
      </c>
      <c r="EP292" s="2"/>
      <c r="EQ292" s="2">
        <v>0</v>
      </c>
      <c r="ER292" s="2">
        <v>40012.25</v>
      </c>
      <c r="ES292" s="2">
        <v>40012.25</v>
      </c>
      <c r="ET292" s="2">
        <v>0</v>
      </c>
      <c r="EU292" s="2">
        <v>0</v>
      </c>
      <c r="EV292" s="2">
        <v>0</v>
      </c>
      <c r="EW292" s="2">
        <v>0</v>
      </c>
      <c r="EX292" s="2">
        <v>0</v>
      </c>
      <c r="EY292" s="2">
        <v>0</v>
      </c>
      <c r="EZ292" s="2">
        <v>5</v>
      </c>
      <c r="FA292" s="2"/>
      <c r="FB292" s="2"/>
      <c r="FC292" s="2">
        <v>1</v>
      </c>
      <c r="FD292" s="2">
        <v>18</v>
      </c>
      <c r="FE292" s="2"/>
      <c r="FF292" s="2">
        <v>391800</v>
      </c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>
        <v>0</v>
      </c>
      <c r="FR292" s="2">
        <f t="shared" si="327"/>
        <v>0</v>
      </c>
      <c r="FS292" s="2">
        <v>0</v>
      </c>
      <c r="FT292" s="2"/>
      <c r="FU292" s="2"/>
      <c r="FV292" s="2"/>
      <c r="FW292" s="2"/>
      <c r="FX292" s="2">
        <v>0</v>
      </c>
      <c r="FY292" s="2">
        <v>0</v>
      </c>
      <c r="FZ292" s="2"/>
      <c r="GA292" s="2" t="s">
        <v>426</v>
      </c>
      <c r="GB292" s="2"/>
      <c r="GC292" s="2"/>
      <c r="GD292" s="2">
        <v>1</v>
      </c>
      <c r="GE292" s="2"/>
      <c r="GF292" s="2">
        <v>-1187106877</v>
      </c>
      <c r="GG292" s="2">
        <v>2</v>
      </c>
      <c r="GH292" s="2">
        <v>3</v>
      </c>
      <c r="GI292" s="2">
        <v>3</v>
      </c>
      <c r="GJ292" s="2">
        <v>0</v>
      </c>
      <c r="GK292" s="2">
        <v>0</v>
      </c>
      <c r="GL292" s="2">
        <f t="shared" si="328"/>
        <v>0</v>
      </c>
      <c r="GM292" s="2">
        <f t="shared" si="329"/>
        <v>991253.88</v>
      </c>
      <c r="GN292" s="2">
        <f t="shared" si="330"/>
        <v>991253.88</v>
      </c>
      <c r="GO292" s="2">
        <f t="shared" si="331"/>
        <v>0</v>
      </c>
      <c r="GP292" s="2">
        <f t="shared" si="332"/>
        <v>0</v>
      </c>
      <c r="GQ292" s="2"/>
      <c r="GR292" s="2">
        <v>1</v>
      </c>
      <c r="GS292" s="2">
        <v>1</v>
      </c>
      <c r="GT292" s="2">
        <v>0</v>
      </c>
      <c r="GU292" s="2" t="s">
        <v>3</v>
      </c>
      <c r="GV292" s="2">
        <f t="shared" si="333"/>
        <v>0</v>
      </c>
      <c r="GW292" s="2">
        <v>1</v>
      </c>
      <c r="GX292" s="2">
        <f t="shared" si="334"/>
        <v>0</v>
      </c>
      <c r="GY292" s="2"/>
      <c r="GZ292" s="2"/>
      <c r="HA292" s="2">
        <v>0</v>
      </c>
      <c r="HB292" s="2">
        <v>0</v>
      </c>
      <c r="HC292" s="2">
        <f t="shared" si="335"/>
        <v>0</v>
      </c>
      <c r="HD292" s="2"/>
      <c r="HE292" s="2" t="s">
        <v>62</v>
      </c>
      <c r="HF292" s="2" t="s">
        <v>62</v>
      </c>
      <c r="HG292" s="2"/>
      <c r="HH292" s="2"/>
      <c r="HI292" s="2"/>
      <c r="HJ292" s="2"/>
      <c r="HK292" s="2"/>
      <c r="HL292" s="2"/>
      <c r="HM292" s="2" t="s">
        <v>3</v>
      </c>
      <c r="HN292" s="2" t="s">
        <v>3</v>
      </c>
      <c r="HO292" s="2" t="s">
        <v>3</v>
      </c>
      <c r="HP292" s="2" t="s">
        <v>3</v>
      </c>
      <c r="HQ292" s="2" t="s">
        <v>3</v>
      </c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>
        <v>0</v>
      </c>
      <c r="IL292" s="2"/>
      <c r="IM292" s="2"/>
      <c r="IN292" s="2"/>
      <c r="IO292" s="2"/>
      <c r="IP292" s="2"/>
      <c r="IQ292" s="2"/>
      <c r="IR292" s="2"/>
      <c r="IS292" s="2"/>
      <c r="IT292" s="2"/>
      <c r="IU292" s="2"/>
    </row>
    <row r="293" spans="1:255" x14ac:dyDescent="0.2">
      <c r="A293">
        <v>17</v>
      </c>
      <c r="B293">
        <v>1</v>
      </c>
      <c r="E293" t="s">
        <v>424</v>
      </c>
      <c r="F293" t="s">
        <v>394</v>
      </c>
      <c r="G293" t="s">
        <v>425</v>
      </c>
      <c r="H293" t="s">
        <v>163</v>
      </c>
      <c r="I293">
        <v>3</v>
      </c>
      <c r="J293">
        <v>0</v>
      </c>
      <c r="K293">
        <v>3</v>
      </c>
      <c r="L293">
        <v>3</v>
      </c>
      <c r="M293">
        <v>0</v>
      </c>
      <c r="N293">
        <f t="shared" si="296"/>
        <v>3</v>
      </c>
      <c r="O293">
        <f t="shared" si="297"/>
        <v>9706359.1799999997</v>
      </c>
      <c r="P293">
        <f t="shared" si="298"/>
        <v>9706359.1799999997</v>
      </c>
      <c r="Q293">
        <f t="shared" si="299"/>
        <v>0</v>
      </c>
      <c r="R293">
        <f t="shared" si="300"/>
        <v>0</v>
      </c>
      <c r="S293">
        <f t="shared" si="301"/>
        <v>0</v>
      </c>
      <c r="T293">
        <f t="shared" si="302"/>
        <v>0</v>
      </c>
      <c r="U293">
        <f t="shared" si="303"/>
        <v>0</v>
      </c>
      <c r="V293">
        <f t="shared" si="304"/>
        <v>0</v>
      </c>
      <c r="W293">
        <f t="shared" si="305"/>
        <v>0</v>
      </c>
      <c r="X293">
        <f t="shared" si="306"/>
        <v>0</v>
      </c>
      <c r="Y293">
        <f t="shared" si="307"/>
        <v>0</v>
      </c>
      <c r="AA293">
        <v>51441990</v>
      </c>
      <c r="AB293">
        <f t="shared" si="308"/>
        <v>396501.6</v>
      </c>
      <c r="AC293">
        <f t="shared" si="336"/>
        <v>396501.6</v>
      </c>
      <c r="AD293">
        <f t="shared" si="309"/>
        <v>0</v>
      </c>
      <c r="AE293">
        <f t="shared" si="310"/>
        <v>0</v>
      </c>
      <c r="AF293">
        <f t="shared" si="311"/>
        <v>0</v>
      </c>
      <c r="AG293">
        <f t="shared" si="312"/>
        <v>0</v>
      </c>
      <c r="AH293">
        <f t="shared" si="313"/>
        <v>0</v>
      </c>
      <c r="AI293">
        <f t="shared" si="314"/>
        <v>0</v>
      </c>
      <c r="AJ293">
        <f t="shared" si="315"/>
        <v>0</v>
      </c>
      <c r="AK293">
        <v>391800</v>
      </c>
      <c r="AL293">
        <v>391800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1</v>
      </c>
      <c r="AW293">
        <v>1</v>
      </c>
      <c r="AZ293">
        <v>1</v>
      </c>
      <c r="BA293">
        <v>1</v>
      </c>
      <c r="BB293">
        <v>1</v>
      </c>
      <c r="BC293">
        <v>8.16</v>
      </c>
      <c r="BD293" t="s">
        <v>3</v>
      </c>
      <c r="BE293" t="s">
        <v>3</v>
      </c>
      <c r="BF293" t="s">
        <v>3</v>
      </c>
      <c r="BG293" t="s">
        <v>3</v>
      </c>
      <c r="BH293">
        <v>3</v>
      </c>
      <c r="BI293">
        <v>1</v>
      </c>
      <c r="BJ293" t="s">
        <v>396</v>
      </c>
      <c r="BM293">
        <v>1100</v>
      </c>
      <c r="BN293">
        <v>0</v>
      </c>
      <c r="BO293" t="s">
        <v>23</v>
      </c>
      <c r="BP293">
        <v>1</v>
      </c>
      <c r="BQ293">
        <v>8</v>
      </c>
      <c r="BR293">
        <v>0</v>
      </c>
      <c r="BS293">
        <v>1</v>
      </c>
      <c r="BT293">
        <v>1</v>
      </c>
      <c r="BU293">
        <v>1</v>
      </c>
      <c r="BV293">
        <v>1</v>
      </c>
      <c r="BW293">
        <v>1</v>
      </c>
      <c r="BX293">
        <v>1</v>
      </c>
      <c r="BY293" t="s">
        <v>3</v>
      </c>
      <c r="BZ293">
        <v>0</v>
      </c>
      <c r="CA293">
        <v>0</v>
      </c>
      <c r="CB293" t="s">
        <v>3</v>
      </c>
      <c r="CE293">
        <v>0</v>
      </c>
      <c r="CF293">
        <v>0</v>
      </c>
      <c r="CG293">
        <v>0</v>
      </c>
      <c r="CH293">
        <v>97</v>
      </c>
      <c r="CI293">
        <v>0</v>
      </c>
      <c r="CJ293">
        <v>0</v>
      </c>
      <c r="CK293">
        <v>0</v>
      </c>
      <c r="CL293">
        <v>0</v>
      </c>
      <c r="CM293">
        <v>0</v>
      </c>
      <c r="CN293" t="s">
        <v>888</v>
      </c>
      <c r="CO293">
        <v>0</v>
      </c>
      <c r="CP293">
        <f t="shared" si="316"/>
        <v>9706359.1799999997</v>
      </c>
      <c r="CQ293">
        <f t="shared" si="317"/>
        <v>3235453.06</v>
      </c>
      <c r="CR293">
        <f t="shared" si="318"/>
        <v>0</v>
      </c>
      <c r="CS293">
        <f t="shared" si="319"/>
        <v>0</v>
      </c>
      <c r="CT293">
        <f t="shared" si="320"/>
        <v>0</v>
      </c>
      <c r="CU293">
        <f t="shared" si="321"/>
        <v>0</v>
      </c>
      <c r="CV293">
        <f t="shared" si="322"/>
        <v>0</v>
      </c>
      <c r="CW293">
        <f t="shared" si="323"/>
        <v>0</v>
      </c>
      <c r="CX293">
        <f t="shared" si="324"/>
        <v>0</v>
      </c>
      <c r="CY293">
        <f t="shared" si="325"/>
        <v>0</v>
      </c>
      <c r="CZ293">
        <f t="shared" si="326"/>
        <v>0</v>
      </c>
      <c r="DC293" t="s">
        <v>3</v>
      </c>
      <c r="DD293" t="s">
        <v>86</v>
      </c>
      <c r="DE293" t="s">
        <v>36</v>
      </c>
      <c r="DF293" t="s">
        <v>36</v>
      </c>
      <c r="DG293" t="s">
        <v>43</v>
      </c>
      <c r="DH293" t="s">
        <v>3</v>
      </c>
      <c r="DI293" t="s">
        <v>43</v>
      </c>
      <c r="DJ293" t="s">
        <v>36</v>
      </c>
      <c r="DK293" t="s">
        <v>3</v>
      </c>
      <c r="DL293" t="s">
        <v>3</v>
      </c>
      <c r="DM293" t="s">
        <v>3</v>
      </c>
      <c r="DN293">
        <v>0</v>
      </c>
      <c r="DO293">
        <v>0</v>
      </c>
      <c r="DP293">
        <v>1</v>
      </c>
      <c r="DQ293">
        <v>1</v>
      </c>
      <c r="DU293">
        <v>1013</v>
      </c>
      <c r="DV293" t="s">
        <v>163</v>
      </c>
      <c r="DW293" t="s">
        <v>163</v>
      </c>
      <c r="DX293">
        <v>1</v>
      </c>
      <c r="DZ293" t="s">
        <v>3</v>
      </c>
      <c r="EA293" t="s">
        <v>3</v>
      </c>
      <c r="EB293" t="s">
        <v>3</v>
      </c>
      <c r="EC293" t="s">
        <v>3</v>
      </c>
      <c r="EE293">
        <v>51407885</v>
      </c>
      <c r="EF293">
        <v>8</v>
      </c>
      <c r="EG293" t="s">
        <v>58</v>
      </c>
      <c r="EH293">
        <v>0</v>
      </c>
      <c r="EI293" t="s">
        <v>3</v>
      </c>
      <c r="EJ293">
        <v>1</v>
      </c>
      <c r="EK293">
        <v>1100</v>
      </c>
      <c r="EL293" t="s">
        <v>59</v>
      </c>
      <c r="EM293" t="s">
        <v>60</v>
      </c>
      <c r="EO293" t="s">
        <v>87</v>
      </c>
      <c r="EQ293">
        <v>0</v>
      </c>
      <c r="ER293">
        <v>0</v>
      </c>
      <c r="ES293">
        <v>391800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FQ293">
        <v>0</v>
      </c>
      <c r="FR293">
        <f t="shared" si="327"/>
        <v>0</v>
      </c>
      <c r="FS293">
        <v>0</v>
      </c>
      <c r="FX293">
        <v>0</v>
      </c>
      <c r="FY293">
        <v>0</v>
      </c>
      <c r="GA293" t="s">
        <v>63</v>
      </c>
      <c r="GD293">
        <v>1</v>
      </c>
      <c r="GF293">
        <v>-1187106877</v>
      </c>
      <c r="GG293">
        <v>2</v>
      </c>
      <c r="GH293">
        <v>0</v>
      </c>
      <c r="GI293">
        <v>3</v>
      </c>
      <c r="GJ293">
        <v>0</v>
      </c>
      <c r="GK293">
        <v>0</v>
      </c>
      <c r="GL293">
        <f t="shared" si="328"/>
        <v>0</v>
      </c>
      <c r="GM293">
        <f t="shared" si="329"/>
        <v>9706359.1799999997</v>
      </c>
      <c r="GN293">
        <f t="shared" si="330"/>
        <v>9706359.1799999997</v>
      </c>
      <c r="GO293">
        <f t="shared" si="331"/>
        <v>0</v>
      </c>
      <c r="GP293">
        <f t="shared" si="332"/>
        <v>0</v>
      </c>
      <c r="GR293">
        <v>1</v>
      </c>
      <c r="GS293">
        <v>4</v>
      </c>
      <c r="GT293">
        <v>0</v>
      </c>
      <c r="GU293" t="s">
        <v>3</v>
      </c>
      <c r="GV293">
        <f t="shared" si="333"/>
        <v>0</v>
      </c>
      <c r="GW293">
        <v>1</v>
      </c>
      <c r="GX293">
        <f t="shared" si="334"/>
        <v>0</v>
      </c>
      <c r="HA293">
        <v>0</v>
      </c>
      <c r="HB293">
        <v>0</v>
      </c>
      <c r="HC293">
        <f t="shared" si="335"/>
        <v>0</v>
      </c>
      <c r="HE293" t="s">
        <v>3</v>
      </c>
      <c r="HF293" t="s">
        <v>3</v>
      </c>
      <c r="HM293" t="s">
        <v>3</v>
      </c>
      <c r="HN293" t="s">
        <v>3</v>
      </c>
      <c r="HO293" t="s">
        <v>3</v>
      </c>
      <c r="HP293" t="s">
        <v>3</v>
      </c>
      <c r="HQ293" t="s">
        <v>3</v>
      </c>
      <c r="IK293">
        <v>0</v>
      </c>
    </row>
    <row r="294" spans="1:255" x14ac:dyDescent="0.2">
      <c r="A294" s="2">
        <v>17</v>
      </c>
      <c r="B294" s="2">
        <v>1</v>
      </c>
      <c r="C294" s="2">
        <f>ROW(SmtRes!A531)</f>
        <v>531</v>
      </c>
      <c r="D294" s="2">
        <f>ROW(EtalonRes!A531)</f>
        <v>531</v>
      </c>
      <c r="E294" s="2" t="s">
        <v>427</v>
      </c>
      <c r="F294" s="2" t="s">
        <v>428</v>
      </c>
      <c r="G294" s="2" t="s">
        <v>429</v>
      </c>
      <c r="H294" s="2" t="s">
        <v>163</v>
      </c>
      <c r="I294" s="2">
        <v>0</v>
      </c>
      <c r="J294" s="2">
        <v>0</v>
      </c>
      <c r="K294" s="2">
        <v>0</v>
      </c>
      <c r="L294" s="2">
        <v>3</v>
      </c>
      <c r="M294" s="2">
        <v>0</v>
      </c>
      <c r="N294" s="2">
        <f t="shared" si="296"/>
        <v>3</v>
      </c>
      <c r="O294" s="2">
        <f t="shared" si="297"/>
        <v>0</v>
      </c>
      <c r="P294" s="2">
        <f t="shared" si="298"/>
        <v>0</v>
      </c>
      <c r="Q294" s="2">
        <f t="shared" si="299"/>
        <v>0</v>
      </c>
      <c r="R294" s="2">
        <f t="shared" si="300"/>
        <v>0</v>
      </c>
      <c r="S294" s="2">
        <f t="shared" si="301"/>
        <v>0</v>
      </c>
      <c r="T294" s="2">
        <f t="shared" si="302"/>
        <v>0</v>
      </c>
      <c r="U294" s="2">
        <f t="shared" si="303"/>
        <v>0</v>
      </c>
      <c r="V294" s="2">
        <f t="shared" si="304"/>
        <v>0</v>
      </c>
      <c r="W294" s="2">
        <f t="shared" si="305"/>
        <v>0</v>
      </c>
      <c r="X294" s="2">
        <f t="shared" si="306"/>
        <v>0</v>
      </c>
      <c r="Y294" s="2">
        <f t="shared" si="307"/>
        <v>0</v>
      </c>
      <c r="Z294" s="2"/>
      <c r="AA294" s="2">
        <v>51442965</v>
      </c>
      <c r="AB294" s="2">
        <f t="shared" si="308"/>
        <v>29628.82055</v>
      </c>
      <c r="AC294" s="2">
        <f>ROUND((ES294),6)</f>
        <v>24881.439999999999</v>
      </c>
      <c r="AD294" s="2">
        <f t="shared" si="309"/>
        <v>4261.1237499999997</v>
      </c>
      <c r="AE294" s="2">
        <f t="shared" si="310"/>
        <v>270.23562500000003</v>
      </c>
      <c r="AF294" s="2">
        <f t="shared" si="311"/>
        <v>486.2568</v>
      </c>
      <c r="AG294" s="2">
        <f t="shared" si="312"/>
        <v>0</v>
      </c>
      <c r="AH294" s="2">
        <f t="shared" si="313"/>
        <v>50.545949999999991</v>
      </c>
      <c r="AI294" s="2">
        <f t="shared" si="314"/>
        <v>20.354999999999997</v>
      </c>
      <c r="AJ294" s="2">
        <f t="shared" si="315"/>
        <v>0</v>
      </c>
      <c r="AK294" s="2">
        <v>0</v>
      </c>
      <c r="AL294" s="2">
        <v>24881.439999999999</v>
      </c>
      <c r="AM294" s="2">
        <v>2964.26</v>
      </c>
      <c r="AN294" s="2">
        <v>187.99</v>
      </c>
      <c r="AO294" s="2">
        <v>367.68</v>
      </c>
      <c r="AP294" s="2">
        <v>0</v>
      </c>
      <c r="AQ294" s="2">
        <v>38.22</v>
      </c>
      <c r="AR294" s="2">
        <v>14.16</v>
      </c>
      <c r="AS294" s="2">
        <v>0</v>
      </c>
      <c r="AT294" s="2">
        <v>109</v>
      </c>
      <c r="AU294" s="2">
        <v>55.25</v>
      </c>
      <c r="AV294" s="2">
        <v>1</v>
      </c>
      <c r="AW294" s="2">
        <v>1</v>
      </c>
      <c r="AX294" s="2"/>
      <c r="AY294" s="2"/>
      <c r="AZ294" s="2">
        <v>1</v>
      </c>
      <c r="BA294" s="2">
        <v>44.77</v>
      </c>
      <c r="BB294" s="2">
        <v>13.24</v>
      </c>
      <c r="BC294" s="2">
        <v>8.16</v>
      </c>
      <c r="BD294" s="2" t="s">
        <v>3</v>
      </c>
      <c r="BE294" s="2" t="s">
        <v>3</v>
      </c>
      <c r="BF294" s="2" t="s">
        <v>3</v>
      </c>
      <c r="BG294" s="2" t="s">
        <v>3</v>
      </c>
      <c r="BH294" s="2">
        <v>0</v>
      </c>
      <c r="BI294" s="2">
        <v>1</v>
      </c>
      <c r="BJ294" s="2" t="s">
        <v>430</v>
      </c>
      <c r="BK294" s="2"/>
      <c r="BL294" s="2"/>
      <c r="BM294" s="2">
        <v>28001</v>
      </c>
      <c r="BN294" s="2">
        <v>0</v>
      </c>
      <c r="BO294" s="2" t="s">
        <v>23</v>
      </c>
      <c r="BP294" s="2">
        <v>1</v>
      </c>
      <c r="BQ294" s="2">
        <v>2</v>
      </c>
      <c r="BR294" s="2">
        <v>0</v>
      </c>
      <c r="BS294" s="2">
        <v>44.77</v>
      </c>
      <c r="BT294" s="2">
        <v>1</v>
      </c>
      <c r="BU294" s="2">
        <v>1</v>
      </c>
      <c r="BV294" s="2">
        <v>1</v>
      </c>
      <c r="BW294" s="2">
        <v>1</v>
      </c>
      <c r="BX294" s="2">
        <v>1</v>
      </c>
      <c r="BY294" s="2" t="s">
        <v>3</v>
      </c>
      <c r="BZ294" s="2">
        <v>109</v>
      </c>
      <c r="CA294" s="2">
        <v>65</v>
      </c>
      <c r="CB294" s="2" t="s">
        <v>3</v>
      </c>
      <c r="CC294" s="2"/>
      <c r="CD294" s="2"/>
      <c r="CE294" s="2">
        <v>0</v>
      </c>
      <c r="CF294" s="2">
        <v>0</v>
      </c>
      <c r="CG294" s="2">
        <v>0</v>
      </c>
      <c r="CH294" s="2">
        <v>98</v>
      </c>
      <c r="CI294" s="2">
        <v>0</v>
      </c>
      <c r="CJ294" s="2">
        <v>0</v>
      </c>
      <c r="CK294" s="2">
        <v>0</v>
      </c>
      <c r="CL294" s="2">
        <v>0</v>
      </c>
      <c r="CM294" s="2">
        <v>0</v>
      </c>
      <c r="CN294" s="2" t="s">
        <v>885</v>
      </c>
      <c r="CO294" s="2">
        <v>0</v>
      </c>
      <c r="CP294" s="2">
        <f t="shared" si="316"/>
        <v>0</v>
      </c>
      <c r="CQ294" s="2">
        <f t="shared" si="317"/>
        <v>203032.55</v>
      </c>
      <c r="CR294" s="2">
        <f t="shared" si="318"/>
        <v>56417.279999999999</v>
      </c>
      <c r="CS294" s="2">
        <f t="shared" si="319"/>
        <v>12098.45</v>
      </c>
      <c r="CT294" s="2">
        <f t="shared" si="320"/>
        <v>21769.72</v>
      </c>
      <c r="CU294" s="2">
        <f t="shared" si="321"/>
        <v>0</v>
      </c>
      <c r="CV294" s="2">
        <f t="shared" si="322"/>
        <v>50.545949999999991</v>
      </c>
      <c r="CW294" s="2">
        <f t="shared" si="323"/>
        <v>20.354999999999997</v>
      </c>
      <c r="CX294" s="2">
        <f t="shared" si="324"/>
        <v>0</v>
      </c>
      <c r="CY294" s="2">
        <f t="shared" si="325"/>
        <v>0</v>
      </c>
      <c r="CZ294" s="2">
        <f t="shared" si="326"/>
        <v>0</v>
      </c>
      <c r="DA294" s="2"/>
      <c r="DB294" s="2"/>
      <c r="DC294" s="2" t="s">
        <v>3</v>
      </c>
      <c r="DD294" s="2" t="s">
        <v>3</v>
      </c>
      <c r="DE294" s="2" t="s">
        <v>36</v>
      </c>
      <c r="DF294" s="2" t="s">
        <v>36</v>
      </c>
      <c r="DG294" s="2" t="s">
        <v>43</v>
      </c>
      <c r="DH294" s="2" t="s">
        <v>3</v>
      </c>
      <c r="DI294" s="2" t="s">
        <v>43</v>
      </c>
      <c r="DJ294" s="2" t="s">
        <v>36</v>
      </c>
      <c r="DK294" s="2" t="s">
        <v>3</v>
      </c>
      <c r="DL294" s="2" t="s">
        <v>3</v>
      </c>
      <c r="DM294" s="2" t="s">
        <v>26</v>
      </c>
      <c r="DN294" s="2">
        <v>0</v>
      </c>
      <c r="DO294" s="2">
        <v>0</v>
      </c>
      <c r="DP294" s="2">
        <v>1</v>
      </c>
      <c r="DQ294" s="2">
        <v>1</v>
      </c>
      <c r="DR294" s="2"/>
      <c r="DS294" s="2"/>
      <c r="DT294" s="2"/>
      <c r="DU294" s="2">
        <v>1013</v>
      </c>
      <c r="DV294" s="2" t="s">
        <v>163</v>
      </c>
      <c r="DW294" s="2" t="s">
        <v>163</v>
      </c>
      <c r="DX294" s="2">
        <v>1</v>
      </c>
      <c r="DY294" s="2"/>
      <c r="DZ294" s="2" t="s">
        <v>3</v>
      </c>
      <c r="EA294" s="2" t="s">
        <v>3</v>
      </c>
      <c r="EB294" s="2" t="s">
        <v>3</v>
      </c>
      <c r="EC294" s="2" t="s">
        <v>3</v>
      </c>
      <c r="ED294" s="2"/>
      <c r="EE294" s="2">
        <v>51407717</v>
      </c>
      <c r="EF294" s="2">
        <v>2</v>
      </c>
      <c r="EG294" s="2" t="s">
        <v>27</v>
      </c>
      <c r="EH294" s="2">
        <v>0</v>
      </c>
      <c r="EI294" s="2" t="s">
        <v>3</v>
      </c>
      <c r="EJ294" s="2">
        <v>1</v>
      </c>
      <c r="EK294" s="2">
        <v>28001</v>
      </c>
      <c r="EL294" s="2" t="s">
        <v>157</v>
      </c>
      <c r="EM294" s="2" t="s">
        <v>158</v>
      </c>
      <c r="EN294" s="2"/>
      <c r="EO294" s="2" t="s">
        <v>44</v>
      </c>
      <c r="EP294" s="2"/>
      <c r="EQ294" s="2">
        <v>0</v>
      </c>
      <c r="ER294" s="2">
        <v>0</v>
      </c>
      <c r="ES294" s="2">
        <v>24881.439999999999</v>
      </c>
      <c r="ET294" s="2">
        <v>2964.26</v>
      </c>
      <c r="EU294" s="2">
        <v>187.99</v>
      </c>
      <c r="EV294" s="2">
        <v>367.68</v>
      </c>
      <c r="EW294" s="2">
        <v>38.22</v>
      </c>
      <c r="EX294" s="2">
        <v>14.16</v>
      </c>
      <c r="EY294" s="2">
        <v>0</v>
      </c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>
        <v>0</v>
      </c>
      <c r="FR294" s="2">
        <f t="shared" si="327"/>
        <v>0</v>
      </c>
      <c r="FS294" s="2">
        <v>0</v>
      </c>
      <c r="FT294" s="2"/>
      <c r="FU294" s="2"/>
      <c r="FV294" s="2"/>
      <c r="FW294" s="2"/>
      <c r="FX294" s="2">
        <v>109</v>
      </c>
      <c r="FY294" s="2">
        <v>55.25</v>
      </c>
      <c r="FZ294" s="2"/>
      <c r="GA294" s="2" t="s">
        <v>3</v>
      </c>
      <c r="GB294" s="2"/>
      <c r="GC294" s="2"/>
      <c r="GD294" s="2">
        <v>1</v>
      </c>
      <c r="GE294" s="2"/>
      <c r="GF294" s="2">
        <v>-1970394006</v>
      </c>
      <c r="GG294" s="2">
        <v>2</v>
      </c>
      <c r="GH294" s="2">
        <v>0</v>
      </c>
      <c r="GI294" s="2">
        <v>-2</v>
      </c>
      <c r="GJ294" s="2">
        <v>0</v>
      </c>
      <c r="GK294" s="2">
        <v>0</v>
      </c>
      <c r="GL294" s="2">
        <f t="shared" si="328"/>
        <v>0</v>
      </c>
      <c r="GM294" s="2">
        <f t="shared" si="329"/>
        <v>0</v>
      </c>
      <c r="GN294" s="2">
        <f t="shared" si="330"/>
        <v>0</v>
      </c>
      <c r="GO294" s="2">
        <f t="shared" si="331"/>
        <v>0</v>
      </c>
      <c r="GP294" s="2">
        <f t="shared" si="332"/>
        <v>0</v>
      </c>
      <c r="GQ294" s="2"/>
      <c r="GR294" s="2">
        <v>0</v>
      </c>
      <c r="GS294" s="2">
        <v>3</v>
      </c>
      <c r="GT294" s="2">
        <v>0</v>
      </c>
      <c r="GU294" s="2" t="s">
        <v>3</v>
      </c>
      <c r="GV294" s="2">
        <f t="shared" si="333"/>
        <v>0</v>
      </c>
      <c r="GW294" s="2">
        <v>8.16</v>
      </c>
      <c r="GX294" s="2">
        <f t="shared" si="334"/>
        <v>0</v>
      </c>
      <c r="GY294" s="2"/>
      <c r="GZ294" s="2"/>
      <c r="HA294" s="2">
        <v>0</v>
      </c>
      <c r="HB294" s="2">
        <v>0</v>
      </c>
      <c r="HC294" s="2">
        <f t="shared" si="335"/>
        <v>0</v>
      </c>
      <c r="HD294" s="2"/>
      <c r="HE294" s="2" t="s">
        <v>3</v>
      </c>
      <c r="HF294" s="2" t="s">
        <v>3</v>
      </c>
      <c r="HG294" s="2"/>
      <c r="HH294" s="2"/>
      <c r="HI294" s="2"/>
      <c r="HJ294" s="2"/>
      <c r="HK294" s="2"/>
      <c r="HL294" s="2"/>
      <c r="HM294" s="2" t="s">
        <v>3</v>
      </c>
      <c r="HN294" s="2" t="s">
        <v>3</v>
      </c>
      <c r="HO294" s="2" t="s">
        <v>3</v>
      </c>
      <c r="HP294" s="2" t="s">
        <v>3</v>
      </c>
      <c r="HQ294" s="2" t="s">
        <v>3</v>
      </c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>
        <v>0</v>
      </c>
      <c r="IL294" s="2"/>
      <c r="IM294" s="2"/>
      <c r="IN294" s="2"/>
      <c r="IO294" s="2"/>
      <c r="IP294" s="2"/>
      <c r="IQ294" s="2"/>
      <c r="IR294" s="2"/>
      <c r="IS294" s="2"/>
      <c r="IT294" s="2"/>
      <c r="IU294" s="2"/>
    </row>
    <row r="295" spans="1:255" x14ac:dyDescent="0.2">
      <c r="A295">
        <v>17</v>
      </c>
      <c r="B295">
        <v>1</v>
      </c>
      <c r="C295">
        <f>ROW(SmtRes!A550)</f>
        <v>550</v>
      </c>
      <c r="D295">
        <f>ROW(EtalonRes!A550)</f>
        <v>550</v>
      </c>
      <c r="E295" t="s">
        <v>427</v>
      </c>
      <c r="F295" t="s">
        <v>428</v>
      </c>
      <c r="G295" t="s">
        <v>429</v>
      </c>
      <c r="H295" t="s">
        <v>163</v>
      </c>
      <c r="I295">
        <v>0</v>
      </c>
      <c r="J295">
        <v>0</v>
      </c>
      <c r="K295">
        <v>0</v>
      </c>
      <c r="L295">
        <v>3</v>
      </c>
      <c r="M295">
        <v>0</v>
      </c>
      <c r="N295">
        <f t="shared" si="296"/>
        <v>3</v>
      </c>
      <c r="O295">
        <f t="shared" si="297"/>
        <v>0</v>
      </c>
      <c r="P295">
        <f t="shared" si="298"/>
        <v>0</v>
      </c>
      <c r="Q295">
        <f t="shared" si="299"/>
        <v>0</v>
      </c>
      <c r="R295">
        <f t="shared" si="300"/>
        <v>0</v>
      </c>
      <c r="S295">
        <f t="shared" si="301"/>
        <v>0</v>
      </c>
      <c r="T295">
        <f t="shared" si="302"/>
        <v>0</v>
      </c>
      <c r="U295">
        <f t="shared" si="303"/>
        <v>0</v>
      </c>
      <c r="V295">
        <f t="shared" si="304"/>
        <v>0</v>
      </c>
      <c r="W295">
        <f t="shared" si="305"/>
        <v>0</v>
      </c>
      <c r="X295">
        <f t="shared" si="306"/>
        <v>0</v>
      </c>
      <c r="Y295">
        <f t="shared" si="307"/>
        <v>0</v>
      </c>
      <c r="AA295">
        <v>51441990</v>
      </c>
      <c r="AB295">
        <f t="shared" si="308"/>
        <v>29628.82055</v>
      </c>
      <c r="AC295">
        <f>ROUND((ES295),6)</f>
        <v>24881.439999999999</v>
      </c>
      <c r="AD295">
        <f t="shared" si="309"/>
        <v>4261.1237499999997</v>
      </c>
      <c r="AE295">
        <f t="shared" si="310"/>
        <v>270.23562500000003</v>
      </c>
      <c r="AF295">
        <f t="shared" si="311"/>
        <v>486.2568</v>
      </c>
      <c r="AG295">
        <f t="shared" si="312"/>
        <v>0</v>
      </c>
      <c r="AH295">
        <f t="shared" si="313"/>
        <v>50.545949999999991</v>
      </c>
      <c r="AI295">
        <f t="shared" si="314"/>
        <v>20.354999999999997</v>
      </c>
      <c r="AJ295">
        <f t="shared" si="315"/>
        <v>0</v>
      </c>
      <c r="AK295">
        <v>0</v>
      </c>
      <c r="AL295">
        <v>24881.439999999999</v>
      </c>
      <c r="AM295">
        <v>2964.26</v>
      </c>
      <c r="AN295">
        <v>187.99</v>
      </c>
      <c r="AO295">
        <v>367.68</v>
      </c>
      <c r="AP295">
        <v>0</v>
      </c>
      <c r="AQ295">
        <v>38.22</v>
      </c>
      <c r="AR295">
        <v>14.16</v>
      </c>
      <c r="AS295">
        <v>0</v>
      </c>
      <c r="AT295">
        <v>109</v>
      </c>
      <c r="AU295">
        <v>55</v>
      </c>
      <c r="AV295">
        <v>1</v>
      </c>
      <c r="AW295">
        <v>1</v>
      </c>
      <c r="AZ295">
        <v>1</v>
      </c>
      <c r="BA295">
        <v>44.77</v>
      </c>
      <c r="BB295">
        <v>13.24</v>
      </c>
      <c r="BC295">
        <v>8.16</v>
      </c>
      <c r="BD295" t="s">
        <v>3</v>
      </c>
      <c r="BE295" t="s">
        <v>3</v>
      </c>
      <c r="BF295" t="s">
        <v>3</v>
      </c>
      <c r="BG295" t="s">
        <v>3</v>
      </c>
      <c r="BH295">
        <v>0</v>
      </c>
      <c r="BI295">
        <v>1</v>
      </c>
      <c r="BJ295" t="s">
        <v>430</v>
      </c>
      <c r="BM295">
        <v>28001</v>
      </c>
      <c r="BN295">
        <v>0</v>
      </c>
      <c r="BO295" t="s">
        <v>23</v>
      </c>
      <c r="BP295">
        <v>1</v>
      </c>
      <c r="BQ295">
        <v>2</v>
      </c>
      <c r="BR295">
        <v>0</v>
      </c>
      <c r="BS295">
        <v>44.77</v>
      </c>
      <c r="BT295">
        <v>1</v>
      </c>
      <c r="BU295">
        <v>1</v>
      </c>
      <c r="BV295">
        <v>1</v>
      </c>
      <c r="BW295">
        <v>1</v>
      </c>
      <c r="BX295">
        <v>1</v>
      </c>
      <c r="BY295" t="s">
        <v>3</v>
      </c>
      <c r="BZ295">
        <v>109</v>
      </c>
      <c r="CA295">
        <v>65</v>
      </c>
      <c r="CB295" t="s">
        <v>3</v>
      </c>
      <c r="CE295">
        <v>0</v>
      </c>
      <c r="CF295">
        <v>0</v>
      </c>
      <c r="CG295">
        <v>0</v>
      </c>
      <c r="CH295">
        <v>98</v>
      </c>
      <c r="CI295">
        <v>0</v>
      </c>
      <c r="CJ295">
        <v>0</v>
      </c>
      <c r="CK295">
        <v>0</v>
      </c>
      <c r="CL295">
        <v>0</v>
      </c>
      <c r="CM295">
        <v>0</v>
      </c>
      <c r="CN295" t="s">
        <v>885</v>
      </c>
      <c r="CO295">
        <v>0</v>
      </c>
      <c r="CP295">
        <f t="shared" si="316"/>
        <v>0</v>
      </c>
      <c r="CQ295">
        <f t="shared" si="317"/>
        <v>203032.55</v>
      </c>
      <c r="CR295">
        <f t="shared" si="318"/>
        <v>56417.279999999999</v>
      </c>
      <c r="CS295">
        <f t="shared" si="319"/>
        <v>12098.45</v>
      </c>
      <c r="CT295">
        <f t="shared" si="320"/>
        <v>21769.72</v>
      </c>
      <c r="CU295">
        <f t="shared" si="321"/>
        <v>0</v>
      </c>
      <c r="CV295">
        <f t="shared" si="322"/>
        <v>50.545949999999991</v>
      </c>
      <c r="CW295">
        <f t="shared" si="323"/>
        <v>20.354999999999997</v>
      </c>
      <c r="CX295">
        <f t="shared" si="324"/>
        <v>0</v>
      </c>
      <c r="CY295">
        <f t="shared" si="325"/>
        <v>0</v>
      </c>
      <c r="CZ295">
        <f t="shared" si="326"/>
        <v>0</v>
      </c>
      <c r="DC295" t="s">
        <v>3</v>
      </c>
      <c r="DD295" t="s">
        <v>3</v>
      </c>
      <c r="DE295" t="s">
        <v>36</v>
      </c>
      <c r="DF295" t="s">
        <v>36</v>
      </c>
      <c r="DG295" t="s">
        <v>43</v>
      </c>
      <c r="DH295" t="s">
        <v>3</v>
      </c>
      <c r="DI295" t="s">
        <v>43</v>
      </c>
      <c r="DJ295" t="s">
        <v>36</v>
      </c>
      <c r="DK295" t="s">
        <v>3</v>
      </c>
      <c r="DL295" t="s">
        <v>3</v>
      </c>
      <c r="DM295" t="s">
        <v>26</v>
      </c>
      <c r="DN295">
        <v>0</v>
      </c>
      <c r="DO295">
        <v>0</v>
      </c>
      <c r="DP295">
        <v>1</v>
      </c>
      <c r="DQ295">
        <v>1</v>
      </c>
      <c r="DU295">
        <v>1013</v>
      </c>
      <c r="DV295" t="s">
        <v>163</v>
      </c>
      <c r="DW295" t="s">
        <v>163</v>
      </c>
      <c r="DX295">
        <v>1</v>
      </c>
      <c r="DZ295" t="s">
        <v>3</v>
      </c>
      <c r="EA295" t="s">
        <v>3</v>
      </c>
      <c r="EB295" t="s">
        <v>3</v>
      </c>
      <c r="EC295" t="s">
        <v>3</v>
      </c>
      <c r="EE295">
        <v>51407717</v>
      </c>
      <c r="EF295">
        <v>2</v>
      </c>
      <c r="EG295" t="s">
        <v>27</v>
      </c>
      <c r="EH295">
        <v>0</v>
      </c>
      <c r="EI295" t="s">
        <v>3</v>
      </c>
      <c r="EJ295">
        <v>1</v>
      </c>
      <c r="EK295">
        <v>28001</v>
      </c>
      <c r="EL295" t="s">
        <v>157</v>
      </c>
      <c r="EM295" t="s">
        <v>158</v>
      </c>
      <c r="EO295" t="s">
        <v>44</v>
      </c>
      <c r="EQ295">
        <v>0</v>
      </c>
      <c r="ER295">
        <v>0</v>
      </c>
      <c r="ES295">
        <v>24881.439999999999</v>
      </c>
      <c r="ET295">
        <v>2964.26</v>
      </c>
      <c r="EU295">
        <v>187.99</v>
      </c>
      <c r="EV295">
        <v>367.68</v>
      </c>
      <c r="EW295">
        <v>38.22</v>
      </c>
      <c r="EX295">
        <v>14.16</v>
      </c>
      <c r="EY295">
        <v>0</v>
      </c>
      <c r="FQ295">
        <v>0</v>
      </c>
      <c r="FR295">
        <f t="shared" si="327"/>
        <v>0</v>
      </c>
      <c r="FS295">
        <v>0</v>
      </c>
      <c r="FX295">
        <v>109</v>
      </c>
      <c r="FY295">
        <v>55.25</v>
      </c>
      <c r="GA295" t="s">
        <v>3</v>
      </c>
      <c r="GD295">
        <v>1</v>
      </c>
      <c r="GF295">
        <v>-1970394006</v>
      </c>
      <c r="GG295">
        <v>2</v>
      </c>
      <c r="GH295">
        <v>0</v>
      </c>
      <c r="GI295">
        <v>-2</v>
      </c>
      <c r="GJ295">
        <v>0</v>
      </c>
      <c r="GK295">
        <v>0</v>
      </c>
      <c r="GL295">
        <f t="shared" si="328"/>
        <v>0</v>
      </c>
      <c r="GM295">
        <f t="shared" si="329"/>
        <v>0</v>
      </c>
      <c r="GN295">
        <f t="shared" si="330"/>
        <v>0</v>
      </c>
      <c r="GO295">
        <f t="shared" si="331"/>
        <v>0</v>
      </c>
      <c r="GP295">
        <f t="shared" si="332"/>
        <v>0</v>
      </c>
      <c r="GR295">
        <v>0</v>
      </c>
      <c r="GS295">
        <v>3</v>
      </c>
      <c r="GT295">
        <v>0</v>
      </c>
      <c r="GU295" t="s">
        <v>3</v>
      </c>
      <c r="GV295">
        <f t="shared" si="333"/>
        <v>0</v>
      </c>
      <c r="GW295">
        <v>8.16</v>
      </c>
      <c r="GX295">
        <f t="shared" si="334"/>
        <v>0</v>
      </c>
      <c r="HA295">
        <v>0</v>
      </c>
      <c r="HB295">
        <v>0</v>
      </c>
      <c r="HC295">
        <f t="shared" si="335"/>
        <v>0</v>
      </c>
      <c r="HE295" t="s">
        <v>3</v>
      </c>
      <c r="HF295" t="s">
        <v>3</v>
      </c>
      <c r="HM295" t="s">
        <v>3</v>
      </c>
      <c r="HN295" t="s">
        <v>3</v>
      </c>
      <c r="HO295" t="s">
        <v>3</v>
      </c>
      <c r="HP295" t="s">
        <v>3</v>
      </c>
      <c r="HQ295" t="s">
        <v>3</v>
      </c>
      <c r="IK295">
        <v>0</v>
      </c>
    </row>
    <row r="296" spans="1:255" x14ac:dyDescent="0.2">
      <c r="A296" s="2">
        <v>17</v>
      </c>
      <c r="B296" s="2">
        <v>1</v>
      </c>
      <c r="C296" s="2">
        <f>ROW(SmtRes!A562)</f>
        <v>562</v>
      </c>
      <c r="D296" s="2">
        <f>ROW(EtalonRes!A562)</f>
        <v>562</v>
      </c>
      <c r="E296" s="2" t="s">
        <v>431</v>
      </c>
      <c r="F296" s="2" t="s">
        <v>417</v>
      </c>
      <c r="G296" s="2" t="s">
        <v>432</v>
      </c>
      <c r="H296" s="2" t="s">
        <v>163</v>
      </c>
      <c r="I296" s="2">
        <v>0</v>
      </c>
      <c r="J296" s="2">
        <v>0</v>
      </c>
      <c r="K296" s="2">
        <v>0</v>
      </c>
      <c r="L296" s="2">
        <v>3</v>
      </c>
      <c r="M296" s="2">
        <v>0</v>
      </c>
      <c r="N296" s="2">
        <f t="shared" si="296"/>
        <v>3</v>
      </c>
      <c r="O296" s="2">
        <f t="shared" si="297"/>
        <v>0</v>
      </c>
      <c r="P296" s="2">
        <f t="shared" si="298"/>
        <v>0</v>
      </c>
      <c r="Q296" s="2">
        <f t="shared" si="299"/>
        <v>0</v>
      </c>
      <c r="R296" s="2">
        <f t="shared" si="300"/>
        <v>0</v>
      </c>
      <c r="S296" s="2">
        <f t="shared" si="301"/>
        <v>0</v>
      </c>
      <c r="T296" s="2">
        <f t="shared" si="302"/>
        <v>0</v>
      </c>
      <c r="U296" s="2">
        <f t="shared" si="303"/>
        <v>0</v>
      </c>
      <c r="V296" s="2">
        <f t="shared" si="304"/>
        <v>0</v>
      </c>
      <c r="W296" s="2">
        <f t="shared" si="305"/>
        <v>0</v>
      </c>
      <c r="X296" s="2">
        <f t="shared" si="306"/>
        <v>0</v>
      </c>
      <c r="Y296" s="2">
        <f t="shared" si="307"/>
        <v>0</v>
      </c>
      <c r="Z296" s="2"/>
      <c r="AA296" s="2">
        <v>51442965</v>
      </c>
      <c r="AB296" s="2">
        <f t="shared" si="308"/>
        <v>12784.458000000001</v>
      </c>
      <c r="AC296" s="2">
        <f>ROUND((ES296),6)</f>
        <v>0</v>
      </c>
      <c r="AD296" s="2">
        <f t="shared" si="309"/>
        <v>12365.49</v>
      </c>
      <c r="AE296" s="2">
        <f t="shared" si="310"/>
        <v>472.00312500000001</v>
      </c>
      <c r="AF296" s="2">
        <f t="shared" si="311"/>
        <v>418.96800000000002</v>
      </c>
      <c r="AG296" s="2">
        <f t="shared" si="312"/>
        <v>0</v>
      </c>
      <c r="AH296" s="2">
        <f t="shared" si="313"/>
        <v>45.63947499999999</v>
      </c>
      <c r="AI296" s="2">
        <f t="shared" si="314"/>
        <v>36.886249999999997</v>
      </c>
      <c r="AJ296" s="2">
        <f t="shared" si="315"/>
        <v>0</v>
      </c>
      <c r="AK296" s="2">
        <v>0</v>
      </c>
      <c r="AL296" s="2">
        <v>0</v>
      </c>
      <c r="AM296" s="2">
        <v>8602.08</v>
      </c>
      <c r="AN296" s="2">
        <v>328.35</v>
      </c>
      <c r="AO296" s="2">
        <v>316.8</v>
      </c>
      <c r="AP296" s="2">
        <v>0</v>
      </c>
      <c r="AQ296" s="2">
        <v>34.51</v>
      </c>
      <c r="AR296" s="2">
        <v>25.66</v>
      </c>
      <c r="AS296" s="2">
        <v>0</v>
      </c>
      <c r="AT296" s="2">
        <v>109</v>
      </c>
      <c r="AU296" s="2">
        <v>55.25</v>
      </c>
      <c r="AV296" s="2">
        <v>1</v>
      </c>
      <c r="AW296" s="2">
        <v>1</v>
      </c>
      <c r="AX296" s="2"/>
      <c r="AY296" s="2"/>
      <c r="AZ296" s="2">
        <v>1</v>
      </c>
      <c r="BA296" s="2">
        <v>44.77</v>
      </c>
      <c r="BB296" s="2">
        <v>13.24</v>
      </c>
      <c r="BC296" s="2">
        <v>8.16</v>
      </c>
      <c r="BD296" s="2" t="s">
        <v>3</v>
      </c>
      <c r="BE296" s="2" t="s">
        <v>3</v>
      </c>
      <c r="BF296" s="2" t="s">
        <v>3</v>
      </c>
      <c r="BG296" s="2" t="s">
        <v>3</v>
      </c>
      <c r="BH296" s="2">
        <v>0</v>
      </c>
      <c r="BI296" s="2">
        <v>1</v>
      </c>
      <c r="BJ296" s="2" t="s">
        <v>433</v>
      </c>
      <c r="BK296" s="2"/>
      <c r="BL296" s="2"/>
      <c r="BM296" s="2">
        <v>28001</v>
      </c>
      <c r="BN296" s="2">
        <v>0</v>
      </c>
      <c r="BO296" s="2" t="s">
        <v>23</v>
      </c>
      <c r="BP296" s="2">
        <v>1</v>
      </c>
      <c r="BQ296" s="2">
        <v>2</v>
      </c>
      <c r="BR296" s="2">
        <v>0</v>
      </c>
      <c r="BS296" s="2">
        <v>44.77</v>
      </c>
      <c r="BT296" s="2">
        <v>1</v>
      </c>
      <c r="BU296" s="2">
        <v>1</v>
      </c>
      <c r="BV296" s="2">
        <v>1</v>
      </c>
      <c r="BW296" s="2">
        <v>1</v>
      </c>
      <c r="BX296" s="2">
        <v>1</v>
      </c>
      <c r="BY296" s="2" t="s">
        <v>3</v>
      </c>
      <c r="BZ296" s="2">
        <v>109</v>
      </c>
      <c r="CA296" s="2">
        <v>65</v>
      </c>
      <c r="CB296" s="2" t="s">
        <v>3</v>
      </c>
      <c r="CC296" s="2"/>
      <c r="CD296" s="2"/>
      <c r="CE296" s="2">
        <v>0</v>
      </c>
      <c r="CF296" s="2">
        <v>0</v>
      </c>
      <c r="CG296" s="2">
        <v>0</v>
      </c>
      <c r="CH296" s="2">
        <v>99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2" t="s">
        <v>885</v>
      </c>
      <c r="CO296" s="2">
        <v>0</v>
      </c>
      <c r="CP296" s="2">
        <f t="shared" si="316"/>
        <v>0</v>
      </c>
      <c r="CQ296" s="2">
        <f t="shared" si="317"/>
        <v>0</v>
      </c>
      <c r="CR296" s="2">
        <f t="shared" si="318"/>
        <v>163719.09</v>
      </c>
      <c r="CS296" s="2">
        <f t="shared" si="319"/>
        <v>21131.58</v>
      </c>
      <c r="CT296" s="2">
        <f t="shared" si="320"/>
        <v>18757.2</v>
      </c>
      <c r="CU296" s="2">
        <f t="shared" si="321"/>
        <v>0</v>
      </c>
      <c r="CV296" s="2">
        <f t="shared" si="322"/>
        <v>45.63947499999999</v>
      </c>
      <c r="CW296" s="2">
        <f t="shared" si="323"/>
        <v>36.886249999999997</v>
      </c>
      <c r="CX296" s="2">
        <f t="shared" si="324"/>
        <v>0</v>
      </c>
      <c r="CY296" s="2">
        <f t="shared" si="325"/>
        <v>0</v>
      </c>
      <c r="CZ296" s="2">
        <f t="shared" si="326"/>
        <v>0</v>
      </c>
      <c r="DA296" s="2"/>
      <c r="DB296" s="2"/>
      <c r="DC296" s="2" t="s">
        <v>3</v>
      </c>
      <c r="DD296" s="2" t="s">
        <v>3</v>
      </c>
      <c r="DE296" s="2" t="s">
        <v>36</v>
      </c>
      <c r="DF296" s="2" t="s">
        <v>36</v>
      </c>
      <c r="DG296" s="2" t="s">
        <v>43</v>
      </c>
      <c r="DH296" s="2" t="s">
        <v>3</v>
      </c>
      <c r="DI296" s="2" t="s">
        <v>43</v>
      </c>
      <c r="DJ296" s="2" t="s">
        <v>36</v>
      </c>
      <c r="DK296" s="2" t="s">
        <v>3</v>
      </c>
      <c r="DL296" s="2" t="s">
        <v>3</v>
      </c>
      <c r="DM296" s="2" t="s">
        <v>26</v>
      </c>
      <c r="DN296" s="2">
        <v>0</v>
      </c>
      <c r="DO296" s="2">
        <v>0</v>
      </c>
      <c r="DP296" s="2">
        <v>1</v>
      </c>
      <c r="DQ296" s="2">
        <v>1</v>
      </c>
      <c r="DR296" s="2"/>
      <c r="DS296" s="2"/>
      <c r="DT296" s="2"/>
      <c r="DU296" s="2">
        <v>1013</v>
      </c>
      <c r="DV296" s="2" t="s">
        <v>163</v>
      </c>
      <c r="DW296" s="2" t="s">
        <v>163</v>
      </c>
      <c r="DX296" s="2">
        <v>1</v>
      </c>
      <c r="DY296" s="2"/>
      <c r="DZ296" s="2" t="s">
        <v>3</v>
      </c>
      <c r="EA296" s="2" t="s">
        <v>3</v>
      </c>
      <c r="EB296" s="2" t="s">
        <v>3</v>
      </c>
      <c r="EC296" s="2" t="s">
        <v>3</v>
      </c>
      <c r="ED296" s="2"/>
      <c r="EE296" s="2">
        <v>51407717</v>
      </c>
      <c r="EF296" s="2">
        <v>2</v>
      </c>
      <c r="EG296" s="2" t="s">
        <v>27</v>
      </c>
      <c r="EH296" s="2">
        <v>0</v>
      </c>
      <c r="EI296" s="2" t="s">
        <v>3</v>
      </c>
      <c r="EJ296" s="2">
        <v>1</v>
      </c>
      <c r="EK296" s="2">
        <v>28001</v>
      </c>
      <c r="EL296" s="2" t="s">
        <v>157</v>
      </c>
      <c r="EM296" s="2" t="s">
        <v>158</v>
      </c>
      <c r="EN296" s="2"/>
      <c r="EO296" s="2" t="s">
        <v>44</v>
      </c>
      <c r="EP296" s="2"/>
      <c r="EQ296" s="2">
        <v>0</v>
      </c>
      <c r="ER296" s="2">
        <v>0</v>
      </c>
      <c r="ES296" s="2">
        <v>0</v>
      </c>
      <c r="ET296" s="2">
        <v>8602.08</v>
      </c>
      <c r="EU296" s="2">
        <v>328.35</v>
      </c>
      <c r="EV296" s="2">
        <v>316.8</v>
      </c>
      <c r="EW296" s="2">
        <v>34.51</v>
      </c>
      <c r="EX296" s="2">
        <v>25.66</v>
      </c>
      <c r="EY296" s="2">
        <v>0</v>
      </c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>
        <v>0</v>
      </c>
      <c r="FR296" s="2">
        <f t="shared" si="327"/>
        <v>0</v>
      </c>
      <c r="FS296" s="2">
        <v>0</v>
      </c>
      <c r="FT296" s="2"/>
      <c r="FU296" s="2"/>
      <c r="FV296" s="2"/>
      <c r="FW296" s="2"/>
      <c r="FX296" s="2">
        <v>109</v>
      </c>
      <c r="FY296" s="2">
        <v>55.25</v>
      </c>
      <c r="FZ296" s="2"/>
      <c r="GA296" s="2" t="s">
        <v>3</v>
      </c>
      <c r="GB296" s="2"/>
      <c r="GC296" s="2"/>
      <c r="GD296" s="2">
        <v>1</v>
      </c>
      <c r="GE296" s="2"/>
      <c r="GF296" s="2">
        <v>-1834159483</v>
      </c>
      <c r="GG296" s="2">
        <v>2</v>
      </c>
      <c r="GH296" s="2">
        <v>0</v>
      </c>
      <c r="GI296" s="2">
        <v>-2</v>
      </c>
      <c r="GJ296" s="2">
        <v>0</v>
      </c>
      <c r="GK296" s="2">
        <v>0</v>
      </c>
      <c r="GL296" s="2">
        <f t="shared" si="328"/>
        <v>0</v>
      </c>
      <c r="GM296" s="2">
        <f t="shared" si="329"/>
        <v>0</v>
      </c>
      <c r="GN296" s="2">
        <f t="shared" si="330"/>
        <v>0</v>
      </c>
      <c r="GO296" s="2">
        <f t="shared" si="331"/>
        <v>0</v>
      </c>
      <c r="GP296" s="2">
        <f t="shared" si="332"/>
        <v>0</v>
      </c>
      <c r="GQ296" s="2"/>
      <c r="GR296" s="2">
        <v>0</v>
      </c>
      <c r="GS296" s="2">
        <v>3</v>
      </c>
      <c r="GT296" s="2">
        <v>0</v>
      </c>
      <c r="GU296" s="2" t="s">
        <v>3</v>
      </c>
      <c r="GV296" s="2">
        <f t="shared" si="333"/>
        <v>0</v>
      </c>
      <c r="GW296" s="2">
        <v>8.16</v>
      </c>
      <c r="GX296" s="2">
        <f t="shared" si="334"/>
        <v>0</v>
      </c>
      <c r="GY296" s="2"/>
      <c r="GZ296" s="2"/>
      <c r="HA296" s="2">
        <v>0</v>
      </c>
      <c r="HB296" s="2">
        <v>0</v>
      </c>
      <c r="HC296" s="2">
        <f t="shared" si="335"/>
        <v>0</v>
      </c>
      <c r="HD296" s="2"/>
      <c r="HE296" s="2" t="s">
        <v>3</v>
      </c>
      <c r="HF296" s="2" t="s">
        <v>3</v>
      </c>
      <c r="HG296" s="2"/>
      <c r="HH296" s="2"/>
      <c r="HI296" s="2"/>
      <c r="HJ296" s="2"/>
      <c r="HK296" s="2"/>
      <c r="HL296" s="2"/>
      <c r="HM296" s="2" t="s">
        <v>3</v>
      </c>
      <c r="HN296" s="2" t="s">
        <v>3</v>
      </c>
      <c r="HO296" s="2" t="s">
        <v>3</v>
      </c>
      <c r="HP296" s="2" t="s">
        <v>3</v>
      </c>
      <c r="HQ296" s="2" t="s">
        <v>3</v>
      </c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>
        <v>0</v>
      </c>
      <c r="IL296" s="2"/>
      <c r="IM296" s="2"/>
      <c r="IN296" s="2"/>
      <c r="IO296" s="2"/>
      <c r="IP296" s="2"/>
      <c r="IQ296" s="2"/>
      <c r="IR296" s="2"/>
      <c r="IS296" s="2"/>
      <c r="IT296" s="2"/>
      <c r="IU296" s="2"/>
    </row>
    <row r="297" spans="1:255" x14ac:dyDescent="0.2">
      <c r="A297">
        <v>17</v>
      </c>
      <c r="B297">
        <v>1</v>
      </c>
      <c r="C297">
        <f>ROW(SmtRes!A574)</f>
        <v>574</v>
      </c>
      <c r="D297">
        <f>ROW(EtalonRes!A574)</f>
        <v>574</v>
      </c>
      <c r="E297" t="s">
        <v>431</v>
      </c>
      <c r="F297" t="s">
        <v>417</v>
      </c>
      <c r="G297" t="s">
        <v>432</v>
      </c>
      <c r="H297" t="s">
        <v>163</v>
      </c>
      <c r="I297">
        <v>0</v>
      </c>
      <c r="J297">
        <v>0</v>
      </c>
      <c r="K297">
        <v>0</v>
      </c>
      <c r="L297">
        <v>3</v>
      </c>
      <c r="M297">
        <v>0</v>
      </c>
      <c r="N297">
        <f t="shared" si="296"/>
        <v>3</v>
      </c>
      <c r="O297">
        <f t="shared" si="297"/>
        <v>0</v>
      </c>
      <c r="P297">
        <f t="shared" si="298"/>
        <v>0</v>
      </c>
      <c r="Q297">
        <f t="shared" si="299"/>
        <v>0</v>
      </c>
      <c r="R297">
        <f t="shared" si="300"/>
        <v>0</v>
      </c>
      <c r="S297">
        <f t="shared" si="301"/>
        <v>0</v>
      </c>
      <c r="T297">
        <f t="shared" si="302"/>
        <v>0</v>
      </c>
      <c r="U297">
        <f t="shared" si="303"/>
        <v>0</v>
      </c>
      <c r="V297">
        <f t="shared" si="304"/>
        <v>0</v>
      </c>
      <c r="W297">
        <f t="shared" si="305"/>
        <v>0</v>
      </c>
      <c r="X297">
        <f t="shared" si="306"/>
        <v>0</v>
      </c>
      <c r="Y297">
        <f t="shared" si="307"/>
        <v>0</v>
      </c>
      <c r="AA297">
        <v>51441990</v>
      </c>
      <c r="AB297">
        <f t="shared" si="308"/>
        <v>12784.458000000001</v>
      </c>
      <c r="AC297">
        <f>ROUND((ES297),6)</f>
        <v>0</v>
      </c>
      <c r="AD297">
        <f t="shared" si="309"/>
        <v>12365.49</v>
      </c>
      <c r="AE297">
        <f t="shared" si="310"/>
        <v>472.00312500000001</v>
      </c>
      <c r="AF297">
        <f t="shared" si="311"/>
        <v>418.96800000000002</v>
      </c>
      <c r="AG297">
        <f t="shared" si="312"/>
        <v>0</v>
      </c>
      <c r="AH297">
        <f t="shared" si="313"/>
        <v>45.63947499999999</v>
      </c>
      <c r="AI297">
        <f t="shared" si="314"/>
        <v>36.886249999999997</v>
      </c>
      <c r="AJ297">
        <f t="shared" si="315"/>
        <v>0</v>
      </c>
      <c r="AK297">
        <v>0</v>
      </c>
      <c r="AL297">
        <v>0</v>
      </c>
      <c r="AM297">
        <v>8602.08</v>
      </c>
      <c r="AN297">
        <v>328.35</v>
      </c>
      <c r="AO297">
        <v>316.8</v>
      </c>
      <c r="AP297">
        <v>0</v>
      </c>
      <c r="AQ297">
        <v>34.51</v>
      </c>
      <c r="AR297">
        <v>25.66</v>
      </c>
      <c r="AS297">
        <v>0</v>
      </c>
      <c r="AT297">
        <v>109</v>
      </c>
      <c r="AU297">
        <v>55</v>
      </c>
      <c r="AV297">
        <v>1</v>
      </c>
      <c r="AW297">
        <v>1</v>
      </c>
      <c r="AZ297">
        <v>1</v>
      </c>
      <c r="BA297">
        <v>44.77</v>
      </c>
      <c r="BB297">
        <v>13.24</v>
      </c>
      <c r="BC297">
        <v>8.16</v>
      </c>
      <c r="BD297" t="s">
        <v>3</v>
      </c>
      <c r="BE297" t="s">
        <v>3</v>
      </c>
      <c r="BF297" t="s">
        <v>3</v>
      </c>
      <c r="BG297" t="s">
        <v>3</v>
      </c>
      <c r="BH297">
        <v>0</v>
      </c>
      <c r="BI297">
        <v>1</v>
      </c>
      <c r="BJ297" t="s">
        <v>433</v>
      </c>
      <c r="BM297">
        <v>28001</v>
      </c>
      <c r="BN297">
        <v>0</v>
      </c>
      <c r="BO297" t="s">
        <v>23</v>
      </c>
      <c r="BP297">
        <v>1</v>
      </c>
      <c r="BQ297">
        <v>2</v>
      </c>
      <c r="BR297">
        <v>0</v>
      </c>
      <c r="BS297">
        <v>44.77</v>
      </c>
      <c r="BT297">
        <v>1</v>
      </c>
      <c r="BU297">
        <v>1</v>
      </c>
      <c r="BV297">
        <v>1</v>
      </c>
      <c r="BW297">
        <v>1</v>
      </c>
      <c r="BX297">
        <v>1</v>
      </c>
      <c r="BY297" t="s">
        <v>3</v>
      </c>
      <c r="BZ297">
        <v>109</v>
      </c>
      <c r="CA297">
        <v>65</v>
      </c>
      <c r="CB297" t="s">
        <v>3</v>
      </c>
      <c r="CE297">
        <v>0</v>
      </c>
      <c r="CF297">
        <v>0</v>
      </c>
      <c r="CG297">
        <v>0</v>
      </c>
      <c r="CH297">
        <v>99</v>
      </c>
      <c r="CI297">
        <v>0</v>
      </c>
      <c r="CJ297">
        <v>0</v>
      </c>
      <c r="CK297">
        <v>0</v>
      </c>
      <c r="CL297">
        <v>0</v>
      </c>
      <c r="CM297">
        <v>0</v>
      </c>
      <c r="CN297" t="s">
        <v>885</v>
      </c>
      <c r="CO297">
        <v>0</v>
      </c>
      <c r="CP297">
        <f t="shared" si="316"/>
        <v>0</v>
      </c>
      <c r="CQ297">
        <f t="shared" si="317"/>
        <v>0</v>
      </c>
      <c r="CR297">
        <f t="shared" si="318"/>
        <v>163719.09</v>
      </c>
      <c r="CS297">
        <f t="shared" si="319"/>
        <v>21131.58</v>
      </c>
      <c r="CT297">
        <f t="shared" si="320"/>
        <v>18757.2</v>
      </c>
      <c r="CU297">
        <f t="shared" si="321"/>
        <v>0</v>
      </c>
      <c r="CV297">
        <f t="shared" si="322"/>
        <v>45.63947499999999</v>
      </c>
      <c r="CW297">
        <f t="shared" si="323"/>
        <v>36.886249999999997</v>
      </c>
      <c r="CX297">
        <f t="shared" si="324"/>
        <v>0</v>
      </c>
      <c r="CY297">
        <f t="shared" si="325"/>
        <v>0</v>
      </c>
      <c r="CZ297">
        <f t="shared" si="326"/>
        <v>0</v>
      </c>
      <c r="DC297" t="s">
        <v>3</v>
      </c>
      <c r="DD297" t="s">
        <v>3</v>
      </c>
      <c r="DE297" t="s">
        <v>36</v>
      </c>
      <c r="DF297" t="s">
        <v>36</v>
      </c>
      <c r="DG297" t="s">
        <v>43</v>
      </c>
      <c r="DH297" t="s">
        <v>3</v>
      </c>
      <c r="DI297" t="s">
        <v>43</v>
      </c>
      <c r="DJ297" t="s">
        <v>36</v>
      </c>
      <c r="DK297" t="s">
        <v>3</v>
      </c>
      <c r="DL297" t="s">
        <v>3</v>
      </c>
      <c r="DM297" t="s">
        <v>26</v>
      </c>
      <c r="DN297">
        <v>0</v>
      </c>
      <c r="DO297">
        <v>0</v>
      </c>
      <c r="DP297">
        <v>1</v>
      </c>
      <c r="DQ297">
        <v>1</v>
      </c>
      <c r="DU297">
        <v>1013</v>
      </c>
      <c r="DV297" t="s">
        <v>163</v>
      </c>
      <c r="DW297" t="s">
        <v>163</v>
      </c>
      <c r="DX297">
        <v>1</v>
      </c>
      <c r="DZ297" t="s">
        <v>3</v>
      </c>
      <c r="EA297" t="s">
        <v>3</v>
      </c>
      <c r="EB297" t="s">
        <v>3</v>
      </c>
      <c r="EC297" t="s">
        <v>3</v>
      </c>
      <c r="EE297">
        <v>51407717</v>
      </c>
      <c r="EF297">
        <v>2</v>
      </c>
      <c r="EG297" t="s">
        <v>27</v>
      </c>
      <c r="EH297">
        <v>0</v>
      </c>
      <c r="EI297" t="s">
        <v>3</v>
      </c>
      <c r="EJ297">
        <v>1</v>
      </c>
      <c r="EK297">
        <v>28001</v>
      </c>
      <c r="EL297" t="s">
        <v>157</v>
      </c>
      <c r="EM297" t="s">
        <v>158</v>
      </c>
      <c r="EO297" t="s">
        <v>44</v>
      </c>
      <c r="EQ297">
        <v>0</v>
      </c>
      <c r="ER297">
        <v>0</v>
      </c>
      <c r="ES297">
        <v>0</v>
      </c>
      <c r="ET297">
        <v>8602.08</v>
      </c>
      <c r="EU297">
        <v>328.35</v>
      </c>
      <c r="EV297">
        <v>316.8</v>
      </c>
      <c r="EW297">
        <v>34.51</v>
      </c>
      <c r="EX297">
        <v>25.66</v>
      </c>
      <c r="EY297">
        <v>0</v>
      </c>
      <c r="FQ297">
        <v>0</v>
      </c>
      <c r="FR297">
        <f t="shared" si="327"/>
        <v>0</v>
      </c>
      <c r="FS297">
        <v>0</v>
      </c>
      <c r="FX297">
        <v>109</v>
      </c>
      <c r="FY297">
        <v>55.25</v>
      </c>
      <c r="GA297" t="s">
        <v>3</v>
      </c>
      <c r="GD297">
        <v>1</v>
      </c>
      <c r="GF297">
        <v>-1834159483</v>
      </c>
      <c r="GG297">
        <v>2</v>
      </c>
      <c r="GH297">
        <v>0</v>
      </c>
      <c r="GI297">
        <v>-2</v>
      </c>
      <c r="GJ297">
        <v>0</v>
      </c>
      <c r="GK297">
        <v>0</v>
      </c>
      <c r="GL297">
        <f t="shared" si="328"/>
        <v>0</v>
      </c>
      <c r="GM297">
        <f t="shared" si="329"/>
        <v>0</v>
      </c>
      <c r="GN297">
        <f t="shared" si="330"/>
        <v>0</v>
      </c>
      <c r="GO297">
        <f t="shared" si="331"/>
        <v>0</v>
      </c>
      <c r="GP297">
        <f t="shared" si="332"/>
        <v>0</v>
      </c>
      <c r="GR297">
        <v>0</v>
      </c>
      <c r="GS297">
        <v>3</v>
      </c>
      <c r="GT297">
        <v>0</v>
      </c>
      <c r="GU297" t="s">
        <v>3</v>
      </c>
      <c r="GV297">
        <f t="shared" si="333"/>
        <v>0</v>
      </c>
      <c r="GW297">
        <v>8.16</v>
      </c>
      <c r="GX297">
        <f t="shared" si="334"/>
        <v>0</v>
      </c>
      <c r="HA297">
        <v>0</v>
      </c>
      <c r="HB297">
        <v>0</v>
      </c>
      <c r="HC297">
        <f t="shared" si="335"/>
        <v>0</v>
      </c>
      <c r="HE297" t="s">
        <v>3</v>
      </c>
      <c r="HF297" t="s">
        <v>3</v>
      </c>
      <c r="HM297" t="s">
        <v>3</v>
      </c>
      <c r="HN297" t="s">
        <v>3</v>
      </c>
      <c r="HO297" t="s">
        <v>3</v>
      </c>
      <c r="HP297" t="s">
        <v>3</v>
      </c>
      <c r="HQ297" t="s">
        <v>3</v>
      </c>
      <c r="IK297">
        <v>0</v>
      </c>
    </row>
    <row r="298" spans="1:255" x14ac:dyDescent="0.2">
      <c r="A298" s="2">
        <v>17</v>
      </c>
      <c r="B298" s="2">
        <v>1</v>
      </c>
      <c r="C298" s="2"/>
      <c r="D298" s="2"/>
      <c r="E298" s="2" t="s">
        <v>434</v>
      </c>
      <c r="F298" s="2" t="s">
        <v>394</v>
      </c>
      <c r="G298" s="2" t="s">
        <v>435</v>
      </c>
      <c r="H298" s="2" t="s">
        <v>163</v>
      </c>
      <c r="I298" s="2">
        <v>0</v>
      </c>
      <c r="J298" s="2">
        <v>0</v>
      </c>
      <c r="K298" s="2">
        <v>0</v>
      </c>
      <c r="L298" s="2">
        <v>3</v>
      </c>
      <c r="M298" s="2">
        <v>0</v>
      </c>
      <c r="N298" s="2">
        <f t="shared" si="296"/>
        <v>3</v>
      </c>
      <c r="O298" s="2">
        <f t="shared" si="297"/>
        <v>0</v>
      </c>
      <c r="P298" s="2">
        <f t="shared" si="298"/>
        <v>0</v>
      </c>
      <c r="Q298" s="2">
        <f t="shared" si="299"/>
        <v>0</v>
      </c>
      <c r="R298" s="2">
        <f t="shared" si="300"/>
        <v>0</v>
      </c>
      <c r="S298" s="2">
        <f t="shared" si="301"/>
        <v>0</v>
      </c>
      <c r="T298" s="2">
        <f t="shared" si="302"/>
        <v>0</v>
      </c>
      <c r="U298" s="2">
        <f t="shared" si="303"/>
        <v>0</v>
      </c>
      <c r="V298" s="2">
        <f t="shared" si="304"/>
        <v>0</v>
      </c>
      <c r="W298" s="2">
        <f t="shared" si="305"/>
        <v>0</v>
      </c>
      <c r="X298" s="2">
        <f t="shared" si="306"/>
        <v>0</v>
      </c>
      <c r="Y298" s="2">
        <f t="shared" si="307"/>
        <v>0</v>
      </c>
      <c r="Z298" s="2"/>
      <c r="AA298" s="2">
        <v>51442965</v>
      </c>
      <c r="AB298" s="2">
        <f t="shared" si="308"/>
        <v>343844.36274499999</v>
      </c>
      <c r="AC298" s="2">
        <f>ROUND((((ES298/1.2/8.16)*1.012)),6)</f>
        <v>343844.36274499999</v>
      </c>
      <c r="AD298" s="2">
        <f t="shared" si="309"/>
        <v>0</v>
      </c>
      <c r="AE298" s="2">
        <f t="shared" si="310"/>
        <v>0</v>
      </c>
      <c r="AF298" s="2">
        <f t="shared" si="311"/>
        <v>0</v>
      </c>
      <c r="AG298" s="2">
        <f t="shared" si="312"/>
        <v>0</v>
      </c>
      <c r="AH298" s="2">
        <f t="shared" si="313"/>
        <v>0</v>
      </c>
      <c r="AI298" s="2">
        <f t="shared" si="314"/>
        <v>0</v>
      </c>
      <c r="AJ298" s="2">
        <f t="shared" si="315"/>
        <v>0</v>
      </c>
      <c r="AK298" s="2">
        <v>3327000</v>
      </c>
      <c r="AL298" s="2">
        <v>3327000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  <c r="AT298" s="2">
        <v>0</v>
      </c>
      <c r="AU298" s="2">
        <v>0</v>
      </c>
      <c r="AV298" s="2">
        <v>1</v>
      </c>
      <c r="AW298" s="2">
        <v>1</v>
      </c>
      <c r="AX298" s="2"/>
      <c r="AY298" s="2"/>
      <c r="AZ298" s="2">
        <v>1</v>
      </c>
      <c r="BA298" s="2">
        <v>1</v>
      </c>
      <c r="BB298" s="2">
        <v>1</v>
      </c>
      <c r="BC298" s="2">
        <v>8.16</v>
      </c>
      <c r="BD298" s="2" t="s">
        <v>3</v>
      </c>
      <c r="BE298" s="2" t="s">
        <v>3</v>
      </c>
      <c r="BF298" s="2" t="s">
        <v>3</v>
      </c>
      <c r="BG298" s="2" t="s">
        <v>3</v>
      </c>
      <c r="BH298" s="2">
        <v>3</v>
      </c>
      <c r="BI298" s="2">
        <v>1</v>
      </c>
      <c r="BJ298" s="2" t="s">
        <v>396</v>
      </c>
      <c r="BK298" s="2"/>
      <c r="BL298" s="2"/>
      <c r="BM298" s="2">
        <v>1100</v>
      </c>
      <c r="BN298" s="2">
        <v>0</v>
      </c>
      <c r="BO298" s="2" t="s">
        <v>23</v>
      </c>
      <c r="BP298" s="2">
        <v>1</v>
      </c>
      <c r="BQ298" s="2">
        <v>8</v>
      </c>
      <c r="BR298" s="2">
        <v>0</v>
      </c>
      <c r="BS298" s="2">
        <v>1</v>
      </c>
      <c r="BT298" s="2">
        <v>1</v>
      </c>
      <c r="BU298" s="2">
        <v>1</v>
      </c>
      <c r="BV298" s="2">
        <v>1</v>
      </c>
      <c r="BW298" s="2">
        <v>1</v>
      </c>
      <c r="BX298" s="2">
        <v>1</v>
      </c>
      <c r="BY298" s="2" t="s">
        <v>3</v>
      </c>
      <c r="BZ298" s="2">
        <v>0</v>
      </c>
      <c r="CA298" s="2">
        <v>0</v>
      </c>
      <c r="CB298" s="2" t="s">
        <v>3</v>
      </c>
      <c r="CC298" s="2"/>
      <c r="CD298" s="2"/>
      <c r="CE298" s="2">
        <v>0</v>
      </c>
      <c r="CF298" s="2">
        <v>0</v>
      </c>
      <c r="CG298" s="2">
        <v>0</v>
      </c>
      <c r="CH298" s="2">
        <v>100</v>
      </c>
      <c r="CI298" s="2">
        <v>0</v>
      </c>
      <c r="CJ298" s="2">
        <v>0</v>
      </c>
      <c r="CK298" s="2">
        <v>0</v>
      </c>
      <c r="CL298" s="2">
        <v>0</v>
      </c>
      <c r="CM298" s="2">
        <v>0</v>
      </c>
      <c r="CN298" s="2" t="s">
        <v>888</v>
      </c>
      <c r="CO298" s="2">
        <v>0</v>
      </c>
      <c r="CP298" s="2">
        <f t="shared" si="316"/>
        <v>0</v>
      </c>
      <c r="CQ298" s="2">
        <f t="shared" si="317"/>
        <v>2805770</v>
      </c>
      <c r="CR298" s="2">
        <f t="shared" si="318"/>
        <v>0</v>
      </c>
      <c r="CS298" s="2">
        <f t="shared" si="319"/>
        <v>0</v>
      </c>
      <c r="CT298" s="2">
        <f t="shared" si="320"/>
        <v>0</v>
      </c>
      <c r="CU298" s="2">
        <f t="shared" si="321"/>
        <v>0</v>
      </c>
      <c r="CV298" s="2">
        <f t="shared" si="322"/>
        <v>0</v>
      </c>
      <c r="CW298" s="2">
        <f t="shared" si="323"/>
        <v>0</v>
      </c>
      <c r="CX298" s="2">
        <f t="shared" si="324"/>
        <v>0</v>
      </c>
      <c r="CY298" s="2">
        <f t="shared" si="325"/>
        <v>0</v>
      </c>
      <c r="CZ298" s="2">
        <f t="shared" si="326"/>
        <v>0</v>
      </c>
      <c r="DA298" s="2"/>
      <c r="DB298" s="2"/>
      <c r="DC298" s="2" t="s">
        <v>3</v>
      </c>
      <c r="DD298" s="2" t="s">
        <v>267</v>
      </c>
      <c r="DE298" s="2" t="s">
        <v>36</v>
      </c>
      <c r="DF298" s="2" t="s">
        <v>36</v>
      </c>
      <c r="DG298" s="2" t="s">
        <v>43</v>
      </c>
      <c r="DH298" s="2" t="s">
        <v>3</v>
      </c>
      <c r="DI298" s="2" t="s">
        <v>43</v>
      </c>
      <c r="DJ298" s="2" t="s">
        <v>36</v>
      </c>
      <c r="DK298" s="2" t="s">
        <v>3</v>
      </c>
      <c r="DL298" s="2" t="s">
        <v>3</v>
      </c>
      <c r="DM298" s="2" t="s">
        <v>3</v>
      </c>
      <c r="DN298" s="2">
        <v>0</v>
      </c>
      <c r="DO298" s="2">
        <v>0</v>
      </c>
      <c r="DP298" s="2">
        <v>1</v>
      </c>
      <c r="DQ298" s="2">
        <v>1</v>
      </c>
      <c r="DR298" s="2"/>
      <c r="DS298" s="2"/>
      <c r="DT298" s="2"/>
      <c r="DU298" s="2">
        <v>1013</v>
      </c>
      <c r="DV298" s="2" t="s">
        <v>163</v>
      </c>
      <c r="DW298" s="2" t="s">
        <v>163</v>
      </c>
      <c r="DX298" s="2">
        <v>1</v>
      </c>
      <c r="DY298" s="2"/>
      <c r="DZ298" s="2" t="s">
        <v>3</v>
      </c>
      <c r="EA298" s="2" t="s">
        <v>3</v>
      </c>
      <c r="EB298" s="2" t="s">
        <v>3</v>
      </c>
      <c r="EC298" s="2" t="s">
        <v>3</v>
      </c>
      <c r="ED298" s="2"/>
      <c r="EE298" s="2">
        <v>51407885</v>
      </c>
      <c r="EF298" s="2">
        <v>8</v>
      </c>
      <c r="EG298" s="2" t="s">
        <v>58</v>
      </c>
      <c r="EH298" s="2">
        <v>0</v>
      </c>
      <c r="EI298" s="2" t="s">
        <v>3</v>
      </c>
      <c r="EJ298" s="2">
        <v>1</v>
      </c>
      <c r="EK298" s="2">
        <v>1100</v>
      </c>
      <c r="EL298" s="2" t="s">
        <v>59</v>
      </c>
      <c r="EM298" s="2" t="s">
        <v>60</v>
      </c>
      <c r="EN298" s="2"/>
      <c r="EO298" s="2" t="s">
        <v>87</v>
      </c>
      <c r="EP298" s="2"/>
      <c r="EQ298" s="2">
        <v>0</v>
      </c>
      <c r="ER298" s="2">
        <v>0</v>
      </c>
      <c r="ES298" s="2">
        <v>3327000</v>
      </c>
      <c r="ET298" s="2">
        <v>0</v>
      </c>
      <c r="EU298" s="2">
        <v>0</v>
      </c>
      <c r="EV298" s="2">
        <v>0</v>
      </c>
      <c r="EW298" s="2">
        <v>0</v>
      </c>
      <c r="EX298" s="2">
        <v>0</v>
      </c>
      <c r="EY298" s="2">
        <v>0</v>
      </c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>
        <v>0</v>
      </c>
      <c r="FR298" s="2">
        <f t="shared" si="327"/>
        <v>0</v>
      </c>
      <c r="FS298" s="2">
        <v>0</v>
      </c>
      <c r="FT298" s="2"/>
      <c r="FU298" s="2"/>
      <c r="FV298" s="2"/>
      <c r="FW298" s="2"/>
      <c r="FX298" s="2">
        <v>0</v>
      </c>
      <c r="FY298" s="2">
        <v>0</v>
      </c>
      <c r="FZ298" s="2"/>
      <c r="GA298" s="2" t="s">
        <v>63</v>
      </c>
      <c r="GB298" s="2"/>
      <c r="GC298" s="2"/>
      <c r="GD298" s="2">
        <v>1</v>
      </c>
      <c r="GE298" s="2"/>
      <c r="GF298" s="2">
        <v>44360601</v>
      </c>
      <c r="GG298" s="2">
        <v>2</v>
      </c>
      <c r="GH298" s="2">
        <v>0</v>
      </c>
      <c r="GI298" s="2">
        <v>3</v>
      </c>
      <c r="GJ298" s="2">
        <v>0</v>
      </c>
      <c r="GK298" s="2">
        <v>0</v>
      </c>
      <c r="GL298" s="2">
        <f t="shared" si="328"/>
        <v>0</v>
      </c>
      <c r="GM298" s="2">
        <f t="shared" si="329"/>
        <v>0</v>
      </c>
      <c r="GN298" s="2">
        <f t="shared" si="330"/>
        <v>0</v>
      </c>
      <c r="GO298" s="2">
        <f t="shared" si="331"/>
        <v>0</v>
      </c>
      <c r="GP298" s="2">
        <f t="shared" si="332"/>
        <v>0</v>
      </c>
      <c r="GQ298" s="2"/>
      <c r="GR298" s="2">
        <v>1</v>
      </c>
      <c r="GS298" s="2">
        <v>4</v>
      </c>
      <c r="GT298" s="2">
        <v>0</v>
      </c>
      <c r="GU298" s="2" t="s">
        <v>3</v>
      </c>
      <c r="GV298" s="2">
        <f t="shared" si="333"/>
        <v>0</v>
      </c>
      <c r="GW298" s="2">
        <v>1</v>
      </c>
      <c r="GX298" s="2">
        <f t="shared" si="334"/>
        <v>0</v>
      </c>
      <c r="GY298" s="2"/>
      <c r="GZ298" s="2"/>
      <c r="HA298" s="2">
        <v>0</v>
      </c>
      <c r="HB298" s="2">
        <v>0</v>
      </c>
      <c r="HC298" s="2">
        <f t="shared" si="335"/>
        <v>0</v>
      </c>
      <c r="HD298" s="2"/>
      <c r="HE298" s="2" t="s">
        <v>3</v>
      </c>
      <c r="HF298" s="2" t="s">
        <v>3</v>
      </c>
      <c r="HG298" s="2"/>
      <c r="HH298" s="2"/>
      <c r="HI298" s="2"/>
      <c r="HJ298" s="2"/>
      <c r="HK298" s="2"/>
      <c r="HL298" s="2"/>
      <c r="HM298" s="2" t="s">
        <v>3</v>
      </c>
      <c r="HN298" s="2" t="s">
        <v>3</v>
      </c>
      <c r="HO298" s="2" t="s">
        <v>3</v>
      </c>
      <c r="HP298" s="2" t="s">
        <v>3</v>
      </c>
      <c r="HQ298" s="2" t="s">
        <v>3</v>
      </c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>
        <v>0</v>
      </c>
      <c r="IL298" s="2"/>
      <c r="IM298" s="2"/>
      <c r="IN298" s="2"/>
      <c r="IO298" s="2"/>
      <c r="IP298" s="2"/>
      <c r="IQ298" s="2"/>
      <c r="IR298" s="2"/>
      <c r="IS298" s="2"/>
      <c r="IT298" s="2"/>
      <c r="IU298" s="2"/>
    </row>
    <row r="299" spans="1:255" x14ac:dyDescent="0.2">
      <c r="A299">
        <v>17</v>
      </c>
      <c r="B299">
        <v>1</v>
      </c>
      <c r="E299" t="s">
        <v>434</v>
      </c>
      <c r="F299" t="s">
        <v>394</v>
      </c>
      <c r="G299" t="s">
        <v>435</v>
      </c>
      <c r="H299" t="s">
        <v>163</v>
      </c>
      <c r="I299">
        <v>0</v>
      </c>
      <c r="J299">
        <v>0</v>
      </c>
      <c r="K299">
        <v>0</v>
      </c>
      <c r="L299">
        <v>3</v>
      </c>
      <c r="M299">
        <v>0</v>
      </c>
      <c r="N299">
        <f t="shared" si="296"/>
        <v>3</v>
      </c>
      <c r="O299">
        <f t="shared" si="297"/>
        <v>0</v>
      </c>
      <c r="P299">
        <f t="shared" si="298"/>
        <v>0</v>
      </c>
      <c r="Q299">
        <f t="shared" si="299"/>
        <v>0</v>
      </c>
      <c r="R299">
        <f t="shared" si="300"/>
        <v>0</v>
      </c>
      <c r="S299">
        <f t="shared" si="301"/>
        <v>0</v>
      </c>
      <c r="T299">
        <f t="shared" si="302"/>
        <v>0</v>
      </c>
      <c r="U299">
        <f t="shared" si="303"/>
        <v>0</v>
      </c>
      <c r="V299">
        <f t="shared" si="304"/>
        <v>0</v>
      </c>
      <c r="W299">
        <f t="shared" si="305"/>
        <v>0</v>
      </c>
      <c r="X299">
        <f t="shared" si="306"/>
        <v>0</v>
      </c>
      <c r="Y299">
        <f t="shared" si="307"/>
        <v>0</v>
      </c>
      <c r="AA299">
        <v>51441990</v>
      </c>
      <c r="AB299">
        <f t="shared" si="308"/>
        <v>343844.36274499999</v>
      </c>
      <c r="AC299">
        <f>ROUND((((ES299/1.2/8.16)*1.012)),6)</f>
        <v>343844.36274499999</v>
      </c>
      <c r="AD299">
        <f t="shared" si="309"/>
        <v>0</v>
      </c>
      <c r="AE299">
        <f t="shared" si="310"/>
        <v>0</v>
      </c>
      <c r="AF299">
        <f t="shared" si="311"/>
        <v>0</v>
      </c>
      <c r="AG299">
        <f t="shared" si="312"/>
        <v>0</v>
      </c>
      <c r="AH299">
        <f t="shared" si="313"/>
        <v>0</v>
      </c>
      <c r="AI299">
        <f t="shared" si="314"/>
        <v>0</v>
      </c>
      <c r="AJ299">
        <f t="shared" si="315"/>
        <v>0</v>
      </c>
      <c r="AK299">
        <v>3327000</v>
      </c>
      <c r="AL299">
        <v>3327000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1</v>
      </c>
      <c r="AW299">
        <v>1</v>
      </c>
      <c r="AZ299">
        <v>1</v>
      </c>
      <c r="BA299">
        <v>1</v>
      </c>
      <c r="BB299">
        <v>1</v>
      </c>
      <c r="BC299">
        <v>8.16</v>
      </c>
      <c r="BD299" t="s">
        <v>3</v>
      </c>
      <c r="BE299" t="s">
        <v>3</v>
      </c>
      <c r="BF299" t="s">
        <v>3</v>
      </c>
      <c r="BG299" t="s">
        <v>3</v>
      </c>
      <c r="BH299">
        <v>3</v>
      </c>
      <c r="BI299">
        <v>1</v>
      </c>
      <c r="BJ299" t="s">
        <v>396</v>
      </c>
      <c r="BM299">
        <v>1100</v>
      </c>
      <c r="BN299">
        <v>0</v>
      </c>
      <c r="BO299" t="s">
        <v>23</v>
      </c>
      <c r="BP299">
        <v>1</v>
      </c>
      <c r="BQ299">
        <v>8</v>
      </c>
      <c r="BR299">
        <v>0</v>
      </c>
      <c r="BS299">
        <v>1</v>
      </c>
      <c r="BT299">
        <v>1</v>
      </c>
      <c r="BU299">
        <v>1</v>
      </c>
      <c r="BV299">
        <v>1</v>
      </c>
      <c r="BW299">
        <v>1</v>
      </c>
      <c r="BX299">
        <v>1</v>
      </c>
      <c r="BY299" t="s">
        <v>3</v>
      </c>
      <c r="BZ299">
        <v>0</v>
      </c>
      <c r="CA299">
        <v>0</v>
      </c>
      <c r="CB299" t="s">
        <v>3</v>
      </c>
      <c r="CE299">
        <v>0</v>
      </c>
      <c r="CF299">
        <v>0</v>
      </c>
      <c r="CG299">
        <v>0</v>
      </c>
      <c r="CH299">
        <v>100</v>
      </c>
      <c r="CI299">
        <v>0</v>
      </c>
      <c r="CJ299">
        <v>0</v>
      </c>
      <c r="CK299">
        <v>0</v>
      </c>
      <c r="CL299">
        <v>0</v>
      </c>
      <c r="CM299">
        <v>0</v>
      </c>
      <c r="CN299" t="s">
        <v>888</v>
      </c>
      <c r="CO299">
        <v>0</v>
      </c>
      <c r="CP299">
        <f t="shared" si="316"/>
        <v>0</v>
      </c>
      <c r="CQ299">
        <f t="shared" si="317"/>
        <v>2805770</v>
      </c>
      <c r="CR299">
        <f t="shared" si="318"/>
        <v>0</v>
      </c>
      <c r="CS299">
        <f t="shared" si="319"/>
        <v>0</v>
      </c>
      <c r="CT299">
        <f t="shared" si="320"/>
        <v>0</v>
      </c>
      <c r="CU299">
        <f t="shared" si="321"/>
        <v>0</v>
      </c>
      <c r="CV299">
        <f t="shared" si="322"/>
        <v>0</v>
      </c>
      <c r="CW299">
        <f t="shared" si="323"/>
        <v>0</v>
      </c>
      <c r="CX299">
        <f t="shared" si="324"/>
        <v>0</v>
      </c>
      <c r="CY299">
        <f t="shared" si="325"/>
        <v>0</v>
      </c>
      <c r="CZ299">
        <f t="shared" si="326"/>
        <v>0</v>
      </c>
      <c r="DC299" t="s">
        <v>3</v>
      </c>
      <c r="DD299" t="s">
        <v>267</v>
      </c>
      <c r="DE299" t="s">
        <v>36</v>
      </c>
      <c r="DF299" t="s">
        <v>36</v>
      </c>
      <c r="DG299" t="s">
        <v>43</v>
      </c>
      <c r="DH299" t="s">
        <v>3</v>
      </c>
      <c r="DI299" t="s">
        <v>43</v>
      </c>
      <c r="DJ299" t="s">
        <v>36</v>
      </c>
      <c r="DK299" t="s">
        <v>3</v>
      </c>
      <c r="DL299" t="s">
        <v>3</v>
      </c>
      <c r="DM299" t="s">
        <v>3</v>
      </c>
      <c r="DN299">
        <v>0</v>
      </c>
      <c r="DO299">
        <v>0</v>
      </c>
      <c r="DP299">
        <v>1</v>
      </c>
      <c r="DQ299">
        <v>1</v>
      </c>
      <c r="DU299">
        <v>1013</v>
      </c>
      <c r="DV299" t="s">
        <v>163</v>
      </c>
      <c r="DW299" t="s">
        <v>163</v>
      </c>
      <c r="DX299">
        <v>1</v>
      </c>
      <c r="DZ299" t="s">
        <v>3</v>
      </c>
      <c r="EA299" t="s">
        <v>3</v>
      </c>
      <c r="EB299" t="s">
        <v>3</v>
      </c>
      <c r="EC299" t="s">
        <v>3</v>
      </c>
      <c r="EE299">
        <v>51407885</v>
      </c>
      <c r="EF299">
        <v>8</v>
      </c>
      <c r="EG299" t="s">
        <v>58</v>
      </c>
      <c r="EH299">
        <v>0</v>
      </c>
      <c r="EI299" t="s">
        <v>3</v>
      </c>
      <c r="EJ299">
        <v>1</v>
      </c>
      <c r="EK299">
        <v>1100</v>
      </c>
      <c r="EL299" t="s">
        <v>59</v>
      </c>
      <c r="EM299" t="s">
        <v>60</v>
      </c>
      <c r="EO299" t="s">
        <v>87</v>
      </c>
      <c r="EQ299">
        <v>0</v>
      </c>
      <c r="ER299">
        <v>0</v>
      </c>
      <c r="ES299">
        <v>3327000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FQ299">
        <v>0</v>
      </c>
      <c r="FR299">
        <f t="shared" si="327"/>
        <v>0</v>
      </c>
      <c r="FS299">
        <v>0</v>
      </c>
      <c r="FX299">
        <v>0</v>
      </c>
      <c r="FY299">
        <v>0</v>
      </c>
      <c r="GA299" t="s">
        <v>63</v>
      </c>
      <c r="GD299">
        <v>1</v>
      </c>
      <c r="GF299">
        <v>44360601</v>
      </c>
      <c r="GG299">
        <v>2</v>
      </c>
      <c r="GH299">
        <v>0</v>
      </c>
      <c r="GI299">
        <v>3</v>
      </c>
      <c r="GJ299">
        <v>0</v>
      </c>
      <c r="GK299">
        <v>0</v>
      </c>
      <c r="GL299">
        <f t="shared" si="328"/>
        <v>0</v>
      </c>
      <c r="GM299">
        <f t="shared" si="329"/>
        <v>0</v>
      </c>
      <c r="GN299">
        <f t="shared" si="330"/>
        <v>0</v>
      </c>
      <c r="GO299">
        <f t="shared" si="331"/>
        <v>0</v>
      </c>
      <c r="GP299">
        <f t="shared" si="332"/>
        <v>0</v>
      </c>
      <c r="GR299">
        <v>1</v>
      </c>
      <c r="GS299">
        <v>4</v>
      </c>
      <c r="GT299">
        <v>0</v>
      </c>
      <c r="GU299" t="s">
        <v>3</v>
      </c>
      <c r="GV299">
        <f t="shared" si="333"/>
        <v>0</v>
      </c>
      <c r="GW299">
        <v>1</v>
      </c>
      <c r="GX299">
        <f t="shared" si="334"/>
        <v>0</v>
      </c>
      <c r="HA299">
        <v>0</v>
      </c>
      <c r="HB299">
        <v>0</v>
      </c>
      <c r="HC299">
        <f t="shared" si="335"/>
        <v>0</v>
      </c>
      <c r="HE299" t="s">
        <v>3</v>
      </c>
      <c r="HF299" t="s">
        <v>3</v>
      </c>
      <c r="HM299" t="s">
        <v>3</v>
      </c>
      <c r="HN299" t="s">
        <v>3</v>
      </c>
      <c r="HO299" t="s">
        <v>3</v>
      </c>
      <c r="HP299" t="s">
        <v>3</v>
      </c>
      <c r="HQ299" t="s">
        <v>3</v>
      </c>
      <c r="IK299">
        <v>0</v>
      </c>
    </row>
    <row r="300" spans="1:255" x14ac:dyDescent="0.2">
      <c r="A300" s="2">
        <v>17</v>
      </c>
      <c r="B300" s="2">
        <v>1</v>
      </c>
      <c r="C300" s="2"/>
      <c r="D300" s="2"/>
      <c r="E300" s="2" t="s">
        <v>436</v>
      </c>
      <c r="F300" s="2" t="s">
        <v>394</v>
      </c>
      <c r="G300" s="2" t="s">
        <v>437</v>
      </c>
      <c r="H300" s="2" t="s">
        <v>163</v>
      </c>
      <c r="I300" s="2">
        <v>0</v>
      </c>
      <c r="J300" s="2">
        <v>0</v>
      </c>
      <c r="K300" s="2">
        <v>0</v>
      </c>
      <c r="L300" s="2">
        <v>3</v>
      </c>
      <c r="M300" s="2">
        <v>0</v>
      </c>
      <c r="N300" s="2">
        <f t="shared" si="296"/>
        <v>3</v>
      </c>
      <c r="O300" s="2">
        <f t="shared" si="297"/>
        <v>0</v>
      </c>
      <c r="P300" s="2">
        <f t="shared" si="298"/>
        <v>0</v>
      </c>
      <c r="Q300" s="2">
        <f t="shared" si="299"/>
        <v>0</v>
      </c>
      <c r="R300" s="2">
        <f t="shared" si="300"/>
        <v>0</v>
      </c>
      <c r="S300" s="2">
        <f t="shared" si="301"/>
        <v>0</v>
      </c>
      <c r="T300" s="2">
        <f t="shared" si="302"/>
        <v>0</v>
      </c>
      <c r="U300" s="2">
        <f t="shared" si="303"/>
        <v>0</v>
      </c>
      <c r="V300" s="2">
        <f t="shared" si="304"/>
        <v>0</v>
      </c>
      <c r="W300" s="2">
        <f t="shared" si="305"/>
        <v>0</v>
      </c>
      <c r="X300" s="2">
        <f t="shared" si="306"/>
        <v>0</v>
      </c>
      <c r="Y300" s="2">
        <f t="shared" si="307"/>
        <v>0</v>
      </c>
      <c r="Z300" s="2"/>
      <c r="AA300" s="2">
        <v>51442965</v>
      </c>
      <c r="AB300" s="2">
        <f t="shared" si="308"/>
        <v>35986.356208999998</v>
      </c>
      <c r="AC300" s="2">
        <f>ROUND((((ES300/1.2/8.16)*1.012)),6)</f>
        <v>35986.356208999998</v>
      </c>
      <c r="AD300" s="2">
        <f t="shared" si="309"/>
        <v>0</v>
      </c>
      <c r="AE300" s="2">
        <f t="shared" si="310"/>
        <v>0</v>
      </c>
      <c r="AF300" s="2">
        <f t="shared" si="311"/>
        <v>0</v>
      </c>
      <c r="AG300" s="2">
        <f t="shared" si="312"/>
        <v>0</v>
      </c>
      <c r="AH300" s="2">
        <f t="shared" si="313"/>
        <v>0</v>
      </c>
      <c r="AI300" s="2">
        <f t="shared" si="314"/>
        <v>0</v>
      </c>
      <c r="AJ300" s="2">
        <f t="shared" si="315"/>
        <v>0</v>
      </c>
      <c r="AK300" s="2">
        <v>348200</v>
      </c>
      <c r="AL300" s="2">
        <v>348200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2">
        <v>0</v>
      </c>
      <c r="AT300" s="2">
        <v>0</v>
      </c>
      <c r="AU300" s="2">
        <v>0</v>
      </c>
      <c r="AV300" s="2">
        <v>1</v>
      </c>
      <c r="AW300" s="2">
        <v>1</v>
      </c>
      <c r="AX300" s="2"/>
      <c r="AY300" s="2"/>
      <c r="AZ300" s="2">
        <v>1</v>
      </c>
      <c r="BA300" s="2">
        <v>1</v>
      </c>
      <c r="BB300" s="2">
        <v>1</v>
      </c>
      <c r="BC300" s="2">
        <v>8.16</v>
      </c>
      <c r="BD300" s="2" t="s">
        <v>3</v>
      </c>
      <c r="BE300" s="2" t="s">
        <v>3</v>
      </c>
      <c r="BF300" s="2" t="s">
        <v>3</v>
      </c>
      <c r="BG300" s="2" t="s">
        <v>3</v>
      </c>
      <c r="BH300" s="2">
        <v>3</v>
      </c>
      <c r="BI300" s="2">
        <v>1</v>
      </c>
      <c r="BJ300" s="2" t="s">
        <v>396</v>
      </c>
      <c r="BK300" s="2"/>
      <c r="BL300" s="2"/>
      <c r="BM300" s="2">
        <v>1100</v>
      </c>
      <c r="BN300" s="2">
        <v>0</v>
      </c>
      <c r="BO300" s="2" t="s">
        <v>23</v>
      </c>
      <c r="BP300" s="2">
        <v>1</v>
      </c>
      <c r="BQ300" s="2">
        <v>8</v>
      </c>
      <c r="BR300" s="2">
        <v>0</v>
      </c>
      <c r="BS300" s="2">
        <v>1</v>
      </c>
      <c r="BT300" s="2">
        <v>1</v>
      </c>
      <c r="BU300" s="2">
        <v>1</v>
      </c>
      <c r="BV300" s="2">
        <v>1</v>
      </c>
      <c r="BW300" s="2">
        <v>1</v>
      </c>
      <c r="BX300" s="2">
        <v>1</v>
      </c>
      <c r="BY300" s="2" t="s">
        <v>3</v>
      </c>
      <c r="BZ300" s="2">
        <v>0</v>
      </c>
      <c r="CA300" s="2">
        <v>0</v>
      </c>
      <c r="CB300" s="2" t="s">
        <v>3</v>
      </c>
      <c r="CC300" s="2"/>
      <c r="CD300" s="2"/>
      <c r="CE300" s="2">
        <v>0</v>
      </c>
      <c r="CF300" s="2">
        <v>0</v>
      </c>
      <c r="CG300" s="2">
        <v>0</v>
      </c>
      <c r="CH300" s="2">
        <v>101</v>
      </c>
      <c r="CI300" s="2">
        <v>0</v>
      </c>
      <c r="CJ300" s="2">
        <v>0</v>
      </c>
      <c r="CK300" s="2">
        <v>0</v>
      </c>
      <c r="CL300" s="2">
        <v>0</v>
      </c>
      <c r="CM300" s="2">
        <v>0</v>
      </c>
      <c r="CN300" s="2" t="s">
        <v>888</v>
      </c>
      <c r="CO300" s="2">
        <v>0</v>
      </c>
      <c r="CP300" s="2">
        <f t="shared" si="316"/>
        <v>0</v>
      </c>
      <c r="CQ300" s="2">
        <f t="shared" si="317"/>
        <v>293648.67</v>
      </c>
      <c r="CR300" s="2">
        <f t="shared" si="318"/>
        <v>0</v>
      </c>
      <c r="CS300" s="2">
        <f t="shared" si="319"/>
        <v>0</v>
      </c>
      <c r="CT300" s="2">
        <f t="shared" si="320"/>
        <v>0</v>
      </c>
      <c r="CU300" s="2">
        <f t="shared" si="321"/>
        <v>0</v>
      </c>
      <c r="CV300" s="2">
        <f t="shared" si="322"/>
        <v>0</v>
      </c>
      <c r="CW300" s="2">
        <f t="shared" si="323"/>
        <v>0</v>
      </c>
      <c r="CX300" s="2">
        <f t="shared" si="324"/>
        <v>0</v>
      </c>
      <c r="CY300" s="2">
        <f t="shared" si="325"/>
        <v>0</v>
      </c>
      <c r="CZ300" s="2">
        <f t="shared" si="326"/>
        <v>0</v>
      </c>
      <c r="DA300" s="2"/>
      <c r="DB300" s="2"/>
      <c r="DC300" s="2" t="s">
        <v>3</v>
      </c>
      <c r="DD300" s="2" t="s">
        <v>267</v>
      </c>
      <c r="DE300" s="2" t="s">
        <v>36</v>
      </c>
      <c r="DF300" s="2" t="s">
        <v>36</v>
      </c>
      <c r="DG300" s="2" t="s">
        <v>43</v>
      </c>
      <c r="DH300" s="2" t="s">
        <v>3</v>
      </c>
      <c r="DI300" s="2" t="s">
        <v>43</v>
      </c>
      <c r="DJ300" s="2" t="s">
        <v>36</v>
      </c>
      <c r="DK300" s="2" t="s">
        <v>3</v>
      </c>
      <c r="DL300" s="2" t="s">
        <v>3</v>
      </c>
      <c r="DM300" s="2" t="s">
        <v>3</v>
      </c>
      <c r="DN300" s="2">
        <v>0</v>
      </c>
      <c r="DO300" s="2">
        <v>0</v>
      </c>
      <c r="DP300" s="2">
        <v>1</v>
      </c>
      <c r="DQ300" s="2">
        <v>1</v>
      </c>
      <c r="DR300" s="2"/>
      <c r="DS300" s="2"/>
      <c r="DT300" s="2"/>
      <c r="DU300" s="2">
        <v>1013</v>
      </c>
      <c r="DV300" s="2" t="s">
        <v>163</v>
      </c>
      <c r="DW300" s="2" t="s">
        <v>163</v>
      </c>
      <c r="DX300" s="2">
        <v>1</v>
      </c>
      <c r="DY300" s="2"/>
      <c r="DZ300" s="2" t="s">
        <v>3</v>
      </c>
      <c r="EA300" s="2" t="s">
        <v>3</v>
      </c>
      <c r="EB300" s="2" t="s">
        <v>3</v>
      </c>
      <c r="EC300" s="2" t="s">
        <v>3</v>
      </c>
      <c r="ED300" s="2"/>
      <c r="EE300" s="2">
        <v>51407885</v>
      </c>
      <c r="EF300" s="2">
        <v>8</v>
      </c>
      <c r="EG300" s="2" t="s">
        <v>58</v>
      </c>
      <c r="EH300" s="2">
        <v>0</v>
      </c>
      <c r="EI300" s="2" t="s">
        <v>3</v>
      </c>
      <c r="EJ300" s="2">
        <v>1</v>
      </c>
      <c r="EK300" s="2">
        <v>1100</v>
      </c>
      <c r="EL300" s="2" t="s">
        <v>59</v>
      </c>
      <c r="EM300" s="2" t="s">
        <v>60</v>
      </c>
      <c r="EN300" s="2"/>
      <c r="EO300" s="2" t="s">
        <v>87</v>
      </c>
      <c r="EP300" s="2"/>
      <c r="EQ300" s="2">
        <v>0</v>
      </c>
      <c r="ER300" s="2">
        <v>0</v>
      </c>
      <c r="ES300" s="2">
        <v>348200</v>
      </c>
      <c r="ET300" s="2">
        <v>0</v>
      </c>
      <c r="EU300" s="2">
        <v>0</v>
      </c>
      <c r="EV300" s="2">
        <v>0</v>
      </c>
      <c r="EW300" s="2">
        <v>0</v>
      </c>
      <c r="EX300" s="2">
        <v>0</v>
      </c>
      <c r="EY300" s="2">
        <v>0</v>
      </c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>
        <v>0</v>
      </c>
      <c r="FR300" s="2">
        <f t="shared" si="327"/>
        <v>0</v>
      </c>
      <c r="FS300" s="2">
        <v>0</v>
      </c>
      <c r="FT300" s="2"/>
      <c r="FU300" s="2"/>
      <c r="FV300" s="2"/>
      <c r="FW300" s="2"/>
      <c r="FX300" s="2">
        <v>0</v>
      </c>
      <c r="FY300" s="2">
        <v>0</v>
      </c>
      <c r="FZ300" s="2"/>
      <c r="GA300" s="2" t="s">
        <v>63</v>
      </c>
      <c r="GB300" s="2"/>
      <c r="GC300" s="2"/>
      <c r="GD300" s="2">
        <v>1</v>
      </c>
      <c r="GE300" s="2"/>
      <c r="GF300" s="2">
        <v>-714483399</v>
      </c>
      <c r="GG300" s="2">
        <v>2</v>
      </c>
      <c r="GH300" s="2">
        <v>0</v>
      </c>
      <c r="GI300" s="2">
        <v>3</v>
      </c>
      <c r="GJ300" s="2">
        <v>0</v>
      </c>
      <c r="GK300" s="2">
        <v>0</v>
      </c>
      <c r="GL300" s="2">
        <f t="shared" si="328"/>
        <v>0</v>
      </c>
      <c r="GM300" s="2">
        <f t="shared" si="329"/>
        <v>0</v>
      </c>
      <c r="GN300" s="2">
        <f t="shared" si="330"/>
        <v>0</v>
      </c>
      <c r="GO300" s="2">
        <f t="shared" si="331"/>
        <v>0</v>
      </c>
      <c r="GP300" s="2">
        <f t="shared" si="332"/>
        <v>0</v>
      </c>
      <c r="GQ300" s="2"/>
      <c r="GR300" s="2">
        <v>1</v>
      </c>
      <c r="GS300" s="2">
        <v>4</v>
      </c>
      <c r="GT300" s="2">
        <v>0</v>
      </c>
      <c r="GU300" s="2" t="s">
        <v>3</v>
      </c>
      <c r="GV300" s="2">
        <f t="shared" si="333"/>
        <v>0</v>
      </c>
      <c r="GW300" s="2">
        <v>1</v>
      </c>
      <c r="GX300" s="2">
        <f t="shared" si="334"/>
        <v>0</v>
      </c>
      <c r="GY300" s="2"/>
      <c r="GZ300" s="2"/>
      <c r="HA300" s="2">
        <v>0</v>
      </c>
      <c r="HB300" s="2">
        <v>0</v>
      </c>
      <c r="HC300" s="2">
        <f t="shared" si="335"/>
        <v>0</v>
      </c>
      <c r="HD300" s="2"/>
      <c r="HE300" s="2" t="s">
        <v>3</v>
      </c>
      <c r="HF300" s="2" t="s">
        <v>3</v>
      </c>
      <c r="HG300" s="2"/>
      <c r="HH300" s="2"/>
      <c r="HI300" s="2"/>
      <c r="HJ300" s="2"/>
      <c r="HK300" s="2"/>
      <c r="HL300" s="2"/>
      <c r="HM300" s="2" t="s">
        <v>3</v>
      </c>
      <c r="HN300" s="2" t="s">
        <v>3</v>
      </c>
      <c r="HO300" s="2" t="s">
        <v>3</v>
      </c>
      <c r="HP300" s="2" t="s">
        <v>3</v>
      </c>
      <c r="HQ300" s="2" t="s">
        <v>3</v>
      </c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>
        <v>0</v>
      </c>
      <c r="IL300" s="2"/>
      <c r="IM300" s="2"/>
      <c r="IN300" s="2"/>
      <c r="IO300" s="2"/>
      <c r="IP300" s="2"/>
      <c r="IQ300" s="2"/>
      <c r="IR300" s="2"/>
      <c r="IS300" s="2"/>
      <c r="IT300" s="2"/>
      <c r="IU300" s="2"/>
    </row>
    <row r="301" spans="1:255" x14ac:dyDescent="0.2">
      <c r="A301">
        <v>17</v>
      </c>
      <c r="B301">
        <v>1</v>
      </c>
      <c r="E301" t="s">
        <v>436</v>
      </c>
      <c r="F301" t="s">
        <v>394</v>
      </c>
      <c r="G301" t="s">
        <v>437</v>
      </c>
      <c r="H301" t="s">
        <v>163</v>
      </c>
      <c r="I301">
        <v>0</v>
      </c>
      <c r="J301">
        <v>0</v>
      </c>
      <c r="K301">
        <v>0</v>
      </c>
      <c r="L301">
        <v>3</v>
      </c>
      <c r="M301">
        <v>0</v>
      </c>
      <c r="N301">
        <f t="shared" si="296"/>
        <v>3</v>
      </c>
      <c r="O301">
        <f t="shared" si="297"/>
        <v>0</v>
      </c>
      <c r="P301">
        <f t="shared" si="298"/>
        <v>0</v>
      </c>
      <c r="Q301">
        <f t="shared" si="299"/>
        <v>0</v>
      </c>
      <c r="R301">
        <f t="shared" si="300"/>
        <v>0</v>
      </c>
      <c r="S301">
        <f t="shared" si="301"/>
        <v>0</v>
      </c>
      <c r="T301">
        <f t="shared" si="302"/>
        <v>0</v>
      </c>
      <c r="U301">
        <f t="shared" si="303"/>
        <v>0</v>
      </c>
      <c r="V301">
        <f t="shared" si="304"/>
        <v>0</v>
      </c>
      <c r="W301">
        <f t="shared" si="305"/>
        <v>0</v>
      </c>
      <c r="X301">
        <f t="shared" si="306"/>
        <v>0</v>
      </c>
      <c r="Y301">
        <f t="shared" si="307"/>
        <v>0</v>
      </c>
      <c r="AA301">
        <v>51441990</v>
      </c>
      <c r="AB301">
        <f t="shared" si="308"/>
        <v>35986.356208999998</v>
      </c>
      <c r="AC301">
        <f>ROUND((((ES301/1.2/8.16)*1.012)),6)</f>
        <v>35986.356208999998</v>
      </c>
      <c r="AD301">
        <f t="shared" si="309"/>
        <v>0</v>
      </c>
      <c r="AE301">
        <f t="shared" si="310"/>
        <v>0</v>
      </c>
      <c r="AF301">
        <f t="shared" si="311"/>
        <v>0</v>
      </c>
      <c r="AG301">
        <f t="shared" si="312"/>
        <v>0</v>
      </c>
      <c r="AH301">
        <f t="shared" si="313"/>
        <v>0</v>
      </c>
      <c r="AI301">
        <f t="shared" si="314"/>
        <v>0</v>
      </c>
      <c r="AJ301">
        <f t="shared" si="315"/>
        <v>0</v>
      </c>
      <c r="AK301">
        <v>348200</v>
      </c>
      <c r="AL301">
        <v>348200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1</v>
      </c>
      <c r="AW301">
        <v>1</v>
      </c>
      <c r="AZ301">
        <v>1</v>
      </c>
      <c r="BA301">
        <v>1</v>
      </c>
      <c r="BB301">
        <v>1</v>
      </c>
      <c r="BC301">
        <v>8.16</v>
      </c>
      <c r="BD301" t="s">
        <v>3</v>
      </c>
      <c r="BE301" t="s">
        <v>3</v>
      </c>
      <c r="BF301" t="s">
        <v>3</v>
      </c>
      <c r="BG301" t="s">
        <v>3</v>
      </c>
      <c r="BH301">
        <v>3</v>
      </c>
      <c r="BI301">
        <v>1</v>
      </c>
      <c r="BJ301" t="s">
        <v>396</v>
      </c>
      <c r="BM301">
        <v>1100</v>
      </c>
      <c r="BN301">
        <v>0</v>
      </c>
      <c r="BO301" t="s">
        <v>23</v>
      </c>
      <c r="BP301">
        <v>1</v>
      </c>
      <c r="BQ301">
        <v>8</v>
      </c>
      <c r="BR301">
        <v>0</v>
      </c>
      <c r="BS301">
        <v>1</v>
      </c>
      <c r="BT301">
        <v>1</v>
      </c>
      <c r="BU301">
        <v>1</v>
      </c>
      <c r="BV301">
        <v>1</v>
      </c>
      <c r="BW301">
        <v>1</v>
      </c>
      <c r="BX301">
        <v>1</v>
      </c>
      <c r="BY301" t="s">
        <v>3</v>
      </c>
      <c r="BZ301">
        <v>0</v>
      </c>
      <c r="CA301">
        <v>0</v>
      </c>
      <c r="CB301" t="s">
        <v>3</v>
      </c>
      <c r="CE301">
        <v>0</v>
      </c>
      <c r="CF301">
        <v>0</v>
      </c>
      <c r="CG301">
        <v>0</v>
      </c>
      <c r="CH301">
        <v>101</v>
      </c>
      <c r="CI301">
        <v>0</v>
      </c>
      <c r="CJ301">
        <v>0</v>
      </c>
      <c r="CK301">
        <v>0</v>
      </c>
      <c r="CL301">
        <v>0</v>
      </c>
      <c r="CM301">
        <v>0</v>
      </c>
      <c r="CN301" t="s">
        <v>888</v>
      </c>
      <c r="CO301">
        <v>0</v>
      </c>
      <c r="CP301">
        <f t="shared" si="316"/>
        <v>0</v>
      </c>
      <c r="CQ301">
        <f t="shared" si="317"/>
        <v>293648.67</v>
      </c>
      <c r="CR301">
        <f t="shared" si="318"/>
        <v>0</v>
      </c>
      <c r="CS301">
        <f t="shared" si="319"/>
        <v>0</v>
      </c>
      <c r="CT301">
        <f t="shared" si="320"/>
        <v>0</v>
      </c>
      <c r="CU301">
        <f t="shared" si="321"/>
        <v>0</v>
      </c>
      <c r="CV301">
        <f t="shared" si="322"/>
        <v>0</v>
      </c>
      <c r="CW301">
        <f t="shared" si="323"/>
        <v>0</v>
      </c>
      <c r="CX301">
        <f t="shared" si="324"/>
        <v>0</v>
      </c>
      <c r="CY301">
        <f t="shared" si="325"/>
        <v>0</v>
      </c>
      <c r="CZ301">
        <f t="shared" si="326"/>
        <v>0</v>
      </c>
      <c r="DC301" t="s">
        <v>3</v>
      </c>
      <c r="DD301" t="s">
        <v>267</v>
      </c>
      <c r="DE301" t="s">
        <v>36</v>
      </c>
      <c r="DF301" t="s">
        <v>36</v>
      </c>
      <c r="DG301" t="s">
        <v>43</v>
      </c>
      <c r="DH301" t="s">
        <v>3</v>
      </c>
      <c r="DI301" t="s">
        <v>43</v>
      </c>
      <c r="DJ301" t="s">
        <v>36</v>
      </c>
      <c r="DK301" t="s">
        <v>3</v>
      </c>
      <c r="DL301" t="s">
        <v>3</v>
      </c>
      <c r="DM301" t="s">
        <v>3</v>
      </c>
      <c r="DN301">
        <v>0</v>
      </c>
      <c r="DO301">
        <v>0</v>
      </c>
      <c r="DP301">
        <v>1</v>
      </c>
      <c r="DQ301">
        <v>1</v>
      </c>
      <c r="DU301">
        <v>1013</v>
      </c>
      <c r="DV301" t="s">
        <v>163</v>
      </c>
      <c r="DW301" t="s">
        <v>163</v>
      </c>
      <c r="DX301">
        <v>1</v>
      </c>
      <c r="DZ301" t="s">
        <v>3</v>
      </c>
      <c r="EA301" t="s">
        <v>3</v>
      </c>
      <c r="EB301" t="s">
        <v>3</v>
      </c>
      <c r="EC301" t="s">
        <v>3</v>
      </c>
      <c r="EE301">
        <v>51407885</v>
      </c>
      <c r="EF301">
        <v>8</v>
      </c>
      <c r="EG301" t="s">
        <v>58</v>
      </c>
      <c r="EH301">
        <v>0</v>
      </c>
      <c r="EI301" t="s">
        <v>3</v>
      </c>
      <c r="EJ301">
        <v>1</v>
      </c>
      <c r="EK301">
        <v>1100</v>
      </c>
      <c r="EL301" t="s">
        <v>59</v>
      </c>
      <c r="EM301" t="s">
        <v>60</v>
      </c>
      <c r="EO301" t="s">
        <v>87</v>
      </c>
      <c r="EQ301">
        <v>0</v>
      </c>
      <c r="ER301">
        <v>0</v>
      </c>
      <c r="ES301">
        <v>348200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FQ301">
        <v>0</v>
      </c>
      <c r="FR301">
        <f t="shared" si="327"/>
        <v>0</v>
      </c>
      <c r="FS301">
        <v>0</v>
      </c>
      <c r="FX301">
        <v>0</v>
      </c>
      <c r="FY301">
        <v>0</v>
      </c>
      <c r="GA301" t="s">
        <v>63</v>
      </c>
      <c r="GD301">
        <v>1</v>
      </c>
      <c r="GF301">
        <v>-714483399</v>
      </c>
      <c r="GG301">
        <v>2</v>
      </c>
      <c r="GH301">
        <v>0</v>
      </c>
      <c r="GI301">
        <v>3</v>
      </c>
      <c r="GJ301">
        <v>0</v>
      </c>
      <c r="GK301">
        <v>0</v>
      </c>
      <c r="GL301">
        <f t="shared" si="328"/>
        <v>0</v>
      </c>
      <c r="GM301">
        <f t="shared" si="329"/>
        <v>0</v>
      </c>
      <c r="GN301">
        <f t="shared" si="330"/>
        <v>0</v>
      </c>
      <c r="GO301">
        <f t="shared" si="331"/>
        <v>0</v>
      </c>
      <c r="GP301">
        <f t="shared" si="332"/>
        <v>0</v>
      </c>
      <c r="GR301">
        <v>1</v>
      </c>
      <c r="GS301">
        <v>4</v>
      </c>
      <c r="GT301">
        <v>0</v>
      </c>
      <c r="GU301" t="s">
        <v>3</v>
      </c>
      <c r="GV301">
        <f t="shared" si="333"/>
        <v>0</v>
      </c>
      <c r="GW301">
        <v>1</v>
      </c>
      <c r="GX301">
        <f t="shared" si="334"/>
        <v>0</v>
      </c>
      <c r="HA301">
        <v>0</v>
      </c>
      <c r="HB301">
        <v>0</v>
      </c>
      <c r="HC301">
        <f t="shared" si="335"/>
        <v>0</v>
      </c>
      <c r="HE301" t="s">
        <v>3</v>
      </c>
      <c r="HF301" t="s">
        <v>3</v>
      </c>
      <c r="HM301" t="s">
        <v>3</v>
      </c>
      <c r="HN301" t="s">
        <v>3</v>
      </c>
      <c r="HO301" t="s">
        <v>3</v>
      </c>
      <c r="HP301" t="s">
        <v>3</v>
      </c>
      <c r="HQ301" t="s">
        <v>3</v>
      </c>
      <c r="IK301">
        <v>0</v>
      </c>
    </row>
    <row r="302" spans="1:255" x14ac:dyDescent="0.2">
      <c r="A302" s="2">
        <v>17</v>
      </c>
      <c r="B302" s="2">
        <v>1</v>
      </c>
      <c r="C302" s="2">
        <f>ROW(SmtRes!A597)</f>
        <v>597</v>
      </c>
      <c r="D302" s="2">
        <f>ROW(EtalonRes!A597)</f>
        <v>597</v>
      </c>
      <c r="E302" s="2" t="s">
        <v>438</v>
      </c>
      <c r="F302" s="2" t="s">
        <v>439</v>
      </c>
      <c r="G302" s="2" t="s">
        <v>440</v>
      </c>
      <c r="H302" s="2" t="s">
        <v>154</v>
      </c>
      <c r="I302" s="2">
        <v>0</v>
      </c>
      <c r="J302" s="2">
        <v>0</v>
      </c>
      <c r="K302" s="2">
        <v>0</v>
      </c>
      <c r="L302" s="2">
        <v>1</v>
      </c>
      <c r="M302" s="2">
        <v>0</v>
      </c>
      <c r="N302" s="2">
        <f t="shared" si="296"/>
        <v>1</v>
      </c>
      <c r="O302" s="2">
        <f t="shared" si="297"/>
        <v>0</v>
      </c>
      <c r="P302" s="2">
        <f t="shared" si="298"/>
        <v>0</v>
      </c>
      <c r="Q302" s="2">
        <f t="shared" si="299"/>
        <v>0</v>
      </c>
      <c r="R302" s="2">
        <f t="shared" si="300"/>
        <v>0</v>
      </c>
      <c r="S302" s="2">
        <f t="shared" si="301"/>
        <v>0</v>
      </c>
      <c r="T302" s="2">
        <f t="shared" si="302"/>
        <v>0</v>
      </c>
      <c r="U302" s="2">
        <f t="shared" si="303"/>
        <v>0</v>
      </c>
      <c r="V302" s="2">
        <f t="shared" si="304"/>
        <v>0</v>
      </c>
      <c r="W302" s="2">
        <f t="shared" si="305"/>
        <v>0</v>
      </c>
      <c r="X302" s="2">
        <f t="shared" si="306"/>
        <v>0</v>
      </c>
      <c r="Y302" s="2">
        <f t="shared" si="307"/>
        <v>0</v>
      </c>
      <c r="Z302" s="2"/>
      <c r="AA302" s="2">
        <v>51442965</v>
      </c>
      <c r="AB302" s="2">
        <f t="shared" si="308"/>
        <v>16830.866525000001</v>
      </c>
      <c r="AC302" s="2">
        <f>ROUND((ES302),6)</f>
        <v>12218.73</v>
      </c>
      <c r="AD302" s="2">
        <f t="shared" si="309"/>
        <v>3738.836875</v>
      </c>
      <c r="AE302" s="2">
        <f t="shared" si="310"/>
        <v>406.53937500000001</v>
      </c>
      <c r="AF302" s="2">
        <f t="shared" si="311"/>
        <v>873.29965000000004</v>
      </c>
      <c r="AG302" s="2">
        <f t="shared" si="312"/>
        <v>0</v>
      </c>
      <c r="AH302" s="2">
        <f t="shared" si="313"/>
        <v>104.21299999999998</v>
      </c>
      <c r="AI302" s="2">
        <f t="shared" si="314"/>
        <v>32.645625000000003</v>
      </c>
      <c r="AJ302" s="2">
        <f t="shared" si="315"/>
        <v>0</v>
      </c>
      <c r="AK302" s="2">
        <v>0</v>
      </c>
      <c r="AL302" s="2">
        <v>12218.73</v>
      </c>
      <c r="AM302" s="2">
        <v>2600.9299999999998</v>
      </c>
      <c r="AN302" s="2">
        <v>282.81</v>
      </c>
      <c r="AO302" s="2">
        <v>660.34</v>
      </c>
      <c r="AP302" s="2">
        <v>0</v>
      </c>
      <c r="AQ302" s="2">
        <v>78.8</v>
      </c>
      <c r="AR302" s="2">
        <v>22.71</v>
      </c>
      <c r="AS302" s="2">
        <v>0</v>
      </c>
      <c r="AT302" s="2">
        <v>109</v>
      </c>
      <c r="AU302" s="2">
        <v>55.25</v>
      </c>
      <c r="AV302" s="2">
        <v>1</v>
      </c>
      <c r="AW302" s="2">
        <v>1</v>
      </c>
      <c r="AX302" s="2"/>
      <c r="AY302" s="2"/>
      <c r="AZ302" s="2">
        <v>1</v>
      </c>
      <c r="BA302" s="2">
        <v>44.77</v>
      </c>
      <c r="BB302" s="2">
        <v>13.24</v>
      </c>
      <c r="BC302" s="2">
        <v>8.16</v>
      </c>
      <c r="BD302" s="2" t="s">
        <v>3</v>
      </c>
      <c r="BE302" s="2" t="s">
        <v>3</v>
      </c>
      <c r="BF302" s="2" t="s">
        <v>3</v>
      </c>
      <c r="BG302" s="2" t="s">
        <v>3</v>
      </c>
      <c r="BH302" s="2">
        <v>0</v>
      </c>
      <c r="BI302" s="2">
        <v>1</v>
      </c>
      <c r="BJ302" s="2" t="s">
        <v>441</v>
      </c>
      <c r="BK302" s="2"/>
      <c r="BL302" s="2"/>
      <c r="BM302" s="2">
        <v>28001</v>
      </c>
      <c r="BN302" s="2">
        <v>0</v>
      </c>
      <c r="BO302" s="2" t="s">
        <v>23</v>
      </c>
      <c r="BP302" s="2">
        <v>1</v>
      </c>
      <c r="BQ302" s="2">
        <v>2</v>
      </c>
      <c r="BR302" s="2">
        <v>0</v>
      </c>
      <c r="BS302" s="2">
        <v>44.77</v>
      </c>
      <c r="BT302" s="2">
        <v>1</v>
      </c>
      <c r="BU302" s="2">
        <v>1</v>
      </c>
      <c r="BV302" s="2">
        <v>1</v>
      </c>
      <c r="BW302" s="2">
        <v>1</v>
      </c>
      <c r="BX302" s="2">
        <v>1</v>
      </c>
      <c r="BY302" s="2" t="s">
        <v>3</v>
      </c>
      <c r="BZ302" s="2">
        <v>109</v>
      </c>
      <c r="CA302" s="2">
        <v>65</v>
      </c>
      <c r="CB302" s="2" t="s">
        <v>3</v>
      </c>
      <c r="CC302" s="2"/>
      <c r="CD302" s="2"/>
      <c r="CE302" s="2">
        <v>0</v>
      </c>
      <c r="CF302" s="2">
        <v>0</v>
      </c>
      <c r="CG302" s="2">
        <v>0</v>
      </c>
      <c r="CH302" s="2">
        <v>102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 t="s">
        <v>885</v>
      </c>
      <c r="CO302" s="2">
        <v>0</v>
      </c>
      <c r="CP302" s="2">
        <f t="shared" si="316"/>
        <v>0</v>
      </c>
      <c r="CQ302" s="2">
        <f t="shared" si="317"/>
        <v>99704.84</v>
      </c>
      <c r="CR302" s="2">
        <f t="shared" si="318"/>
        <v>49502.2</v>
      </c>
      <c r="CS302" s="2">
        <f t="shared" si="319"/>
        <v>18200.77</v>
      </c>
      <c r="CT302" s="2">
        <f t="shared" si="320"/>
        <v>39097.629999999997</v>
      </c>
      <c r="CU302" s="2">
        <f t="shared" si="321"/>
        <v>0</v>
      </c>
      <c r="CV302" s="2">
        <f t="shared" si="322"/>
        <v>104.21299999999998</v>
      </c>
      <c r="CW302" s="2">
        <f t="shared" si="323"/>
        <v>32.645625000000003</v>
      </c>
      <c r="CX302" s="2">
        <f t="shared" si="324"/>
        <v>0</v>
      </c>
      <c r="CY302" s="2">
        <f t="shared" si="325"/>
        <v>0</v>
      </c>
      <c r="CZ302" s="2">
        <f t="shared" si="326"/>
        <v>0</v>
      </c>
      <c r="DA302" s="2"/>
      <c r="DB302" s="2"/>
      <c r="DC302" s="2" t="s">
        <v>3</v>
      </c>
      <c r="DD302" s="2" t="s">
        <v>3</v>
      </c>
      <c r="DE302" s="2" t="s">
        <v>36</v>
      </c>
      <c r="DF302" s="2" t="s">
        <v>36</v>
      </c>
      <c r="DG302" s="2" t="s">
        <v>43</v>
      </c>
      <c r="DH302" s="2" t="s">
        <v>3</v>
      </c>
      <c r="DI302" s="2" t="s">
        <v>43</v>
      </c>
      <c r="DJ302" s="2" t="s">
        <v>36</v>
      </c>
      <c r="DK302" s="2" t="s">
        <v>3</v>
      </c>
      <c r="DL302" s="2" t="s">
        <v>3</v>
      </c>
      <c r="DM302" s="2" t="s">
        <v>26</v>
      </c>
      <c r="DN302" s="2">
        <v>0</v>
      </c>
      <c r="DO302" s="2">
        <v>0</v>
      </c>
      <c r="DP302" s="2">
        <v>1</v>
      </c>
      <c r="DQ302" s="2">
        <v>1</v>
      </c>
      <c r="DR302" s="2"/>
      <c r="DS302" s="2"/>
      <c r="DT302" s="2"/>
      <c r="DU302" s="2">
        <v>1013</v>
      </c>
      <c r="DV302" s="2" t="s">
        <v>154</v>
      </c>
      <c r="DW302" s="2" t="s">
        <v>154</v>
      </c>
      <c r="DX302" s="2">
        <v>1</v>
      </c>
      <c r="DY302" s="2"/>
      <c r="DZ302" s="2" t="s">
        <v>3</v>
      </c>
      <c r="EA302" s="2" t="s">
        <v>3</v>
      </c>
      <c r="EB302" s="2" t="s">
        <v>3</v>
      </c>
      <c r="EC302" s="2" t="s">
        <v>3</v>
      </c>
      <c r="ED302" s="2"/>
      <c r="EE302" s="2">
        <v>51407717</v>
      </c>
      <c r="EF302" s="2">
        <v>2</v>
      </c>
      <c r="EG302" s="2" t="s">
        <v>27</v>
      </c>
      <c r="EH302" s="2">
        <v>0</v>
      </c>
      <c r="EI302" s="2" t="s">
        <v>3</v>
      </c>
      <c r="EJ302" s="2">
        <v>1</v>
      </c>
      <c r="EK302" s="2">
        <v>28001</v>
      </c>
      <c r="EL302" s="2" t="s">
        <v>157</v>
      </c>
      <c r="EM302" s="2" t="s">
        <v>158</v>
      </c>
      <c r="EN302" s="2"/>
      <c r="EO302" s="2" t="s">
        <v>44</v>
      </c>
      <c r="EP302" s="2"/>
      <c r="EQ302" s="2">
        <v>0</v>
      </c>
      <c r="ER302" s="2">
        <v>0</v>
      </c>
      <c r="ES302" s="2">
        <v>12218.73</v>
      </c>
      <c r="ET302" s="2">
        <v>2600.9299999999998</v>
      </c>
      <c r="EU302" s="2">
        <v>282.81</v>
      </c>
      <c r="EV302" s="2">
        <v>660.34</v>
      </c>
      <c r="EW302" s="2">
        <v>78.8</v>
      </c>
      <c r="EX302" s="2">
        <v>22.71</v>
      </c>
      <c r="EY302" s="2">
        <v>0</v>
      </c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>
        <v>0</v>
      </c>
      <c r="FR302" s="2">
        <f t="shared" si="327"/>
        <v>0</v>
      </c>
      <c r="FS302" s="2">
        <v>0</v>
      </c>
      <c r="FT302" s="2"/>
      <c r="FU302" s="2"/>
      <c r="FV302" s="2"/>
      <c r="FW302" s="2"/>
      <c r="FX302" s="2">
        <v>109</v>
      </c>
      <c r="FY302" s="2">
        <v>55.25</v>
      </c>
      <c r="FZ302" s="2"/>
      <c r="GA302" s="2" t="s">
        <v>3</v>
      </c>
      <c r="GB302" s="2"/>
      <c r="GC302" s="2"/>
      <c r="GD302" s="2">
        <v>1</v>
      </c>
      <c r="GE302" s="2"/>
      <c r="GF302" s="2">
        <v>-1760969146</v>
      </c>
      <c r="GG302" s="2">
        <v>2</v>
      </c>
      <c r="GH302" s="2">
        <v>0</v>
      </c>
      <c r="GI302" s="2">
        <v>-2</v>
      </c>
      <c r="GJ302" s="2">
        <v>0</v>
      </c>
      <c r="GK302" s="2">
        <v>0</v>
      </c>
      <c r="GL302" s="2">
        <f t="shared" si="328"/>
        <v>0</v>
      </c>
      <c r="GM302" s="2">
        <f t="shared" si="329"/>
        <v>0</v>
      </c>
      <c r="GN302" s="2">
        <f t="shared" si="330"/>
        <v>0</v>
      </c>
      <c r="GO302" s="2">
        <f t="shared" si="331"/>
        <v>0</v>
      </c>
      <c r="GP302" s="2">
        <f t="shared" si="332"/>
        <v>0</v>
      </c>
      <c r="GQ302" s="2"/>
      <c r="GR302" s="2">
        <v>0</v>
      </c>
      <c r="GS302" s="2">
        <v>3</v>
      </c>
      <c r="GT302" s="2">
        <v>0</v>
      </c>
      <c r="GU302" s="2" t="s">
        <v>3</v>
      </c>
      <c r="GV302" s="2">
        <f t="shared" si="333"/>
        <v>0</v>
      </c>
      <c r="GW302" s="2">
        <v>8.16</v>
      </c>
      <c r="GX302" s="2">
        <f t="shared" si="334"/>
        <v>0</v>
      </c>
      <c r="GY302" s="2"/>
      <c r="GZ302" s="2"/>
      <c r="HA302" s="2">
        <v>0</v>
      </c>
      <c r="HB302" s="2">
        <v>0</v>
      </c>
      <c r="HC302" s="2">
        <f t="shared" si="335"/>
        <v>0</v>
      </c>
      <c r="HD302" s="2"/>
      <c r="HE302" s="2" t="s">
        <v>3</v>
      </c>
      <c r="HF302" s="2" t="s">
        <v>3</v>
      </c>
      <c r="HG302" s="2"/>
      <c r="HH302" s="2"/>
      <c r="HI302" s="2"/>
      <c r="HJ302" s="2"/>
      <c r="HK302" s="2"/>
      <c r="HL302" s="2"/>
      <c r="HM302" s="2" t="s">
        <v>3</v>
      </c>
      <c r="HN302" s="2" t="s">
        <v>3</v>
      </c>
      <c r="HO302" s="2" t="s">
        <v>3</v>
      </c>
      <c r="HP302" s="2" t="s">
        <v>3</v>
      </c>
      <c r="HQ302" s="2" t="s">
        <v>3</v>
      </c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>
        <v>0</v>
      </c>
      <c r="IL302" s="2"/>
      <c r="IM302" s="2"/>
      <c r="IN302" s="2"/>
      <c r="IO302" s="2"/>
      <c r="IP302" s="2"/>
      <c r="IQ302" s="2"/>
      <c r="IR302" s="2"/>
      <c r="IS302" s="2"/>
      <c r="IT302" s="2"/>
      <c r="IU302" s="2"/>
    </row>
    <row r="303" spans="1:255" x14ac:dyDescent="0.2">
      <c r="A303">
        <v>17</v>
      </c>
      <c r="B303">
        <v>1</v>
      </c>
      <c r="C303">
        <f>ROW(SmtRes!A620)</f>
        <v>620</v>
      </c>
      <c r="D303">
        <f>ROW(EtalonRes!A620)</f>
        <v>620</v>
      </c>
      <c r="E303" t="s">
        <v>438</v>
      </c>
      <c r="F303" t="s">
        <v>439</v>
      </c>
      <c r="G303" t="s">
        <v>440</v>
      </c>
      <c r="H303" t="s">
        <v>154</v>
      </c>
      <c r="I303">
        <v>0</v>
      </c>
      <c r="J303">
        <v>0</v>
      </c>
      <c r="K303">
        <v>0</v>
      </c>
      <c r="L303">
        <v>1</v>
      </c>
      <c r="M303">
        <v>0</v>
      </c>
      <c r="N303">
        <f t="shared" si="296"/>
        <v>1</v>
      </c>
      <c r="O303">
        <f t="shared" si="297"/>
        <v>0</v>
      </c>
      <c r="P303">
        <f t="shared" si="298"/>
        <v>0</v>
      </c>
      <c r="Q303">
        <f t="shared" si="299"/>
        <v>0</v>
      </c>
      <c r="R303">
        <f t="shared" si="300"/>
        <v>0</v>
      </c>
      <c r="S303">
        <f t="shared" si="301"/>
        <v>0</v>
      </c>
      <c r="T303">
        <f t="shared" si="302"/>
        <v>0</v>
      </c>
      <c r="U303">
        <f t="shared" si="303"/>
        <v>0</v>
      </c>
      <c r="V303">
        <f t="shared" si="304"/>
        <v>0</v>
      </c>
      <c r="W303">
        <f t="shared" si="305"/>
        <v>0</v>
      </c>
      <c r="X303">
        <f t="shared" si="306"/>
        <v>0</v>
      </c>
      <c r="Y303">
        <f t="shared" si="307"/>
        <v>0</v>
      </c>
      <c r="AA303">
        <v>51441990</v>
      </c>
      <c r="AB303">
        <f t="shared" si="308"/>
        <v>16830.866525000001</v>
      </c>
      <c r="AC303">
        <f>ROUND((ES303),6)</f>
        <v>12218.73</v>
      </c>
      <c r="AD303">
        <f t="shared" si="309"/>
        <v>3738.836875</v>
      </c>
      <c r="AE303">
        <f t="shared" si="310"/>
        <v>406.53937500000001</v>
      </c>
      <c r="AF303">
        <f t="shared" si="311"/>
        <v>873.29965000000004</v>
      </c>
      <c r="AG303">
        <f t="shared" si="312"/>
        <v>0</v>
      </c>
      <c r="AH303">
        <f t="shared" si="313"/>
        <v>104.21299999999998</v>
      </c>
      <c r="AI303">
        <f t="shared" si="314"/>
        <v>32.645625000000003</v>
      </c>
      <c r="AJ303">
        <f t="shared" si="315"/>
        <v>0</v>
      </c>
      <c r="AK303">
        <v>0</v>
      </c>
      <c r="AL303">
        <v>12218.73</v>
      </c>
      <c r="AM303">
        <v>2600.9299999999998</v>
      </c>
      <c r="AN303">
        <v>282.81</v>
      </c>
      <c r="AO303">
        <v>660.34</v>
      </c>
      <c r="AP303">
        <v>0</v>
      </c>
      <c r="AQ303">
        <v>78.8</v>
      </c>
      <c r="AR303">
        <v>22.71</v>
      </c>
      <c r="AS303">
        <v>0</v>
      </c>
      <c r="AT303">
        <v>109</v>
      </c>
      <c r="AU303">
        <v>55</v>
      </c>
      <c r="AV303">
        <v>1</v>
      </c>
      <c r="AW303">
        <v>1</v>
      </c>
      <c r="AZ303">
        <v>1</v>
      </c>
      <c r="BA303">
        <v>44.77</v>
      </c>
      <c r="BB303">
        <v>13.24</v>
      </c>
      <c r="BC303">
        <v>8.16</v>
      </c>
      <c r="BD303" t="s">
        <v>3</v>
      </c>
      <c r="BE303" t="s">
        <v>3</v>
      </c>
      <c r="BF303" t="s">
        <v>3</v>
      </c>
      <c r="BG303" t="s">
        <v>3</v>
      </c>
      <c r="BH303">
        <v>0</v>
      </c>
      <c r="BI303">
        <v>1</v>
      </c>
      <c r="BJ303" t="s">
        <v>441</v>
      </c>
      <c r="BM303">
        <v>28001</v>
      </c>
      <c r="BN303">
        <v>0</v>
      </c>
      <c r="BO303" t="s">
        <v>23</v>
      </c>
      <c r="BP303">
        <v>1</v>
      </c>
      <c r="BQ303">
        <v>2</v>
      </c>
      <c r="BR303">
        <v>0</v>
      </c>
      <c r="BS303">
        <v>44.77</v>
      </c>
      <c r="BT303">
        <v>1</v>
      </c>
      <c r="BU303">
        <v>1</v>
      </c>
      <c r="BV303">
        <v>1</v>
      </c>
      <c r="BW303">
        <v>1</v>
      </c>
      <c r="BX303">
        <v>1</v>
      </c>
      <c r="BY303" t="s">
        <v>3</v>
      </c>
      <c r="BZ303">
        <v>109</v>
      </c>
      <c r="CA303">
        <v>65</v>
      </c>
      <c r="CB303" t="s">
        <v>3</v>
      </c>
      <c r="CE303">
        <v>0</v>
      </c>
      <c r="CF303">
        <v>0</v>
      </c>
      <c r="CG303">
        <v>0</v>
      </c>
      <c r="CH303">
        <v>102</v>
      </c>
      <c r="CI303">
        <v>0</v>
      </c>
      <c r="CJ303">
        <v>0</v>
      </c>
      <c r="CK303">
        <v>0</v>
      </c>
      <c r="CL303">
        <v>0</v>
      </c>
      <c r="CM303">
        <v>0</v>
      </c>
      <c r="CN303" t="s">
        <v>885</v>
      </c>
      <c r="CO303">
        <v>0</v>
      </c>
      <c r="CP303">
        <f t="shared" si="316"/>
        <v>0</v>
      </c>
      <c r="CQ303">
        <f t="shared" si="317"/>
        <v>99704.84</v>
      </c>
      <c r="CR303">
        <f t="shared" si="318"/>
        <v>49502.2</v>
      </c>
      <c r="CS303">
        <f t="shared" si="319"/>
        <v>18200.77</v>
      </c>
      <c r="CT303">
        <f t="shared" si="320"/>
        <v>39097.629999999997</v>
      </c>
      <c r="CU303">
        <f t="shared" si="321"/>
        <v>0</v>
      </c>
      <c r="CV303">
        <f t="shared" si="322"/>
        <v>104.21299999999998</v>
      </c>
      <c r="CW303">
        <f t="shared" si="323"/>
        <v>32.645625000000003</v>
      </c>
      <c r="CX303">
        <f t="shared" si="324"/>
        <v>0</v>
      </c>
      <c r="CY303">
        <f t="shared" si="325"/>
        <v>0</v>
      </c>
      <c r="CZ303">
        <f t="shared" si="326"/>
        <v>0</v>
      </c>
      <c r="DC303" t="s">
        <v>3</v>
      </c>
      <c r="DD303" t="s">
        <v>3</v>
      </c>
      <c r="DE303" t="s">
        <v>36</v>
      </c>
      <c r="DF303" t="s">
        <v>36</v>
      </c>
      <c r="DG303" t="s">
        <v>43</v>
      </c>
      <c r="DH303" t="s">
        <v>3</v>
      </c>
      <c r="DI303" t="s">
        <v>43</v>
      </c>
      <c r="DJ303" t="s">
        <v>36</v>
      </c>
      <c r="DK303" t="s">
        <v>3</v>
      </c>
      <c r="DL303" t="s">
        <v>3</v>
      </c>
      <c r="DM303" t="s">
        <v>26</v>
      </c>
      <c r="DN303">
        <v>0</v>
      </c>
      <c r="DO303">
        <v>0</v>
      </c>
      <c r="DP303">
        <v>1</v>
      </c>
      <c r="DQ303">
        <v>1</v>
      </c>
      <c r="DU303">
        <v>1013</v>
      </c>
      <c r="DV303" t="s">
        <v>154</v>
      </c>
      <c r="DW303" t="s">
        <v>154</v>
      </c>
      <c r="DX303">
        <v>1</v>
      </c>
      <c r="DZ303" t="s">
        <v>3</v>
      </c>
      <c r="EA303" t="s">
        <v>3</v>
      </c>
      <c r="EB303" t="s">
        <v>3</v>
      </c>
      <c r="EC303" t="s">
        <v>3</v>
      </c>
      <c r="EE303">
        <v>51407717</v>
      </c>
      <c r="EF303">
        <v>2</v>
      </c>
      <c r="EG303" t="s">
        <v>27</v>
      </c>
      <c r="EH303">
        <v>0</v>
      </c>
      <c r="EI303" t="s">
        <v>3</v>
      </c>
      <c r="EJ303">
        <v>1</v>
      </c>
      <c r="EK303">
        <v>28001</v>
      </c>
      <c r="EL303" t="s">
        <v>157</v>
      </c>
      <c r="EM303" t="s">
        <v>158</v>
      </c>
      <c r="EO303" t="s">
        <v>44</v>
      </c>
      <c r="EQ303">
        <v>0</v>
      </c>
      <c r="ER303">
        <v>0</v>
      </c>
      <c r="ES303">
        <v>12218.73</v>
      </c>
      <c r="ET303">
        <v>2600.9299999999998</v>
      </c>
      <c r="EU303">
        <v>282.81</v>
      </c>
      <c r="EV303">
        <v>660.34</v>
      </c>
      <c r="EW303">
        <v>78.8</v>
      </c>
      <c r="EX303">
        <v>22.71</v>
      </c>
      <c r="EY303">
        <v>0</v>
      </c>
      <c r="FQ303">
        <v>0</v>
      </c>
      <c r="FR303">
        <f t="shared" si="327"/>
        <v>0</v>
      </c>
      <c r="FS303">
        <v>0</v>
      </c>
      <c r="FX303">
        <v>109</v>
      </c>
      <c r="FY303">
        <v>55.25</v>
      </c>
      <c r="GA303" t="s">
        <v>3</v>
      </c>
      <c r="GD303">
        <v>1</v>
      </c>
      <c r="GF303">
        <v>-1760969146</v>
      </c>
      <c r="GG303">
        <v>2</v>
      </c>
      <c r="GH303">
        <v>0</v>
      </c>
      <c r="GI303">
        <v>-2</v>
      </c>
      <c r="GJ303">
        <v>0</v>
      </c>
      <c r="GK303">
        <v>0</v>
      </c>
      <c r="GL303">
        <f t="shared" si="328"/>
        <v>0</v>
      </c>
      <c r="GM303">
        <f t="shared" si="329"/>
        <v>0</v>
      </c>
      <c r="GN303">
        <f t="shared" si="330"/>
        <v>0</v>
      </c>
      <c r="GO303">
        <f t="shared" si="331"/>
        <v>0</v>
      </c>
      <c r="GP303">
        <f t="shared" si="332"/>
        <v>0</v>
      </c>
      <c r="GR303">
        <v>0</v>
      </c>
      <c r="GS303">
        <v>3</v>
      </c>
      <c r="GT303">
        <v>0</v>
      </c>
      <c r="GU303" t="s">
        <v>3</v>
      </c>
      <c r="GV303">
        <f t="shared" si="333"/>
        <v>0</v>
      </c>
      <c r="GW303">
        <v>8.16</v>
      </c>
      <c r="GX303">
        <f t="shared" si="334"/>
        <v>0</v>
      </c>
      <c r="HA303">
        <v>0</v>
      </c>
      <c r="HB303">
        <v>0</v>
      </c>
      <c r="HC303">
        <f t="shared" si="335"/>
        <v>0</v>
      </c>
      <c r="HE303" t="s">
        <v>3</v>
      </c>
      <c r="HF303" t="s">
        <v>3</v>
      </c>
      <c r="HM303" t="s">
        <v>3</v>
      </c>
      <c r="HN303" t="s">
        <v>3</v>
      </c>
      <c r="HO303" t="s">
        <v>3</v>
      </c>
      <c r="HP303" t="s">
        <v>3</v>
      </c>
      <c r="HQ303" t="s">
        <v>3</v>
      </c>
      <c r="IK303">
        <v>0</v>
      </c>
    </row>
    <row r="304" spans="1:255" x14ac:dyDescent="0.2">
      <c r="A304" s="2">
        <v>17</v>
      </c>
      <c r="B304" s="2">
        <v>1</v>
      </c>
      <c r="C304" s="2"/>
      <c r="D304" s="2"/>
      <c r="E304" s="2" t="s">
        <v>442</v>
      </c>
      <c r="F304" s="2" t="s">
        <v>443</v>
      </c>
      <c r="G304" s="2" t="s">
        <v>444</v>
      </c>
      <c r="H304" s="2" t="s">
        <v>230</v>
      </c>
      <c r="I304" s="2">
        <v>0</v>
      </c>
      <c r="J304" s="2">
        <v>0</v>
      </c>
      <c r="K304" s="2">
        <v>0</v>
      </c>
      <c r="L304" s="2">
        <v>-1.94</v>
      </c>
      <c r="M304" s="2">
        <v>0</v>
      </c>
      <c r="N304" s="2">
        <f t="shared" si="296"/>
        <v>-1.94</v>
      </c>
      <c r="O304" s="2">
        <f t="shared" si="297"/>
        <v>0</v>
      </c>
      <c r="P304" s="2">
        <f t="shared" si="298"/>
        <v>0</v>
      </c>
      <c r="Q304" s="2">
        <f t="shared" si="299"/>
        <v>0</v>
      </c>
      <c r="R304" s="2">
        <f t="shared" si="300"/>
        <v>0</v>
      </c>
      <c r="S304" s="2">
        <f t="shared" si="301"/>
        <v>0</v>
      </c>
      <c r="T304" s="2">
        <f t="shared" si="302"/>
        <v>0</v>
      </c>
      <c r="U304" s="2">
        <f t="shared" si="303"/>
        <v>0</v>
      </c>
      <c r="V304" s="2">
        <f t="shared" si="304"/>
        <v>0</v>
      </c>
      <c r="W304" s="2">
        <f t="shared" si="305"/>
        <v>0</v>
      </c>
      <c r="X304" s="2">
        <f t="shared" si="306"/>
        <v>0</v>
      </c>
      <c r="Y304" s="2">
        <f t="shared" si="307"/>
        <v>0</v>
      </c>
      <c r="Z304" s="2"/>
      <c r="AA304" s="2">
        <v>51442965</v>
      </c>
      <c r="AB304" s="2">
        <f t="shared" si="308"/>
        <v>1448.8</v>
      </c>
      <c r="AC304" s="2">
        <f>ROUND((ES304),6)</f>
        <v>1448.8</v>
      </c>
      <c r="AD304" s="2">
        <f t="shared" si="309"/>
        <v>0</v>
      </c>
      <c r="AE304" s="2">
        <f t="shared" si="310"/>
        <v>0</v>
      </c>
      <c r="AF304" s="2">
        <f t="shared" si="311"/>
        <v>0</v>
      </c>
      <c r="AG304" s="2">
        <f t="shared" si="312"/>
        <v>0</v>
      </c>
      <c r="AH304" s="2">
        <f t="shared" si="313"/>
        <v>0</v>
      </c>
      <c r="AI304" s="2">
        <f t="shared" si="314"/>
        <v>0</v>
      </c>
      <c r="AJ304" s="2">
        <f t="shared" si="315"/>
        <v>0</v>
      </c>
      <c r="AK304" s="2">
        <v>1448.8</v>
      </c>
      <c r="AL304" s="2">
        <v>1448.8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2">
        <v>0</v>
      </c>
      <c r="AT304" s="2">
        <v>109</v>
      </c>
      <c r="AU304" s="2">
        <v>55.25</v>
      </c>
      <c r="AV304" s="2">
        <v>1</v>
      </c>
      <c r="AW304" s="2">
        <v>1</v>
      </c>
      <c r="AX304" s="2"/>
      <c r="AY304" s="2"/>
      <c r="AZ304" s="2">
        <v>1</v>
      </c>
      <c r="BA304" s="2">
        <v>1</v>
      </c>
      <c r="BB304" s="2">
        <v>1</v>
      </c>
      <c r="BC304" s="2">
        <v>8.16</v>
      </c>
      <c r="BD304" s="2" t="s">
        <v>3</v>
      </c>
      <c r="BE304" s="2" t="s">
        <v>3</v>
      </c>
      <c r="BF304" s="2" t="s">
        <v>3</v>
      </c>
      <c r="BG304" s="2" t="s">
        <v>3</v>
      </c>
      <c r="BH304" s="2">
        <v>3</v>
      </c>
      <c r="BI304" s="2">
        <v>1</v>
      </c>
      <c r="BJ304" s="2" t="s">
        <v>445</v>
      </c>
      <c r="BK304" s="2"/>
      <c r="BL304" s="2"/>
      <c r="BM304" s="2">
        <v>1100</v>
      </c>
      <c r="BN304" s="2">
        <v>0</v>
      </c>
      <c r="BO304" s="2" t="s">
        <v>23</v>
      </c>
      <c r="BP304" s="2">
        <v>1</v>
      </c>
      <c r="BQ304" s="2">
        <v>8</v>
      </c>
      <c r="BR304" s="2">
        <v>0</v>
      </c>
      <c r="BS304" s="2">
        <v>1</v>
      </c>
      <c r="BT304" s="2">
        <v>1</v>
      </c>
      <c r="BU304" s="2">
        <v>1</v>
      </c>
      <c r="BV304" s="2">
        <v>1</v>
      </c>
      <c r="BW304" s="2">
        <v>1</v>
      </c>
      <c r="BX304" s="2">
        <v>1</v>
      </c>
      <c r="BY304" s="2" t="s">
        <v>3</v>
      </c>
      <c r="BZ304" s="2">
        <v>109</v>
      </c>
      <c r="CA304" s="2">
        <v>65</v>
      </c>
      <c r="CB304" s="2" t="s">
        <v>3</v>
      </c>
      <c r="CC304" s="2"/>
      <c r="CD304" s="2"/>
      <c r="CE304" s="2">
        <v>0</v>
      </c>
      <c r="CF304" s="2">
        <v>0</v>
      </c>
      <c r="CG304" s="2">
        <v>0</v>
      </c>
      <c r="CH304" s="2">
        <v>103</v>
      </c>
      <c r="CI304" s="2">
        <v>0</v>
      </c>
      <c r="CJ304" s="2">
        <v>0</v>
      </c>
      <c r="CK304" s="2">
        <v>0</v>
      </c>
      <c r="CL304" s="2">
        <v>0</v>
      </c>
      <c r="CM304" s="2">
        <v>0</v>
      </c>
      <c r="CN304" s="2" t="s">
        <v>885</v>
      </c>
      <c r="CO304" s="2">
        <v>0</v>
      </c>
      <c r="CP304" s="2">
        <f t="shared" si="316"/>
        <v>0</v>
      </c>
      <c r="CQ304" s="2">
        <f t="shared" si="317"/>
        <v>11822.21</v>
      </c>
      <c r="CR304" s="2">
        <f t="shared" si="318"/>
        <v>0</v>
      </c>
      <c r="CS304" s="2">
        <f t="shared" si="319"/>
        <v>0</v>
      </c>
      <c r="CT304" s="2">
        <f t="shared" si="320"/>
        <v>0</v>
      </c>
      <c r="CU304" s="2">
        <f t="shared" si="321"/>
        <v>0</v>
      </c>
      <c r="CV304" s="2">
        <f t="shared" si="322"/>
        <v>0</v>
      </c>
      <c r="CW304" s="2">
        <f t="shared" si="323"/>
        <v>0</v>
      </c>
      <c r="CX304" s="2">
        <f t="shared" si="324"/>
        <v>0</v>
      </c>
      <c r="CY304" s="2">
        <f t="shared" si="325"/>
        <v>0</v>
      </c>
      <c r="CZ304" s="2">
        <f t="shared" si="326"/>
        <v>0</v>
      </c>
      <c r="DA304" s="2"/>
      <c r="DB304" s="2"/>
      <c r="DC304" s="2" t="s">
        <v>3</v>
      </c>
      <c r="DD304" s="2" t="s">
        <v>3</v>
      </c>
      <c r="DE304" s="2" t="s">
        <v>36</v>
      </c>
      <c r="DF304" s="2" t="s">
        <v>36</v>
      </c>
      <c r="DG304" s="2" t="s">
        <v>43</v>
      </c>
      <c r="DH304" s="2" t="s">
        <v>3</v>
      </c>
      <c r="DI304" s="2" t="s">
        <v>43</v>
      </c>
      <c r="DJ304" s="2" t="s">
        <v>36</v>
      </c>
      <c r="DK304" s="2" t="s">
        <v>3</v>
      </c>
      <c r="DL304" s="2" t="s">
        <v>3</v>
      </c>
      <c r="DM304" s="2" t="s">
        <v>26</v>
      </c>
      <c r="DN304" s="2">
        <v>0</v>
      </c>
      <c r="DO304" s="2">
        <v>0</v>
      </c>
      <c r="DP304" s="2">
        <v>1</v>
      </c>
      <c r="DQ304" s="2">
        <v>1</v>
      </c>
      <c r="DR304" s="2"/>
      <c r="DS304" s="2"/>
      <c r="DT304" s="2"/>
      <c r="DU304" s="2">
        <v>1009</v>
      </c>
      <c r="DV304" s="2" t="s">
        <v>230</v>
      </c>
      <c r="DW304" s="2" t="s">
        <v>230</v>
      </c>
      <c r="DX304" s="2">
        <v>1000</v>
      </c>
      <c r="DY304" s="2"/>
      <c r="DZ304" s="2" t="s">
        <v>3</v>
      </c>
      <c r="EA304" s="2" t="s">
        <v>3</v>
      </c>
      <c r="EB304" s="2" t="s">
        <v>3</v>
      </c>
      <c r="EC304" s="2" t="s">
        <v>3</v>
      </c>
      <c r="ED304" s="2"/>
      <c r="EE304" s="2">
        <v>51407885</v>
      </c>
      <c r="EF304" s="2">
        <v>8</v>
      </c>
      <c r="EG304" s="2" t="s">
        <v>58</v>
      </c>
      <c r="EH304" s="2">
        <v>0</v>
      </c>
      <c r="EI304" s="2" t="s">
        <v>3</v>
      </c>
      <c r="EJ304" s="2">
        <v>1</v>
      </c>
      <c r="EK304" s="2">
        <v>1100</v>
      </c>
      <c r="EL304" s="2" t="s">
        <v>59</v>
      </c>
      <c r="EM304" s="2" t="s">
        <v>60</v>
      </c>
      <c r="EN304" s="2"/>
      <c r="EO304" s="2" t="s">
        <v>44</v>
      </c>
      <c r="EP304" s="2"/>
      <c r="EQ304" s="2">
        <v>0</v>
      </c>
      <c r="ER304" s="2">
        <v>0</v>
      </c>
      <c r="ES304" s="2">
        <v>1448.8</v>
      </c>
      <c r="ET304" s="2">
        <v>0</v>
      </c>
      <c r="EU304" s="2">
        <v>0</v>
      </c>
      <c r="EV304" s="2">
        <v>0</v>
      </c>
      <c r="EW304" s="2">
        <v>0</v>
      </c>
      <c r="EX304" s="2">
        <v>0</v>
      </c>
      <c r="EY304" s="2">
        <v>0</v>
      </c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>
        <v>0</v>
      </c>
      <c r="FR304" s="2">
        <f t="shared" si="327"/>
        <v>0</v>
      </c>
      <c r="FS304" s="2">
        <v>0</v>
      </c>
      <c r="FT304" s="2"/>
      <c r="FU304" s="2"/>
      <c r="FV304" s="2"/>
      <c r="FW304" s="2"/>
      <c r="FX304" s="2">
        <v>109</v>
      </c>
      <c r="FY304" s="2">
        <v>55.25</v>
      </c>
      <c r="FZ304" s="2"/>
      <c r="GA304" s="2" t="s">
        <v>63</v>
      </c>
      <c r="GB304" s="2"/>
      <c r="GC304" s="2"/>
      <c r="GD304" s="2">
        <v>1</v>
      </c>
      <c r="GE304" s="2"/>
      <c r="GF304" s="2">
        <v>-2125577177</v>
      </c>
      <c r="GG304" s="2">
        <v>2</v>
      </c>
      <c r="GH304" s="2">
        <v>0</v>
      </c>
      <c r="GI304" s="2">
        <v>-2</v>
      </c>
      <c r="GJ304" s="2">
        <v>0</v>
      </c>
      <c r="GK304" s="2">
        <v>0</v>
      </c>
      <c r="GL304" s="2">
        <f t="shared" si="328"/>
        <v>0</v>
      </c>
      <c r="GM304" s="2">
        <f t="shared" si="329"/>
        <v>0</v>
      </c>
      <c r="GN304" s="2">
        <f t="shared" si="330"/>
        <v>0</v>
      </c>
      <c r="GO304" s="2">
        <f t="shared" si="331"/>
        <v>0</v>
      </c>
      <c r="GP304" s="2">
        <f t="shared" si="332"/>
        <v>0</v>
      </c>
      <c r="GQ304" s="2"/>
      <c r="GR304" s="2">
        <v>0</v>
      </c>
      <c r="GS304" s="2">
        <v>4</v>
      </c>
      <c r="GT304" s="2">
        <v>0</v>
      </c>
      <c r="GU304" s="2" t="s">
        <v>3</v>
      </c>
      <c r="GV304" s="2">
        <f t="shared" si="333"/>
        <v>0</v>
      </c>
      <c r="GW304" s="2">
        <v>1</v>
      </c>
      <c r="GX304" s="2">
        <f t="shared" si="334"/>
        <v>0</v>
      </c>
      <c r="GY304" s="2"/>
      <c r="GZ304" s="2"/>
      <c r="HA304" s="2">
        <v>0</v>
      </c>
      <c r="HB304" s="2">
        <v>0</v>
      </c>
      <c r="HC304" s="2">
        <f t="shared" si="335"/>
        <v>0</v>
      </c>
      <c r="HD304" s="2"/>
      <c r="HE304" s="2" t="s">
        <v>3</v>
      </c>
      <c r="HF304" s="2" t="s">
        <v>3</v>
      </c>
      <c r="HG304" s="2"/>
      <c r="HH304" s="2"/>
      <c r="HI304" s="2"/>
      <c r="HJ304" s="2"/>
      <c r="HK304" s="2"/>
      <c r="HL304" s="2"/>
      <c r="HM304" s="2" t="s">
        <v>3</v>
      </c>
      <c r="HN304" s="2" t="s">
        <v>3</v>
      </c>
      <c r="HO304" s="2" t="s">
        <v>3</v>
      </c>
      <c r="HP304" s="2" t="s">
        <v>3</v>
      </c>
      <c r="HQ304" s="2" t="s">
        <v>3</v>
      </c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>
        <v>0</v>
      </c>
      <c r="IL304" s="2"/>
      <c r="IM304" s="2"/>
      <c r="IN304" s="2"/>
      <c r="IO304" s="2"/>
      <c r="IP304" s="2"/>
      <c r="IQ304" s="2"/>
      <c r="IR304" s="2"/>
      <c r="IS304" s="2"/>
      <c r="IT304" s="2"/>
      <c r="IU304" s="2"/>
    </row>
    <row r="305" spans="1:255" x14ac:dyDescent="0.2">
      <c r="A305">
        <v>17</v>
      </c>
      <c r="B305">
        <v>1</v>
      </c>
      <c r="E305" t="s">
        <v>442</v>
      </c>
      <c r="F305" t="s">
        <v>443</v>
      </c>
      <c r="G305" t="s">
        <v>444</v>
      </c>
      <c r="H305" t="s">
        <v>230</v>
      </c>
      <c r="I305">
        <v>0</v>
      </c>
      <c r="J305">
        <v>0</v>
      </c>
      <c r="K305">
        <v>0</v>
      </c>
      <c r="L305">
        <v>-1.94</v>
      </c>
      <c r="M305">
        <v>0</v>
      </c>
      <c r="N305">
        <f t="shared" si="296"/>
        <v>-1.94</v>
      </c>
      <c r="O305">
        <f t="shared" si="297"/>
        <v>0</v>
      </c>
      <c r="P305">
        <f t="shared" si="298"/>
        <v>0</v>
      </c>
      <c r="Q305">
        <f t="shared" si="299"/>
        <v>0</v>
      </c>
      <c r="R305">
        <f t="shared" si="300"/>
        <v>0</v>
      </c>
      <c r="S305">
        <f t="shared" si="301"/>
        <v>0</v>
      </c>
      <c r="T305">
        <f t="shared" si="302"/>
        <v>0</v>
      </c>
      <c r="U305">
        <f t="shared" si="303"/>
        <v>0</v>
      </c>
      <c r="V305">
        <f t="shared" si="304"/>
        <v>0</v>
      </c>
      <c r="W305">
        <f t="shared" si="305"/>
        <v>0</v>
      </c>
      <c r="X305">
        <f t="shared" si="306"/>
        <v>0</v>
      </c>
      <c r="Y305">
        <f t="shared" si="307"/>
        <v>0</v>
      </c>
      <c r="AA305">
        <v>51441990</v>
      </c>
      <c r="AB305">
        <f t="shared" si="308"/>
        <v>1448.8</v>
      </c>
      <c r="AC305">
        <f>ROUND((ES305),6)</f>
        <v>1448.8</v>
      </c>
      <c r="AD305">
        <f t="shared" si="309"/>
        <v>0</v>
      </c>
      <c r="AE305">
        <f t="shared" si="310"/>
        <v>0</v>
      </c>
      <c r="AF305">
        <f t="shared" si="311"/>
        <v>0</v>
      </c>
      <c r="AG305">
        <f t="shared" si="312"/>
        <v>0</v>
      </c>
      <c r="AH305">
        <f t="shared" si="313"/>
        <v>0</v>
      </c>
      <c r="AI305">
        <f t="shared" si="314"/>
        <v>0</v>
      </c>
      <c r="AJ305">
        <f t="shared" si="315"/>
        <v>0</v>
      </c>
      <c r="AK305">
        <v>1448.8</v>
      </c>
      <c r="AL305">
        <v>1448.8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109</v>
      </c>
      <c r="AU305">
        <v>55</v>
      </c>
      <c r="AV305">
        <v>1</v>
      </c>
      <c r="AW305">
        <v>1</v>
      </c>
      <c r="AZ305">
        <v>1</v>
      </c>
      <c r="BA305">
        <v>1</v>
      </c>
      <c r="BB305">
        <v>1</v>
      </c>
      <c r="BC305">
        <v>8.16</v>
      </c>
      <c r="BD305" t="s">
        <v>3</v>
      </c>
      <c r="BE305" t="s">
        <v>3</v>
      </c>
      <c r="BF305" t="s">
        <v>3</v>
      </c>
      <c r="BG305" t="s">
        <v>3</v>
      </c>
      <c r="BH305">
        <v>3</v>
      </c>
      <c r="BI305">
        <v>1</v>
      </c>
      <c r="BJ305" t="s">
        <v>445</v>
      </c>
      <c r="BM305">
        <v>1100</v>
      </c>
      <c r="BN305">
        <v>0</v>
      </c>
      <c r="BO305" t="s">
        <v>23</v>
      </c>
      <c r="BP305">
        <v>1</v>
      </c>
      <c r="BQ305">
        <v>8</v>
      </c>
      <c r="BR305">
        <v>0</v>
      </c>
      <c r="BS305">
        <v>1</v>
      </c>
      <c r="BT305">
        <v>1</v>
      </c>
      <c r="BU305">
        <v>1</v>
      </c>
      <c r="BV305">
        <v>1</v>
      </c>
      <c r="BW305">
        <v>1</v>
      </c>
      <c r="BX305">
        <v>1</v>
      </c>
      <c r="BY305" t="s">
        <v>3</v>
      </c>
      <c r="BZ305">
        <v>109</v>
      </c>
      <c r="CA305">
        <v>65</v>
      </c>
      <c r="CB305" t="s">
        <v>3</v>
      </c>
      <c r="CE305">
        <v>0</v>
      </c>
      <c r="CF305">
        <v>0</v>
      </c>
      <c r="CG305">
        <v>0</v>
      </c>
      <c r="CH305">
        <v>103</v>
      </c>
      <c r="CI305">
        <v>0</v>
      </c>
      <c r="CJ305">
        <v>0</v>
      </c>
      <c r="CK305">
        <v>0</v>
      </c>
      <c r="CL305">
        <v>0</v>
      </c>
      <c r="CM305">
        <v>0</v>
      </c>
      <c r="CN305" t="s">
        <v>885</v>
      </c>
      <c r="CO305">
        <v>0</v>
      </c>
      <c r="CP305">
        <f t="shared" si="316"/>
        <v>0</v>
      </c>
      <c r="CQ305">
        <f t="shared" si="317"/>
        <v>11822.21</v>
      </c>
      <c r="CR305">
        <f t="shared" si="318"/>
        <v>0</v>
      </c>
      <c r="CS305">
        <f t="shared" si="319"/>
        <v>0</v>
      </c>
      <c r="CT305">
        <f t="shared" si="320"/>
        <v>0</v>
      </c>
      <c r="CU305">
        <f t="shared" si="321"/>
        <v>0</v>
      </c>
      <c r="CV305">
        <f t="shared" si="322"/>
        <v>0</v>
      </c>
      <c r="CW305">
        <f t="shared" si="323"/>
        <v>0</v>
      </c>
      <c r="CX305">
        <f t="shared" si="324"/>
        <v>0</v>
      </c>
      <c r="CY305">
        <f t="shared" si="325"/>
        <v>0</v>
      </c>
      <c r="CZ305">
        <f t="shared" si="326"/>
        <v>0</v>
      </c>
      <c r="DC305" t="s">
        <v>3</v>
      </c>
      <c r="DD305" t="s">
        <v>3</v>
      </c>
      <c r="DE305" t="s">
        <v>36</v>
      </c>
      <c r="DF305" t="s">
        <v>36</v>
      </c>
      <c r="DG305" t="s">
        <v>43</v>
      </c>
      <c r="DH305" t="s">
        <v>3</v>
      </c>
      <c r="DI305" t="s">
        <v>43</v>
      </c>
      <c r="DJ305" t="s">
        <v>36</v>
      </c>
      <c r="DK305" t="s">
        <v>3</v>
      </c>
      <c r="DL305" t="s">
        <v>3</v>
      </c>
      <c r="DM305" t="s">
        <v>26</v>
      </c>
      <c r="DN305">
        <v>0</v>
      </c>
      <c r="DO305">
        <v>0</v>
      </c>
      <c r="DP305">
        <v>1</v>
      </c>
      <c r="DQ305">
        <v>1</v>
      </c>
      <c r="DU305">
        <v>1009</v>
      </c>
      <c r="DV305" t="s">
        <v>230</v>
      </c>
      <c r="DW305" t="s">
        <v>230</v>
      </c>
      <c r="DX305">
        <v>1000</v>
      </c>
      <c r="DZ305" t="s">
        <v>3</v>
      </c>
      <c r="EA305" t="s">
        <v>3</v>
      </c>
      <c r="EB305" t="s">
        <v>3</v>
      </c>
      <c r="EC305" t="s">
        <v>3</v>
      </c>
      <c r="EE305">
        <v>51407885</v>
      </c>
      <c r="EF305">
        <v>8</v>
      </c>
      <c r="EG305" t="s">
        <v>58</v>
      </c>
      <c r="EH305">
        <v>0</v>
      </c>
      <c r="EI305" t="s">
        <v>3</v>
      </c>
      <c r="EJ305">
        <v>1</v>
      </c>
      <c r="EK305">
        <v>1100</v>
      </c>
      <c r="EL305" t="s">
        <v>59</v>
      </c>
      <c r="EM305" t="s">
        <v>60</v>
      </c>
      <c r="EO305" t="s">
        <v>44</v>
      </c>
      <c r="EQ305">
        <v>0</v>
      </c>
      <c r="ER305">
        <v>0</v>
      </c>
      <c r="ES305">
        <v>1448.8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FQ305">
        <v>0</v>
      </c>
      <c r="FR305">
        <f t="shared" si="327"/>
        <v>0</v>
      </c>
      <c r="FS305">
        <v>0</v>
      </c>
      <c r="FX305">
        <v>109</v>
      </c>
      <c r="FY305">
        <v>55.25</v>
      </c>
      <c r="GA305" t="s">
        <v>63</v>
      </c>
      <c r="GD305">
        <v>1</v>
      </c>
      <c r="GF305">
        <v>-2125577177</v>
      </c>
      <c r="GG305">
        <v>2</v>
      </c>
      <c r="GH305">
        <v>0</v>
      </c>
      <c r="GI305">
        <v>-2</v>
      </c>
      <c r="GJ305">
        <v>0</v>
      </c>
      <c r="GK305">
        <v>0</v>
      </c>
      <c r="GL305">
        <f t="shared" si="328"/>
        <v>0</v>
      </c>
      <c r="GM305">
        <f t="shared" si="329"/>
        <v>0</v>
      </c>
      <c r="GN305">
        <f t="shared" si="330"/>
        <v>0</v>
      </c>
      <c r="GO305">
        <f t="shared" si="331"/>
        <v>0</v>
      </c>
      <c r="GP305">
        <f t="shared" si="332"/>
        <v>0</v>
      </c>
      <c r="GR305">
        <v>0</v>
      </c>
      <c r="GS305">
        <v>4</v>
      </c>
      <c r="GT305">
        <v>0</v>
      </c>
      <c r="GU305" t="s">
        <v>3</v>
      </c>
      <c r="GV305">
        <f t="shared" si="333"/>
        <v>0</v>
      </c>
      <c r="GW305">
        <v>1</v>
      </c>
      <c r="GX305">
        <f t="shared" si="334"/>
        <v>0</v>
      </c>
      <c r="HA305">
        <v>0</v>
      </c>
      <c r="HB305">
        <v>0</v>
      </c>
      <c r="HC305">
        <f t="shared" si="335"/>
        <v>0</v>
      </c>
      <c r="HE305" t="s">
        <v>3</v>
      </c>
      <c r="HF305" t="s">
        <v>3</v>
      </c>
      <c r="HM305" t="s">
        <v>3</v>
      </c>
      <c r="HN305" t="s">
        <v>3</v>
      </c>
      <c r="HO305" t="s">
        <v>3</v>
      </c>
      <c r="HP305" t="s">
        <v>3</v>
      </c>
      <c r="HQ305" t="s">
        <v>3</v>
      </c>
      <c r="IK305">
        <v>0</v>
      </c>
    </row>
    <row r="306" spans="1:255" x14ac:dyDescent="0.2">
      <c r="A306" s="2">
        <v>17</v>
      </c>
      <c r="B306" s="2">
        <v>1</v>
      </c>
      <c r="C306" s="2"/>
      <c r="D306" s="2"/>
      <c r="E306" s="2" t="s">
        <v>446</v>
      </c>
      <c r="F306" s="2" t="s">
        <v>84</v>
      </c>
      <c r="G306" s="2" t="s">
        <v>94</v>
      </c>
      <c r="H306" s="2" t="s">
        <v>57</v>
      </c>
      <c r="I306" s="2">
        <v>0</v>
      </c>
      <c r="J306" s="2">
        <v>0</v>
      </c>
      <c r="K306" s="2">
        <v>0</v>
      </c>
      <c r="L306" s="2">
        <v>20</v>
      </c>
      <c r="M306" s="2">
        <v>0</v>
      </c>
      <c r="N306" s="2">
        <f t="shared" si="296"/>
        <v>20</v>
      </c>
      <c r="O306" s="2">
        <f t="shared" si="297"/>
        <v>0</v>
      </c>
      <c r="P306" s="2">
        <f t="shared" si="298"/>
        <v>0</v>
      </c>
      <c r="Q306" s="2">
        <f t="shared" si="299"/>
        <v>0</v>
      </c>
      <c r="R306" s="2">
        <f t="shared" si="300"/>
        <v>0</v>
      </c>
      <c r="S306" s="2">
        <f t="shared" si="301"/>
        <v>0</v>
      </c>
      <c r="T306" s="2">
        <f t="shared" si="302"/>
        <v>0</v>
      </c>
      <c r="U306" s="2">
        <f t="shared" si="303"/>
        <v>0</v>
      </c>
      <c r="V306" s="2">
        <f t="shared" si="304"/>
        <v>0</v>
      </c>
      <c r="W306" s="2">
        <f t="shared" si="305"/>
        <v>0</v>
      </c>
      <c r="X306" s="2">
        <f t="shared" si="306"/>
        <v>0</v>
      </c>
      <c r="Y306" s="2">
        <f t="shared" si="307"/>
        <v>0</v>
      </c>
      <c r="Z306" s="2"/>
      <c r="AA306" s="2">
        <v>51442965</v>
      </c>
      <c r="AB306" s="2">
        <f t="shared" si="308"/>
        <v>499.07557200000002</v>
      </c>
      <c r="AC306" s="2">
        <f>ROUND((((ES306/1.2/8.16)*1.012)),6)</f>
        <v>499.07557200000002</v>
      </c>
      <c r="AD306" s="2">
        <f t="shared" si="309"/>
        <v>0</v>
      </c>
      <c r="AE306" s="2">
        <f t="shared" si="310"/>
        <v>0</v>
      </c>
      <c r="AF306" s="2">
        <f t="shared" si="311"/>
        <v>0</v>
      </c>
      <c r="AG306" s="2">
        <f t="shared" si="312"/>
        <v>0</v>
      </c>
      <c r="AH306" s="2">
        <f t="shared" si="313"/>
        <v>0</v>
      </c>
      <c r="AI306" s="2">
        <f t="shared" si="314"/>
        <v>0</v>
      </c>
      <c r="AJ306" s="2">
        <f t="shared" si="315"/>
        <v>0</v>
      </c>
      <c r="AK306" s="2">
        <v>4829</v>
      </c>
      <c r="AL306" s="2">
        <v>4829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0</v>
      </c>
      <c r="AT306" s="2">
        <v>0</v>
      </c>
      <c r="AU306" s="2">
        <v>0</v>
      </c>
      <c r="AV306" s="2">
        <v>1</v>
      </c>
      <c r="AW306" s="2">
        <v>1</v>
      </c>
      <c r="AX306" s="2"/>
      <c r="AY306" s="2"/>
      <c r="AZ306" s="2">
        <v>1</v>
      </c>
      <c r="BA306" s="2">
        <v>1</v>
      </c>
      <c r="BB306" s="2">
        <v>1</v>
      </c>
      <c r="BC306" s="2">
        <v>8.16</v>
      </c>
      <c r="BD306" s="2" t="s">
        <v>3</v>
      </c>
      <c r="BE306" s="2" t="s">
        <v>3</v>
      </c>
      <c r="BF306" s="2" t="s">
        <v>3</v>
      </c>
      <c r="BG306" s="2" t="s">
        <v>3</v>
      </c>
      <c r="BH306" s="2">
        <v>3</v>
      </c>
      <c r="BI306" s="2">
        <v>1</v>
      </c>
      <c r="BJ306" s="2" t="s">
        <v>84</v>
      </c>
      <c r="BK306" s="2"/>
      <c r="BL306" s="2"/>
      <c r="BM306" s="2">
        <v>1100</v>
      </c>
      <c r="BN306" s="2">
        <v>0</v>
      </c>
      <c r="BO306" s="2" t="s">
        <v>23</v>
      </c>
      <c r="BP306" s="2">
        <v>1</v>
      </c>
      <c r="BQ306" s="2">
        <v>8</v>
      </c>
      <c r="BR306" s="2">
        <v>0</v>
      </c>
      <c r="BS306" s="2">
        <v>1</v>
      </c>
      <c r="BT306" s="2">
        <v>1</v>
      </c>
      <c r="BU306" s="2">
        <v>1</v>
      </c>
      <c r="BV306" s="2">
        <v>1</v>
      </c>
      <c r="BW306" s="2">
        <v>1</v>
      </c>
      <c r="BX306" s="2">
        <v>1</v>
      </c>
      <c r="BY306" s="2" t="s">
        <v>3</v>
      </c>
      <c r="BZ306" s="2">
        <v>0</v>
      </c>
      <c r="CA306" s="2">
        <v>0</v>
      </c>
      <c r="CB306" s="2" t="s">
        <v>3</v>
      </c>
      <c r="CC306" s="2"/>
      <c r="CD306" s="2"/>
      <c r="CE306" s="2">
        <v>0</v>
      </c>
      <c r="CF306" s="2">
        <v>0</v>
      </c>
      <c r="CG306" s="2">
        <v>0</v>
      </c>
      <c r="CH306" s="2">
        <v>104</v>
      </c>
      <c r="CI306" s="2">
        <v>0</v>
      </c>
      <c r="CJ306" s="2">
        <v>0</v>
      </c>
      <c r="CK306" s="2">
        <v>0</v>
      </c>
      <c r="CL306" s="2">
        <v>0</v>
      </c>
      <c r="CM306" s="2">
        <v>0</v>
      </c>
      <c r="CN306" s="2" t="s">
        <v>888</v>
      </c>
      <c r="CO306" s="2">
        <v>0</v>
      </c>
      <c r="CP306" s="2">
        <f t="shared" si="316"/>
        <v>0</v>
      </c>
      <c r="CQ306" s="2">
        <f t="shared" si="317"/>
        <v>4072.46</v>
      </c>
      <c r="CR306" s="2">
        <f t="shared" si="318"/>
        <v>0</v>
      </c>
      <c r="CS306" s="2">
        <f t="shared" si="319"/>
        <v>0</v>
      </c>
      <c r="CT306" s="2">
        <f t="shared" si="320"/>
        <v>0</v>
      </c>
      <c r="CU306" s="2">
        <f t="shared" si="321"/>
        <v>0</v>
      </c>
      <c r="CV306" s="2">
        <f t="shared" si="322"/>
        <v>0</v>
      </c>
      <c r="CW306" s="2">
        <f t="shared" si="323"/>
        <v>0</v>
      </c>
      <c r="CX306" s="2">
        <f t="shared" si="324"/>
        <v>0</v>
      </c>
      <c r="CY306" s="2">
        <f t="shared" si="325"/>
        <v>0</v>
      </c>
      <c r="CZ306" s="2">
        <f t="shared" si="326"/>
        <v>0</v>
      </c>
      <c r="DA306" s="2"/>
      <c r="DB306" s="2"/>
      <c r="DC306" s="2" t="s">
        <v>3</v>
      </c>
      <c r="DD306" s="2" t="s">
        <v>267</v>
      </c>
      <c r="DE306" s="2" t="s">
        <v>36</v>
      </c>
      <c r="DF306" s="2" t="s">
        <v>36</v>
      </c>
      <c r="DG306" s="2" t="s">
        <v>43</v>
      </c>
      <c r="DH306" s="2" t="s">
        <v>3</v>
      </c>
      <c r="DI306" s="2" t="s">
        <v>43</v>
      </c>
      <c r="DJ306" s="2" t="s">
        <v>36</v>
      </c>
      <c r="DK306" s="2" t="s">
        <v>3</v>
      </c>
      <c r="DL306" s="2" t="s">
        <v>3</v>
      </c>
      <c r="DM306" s="2" t="s">
        <v>3</v>
      </c>
      <c r="DN306" s="2">
        <v>0</v>
      </c>
      <c r="DO306" s="2">
        <v>0</v>
      </c>
      <c r="DP306" s="2">
        <v>1</v>
      </c>
      <c r="DQ306" s="2">
        <v>1</v>
      </c>
      <c r="DR306" s="2"/>
      <c r="DS306" s="2"/>
      <c r="DT306" s="2"/>
      <c r="DU306" s="2">
        <v>1007</v>
      </c>
      <c r="DV306" s="2" t="s">
        <v>57</v>
      </c>
      <c r="DW306" s="2" t="s">
        <v>57</v>
      </c>
      <c r="DX306" s="2">
        <v>1</v>
      </c>
      <c r="DY306" s="2"/>
      <c r="DZ306" s="2" t="s">
        <v>3</v>
      </c>
      <c r="EA306" s="2" t="s">
        <v>3</v>
      </c>
      <c r="EB306" s="2" t="s">
        <v>3</v>
      </c>
      <c r="EC306" s="2" t="s">
        <v>3</v>
      </c>
      <c r="ED306" s="2"/>
      <c r="EE306" s="2">
        <v>51407885</v>
      </c>
      <c r="EF306" s="2">
        <v>8</v>
      </c>
      <c r="EG306" s="2" t="s">
        <v>58</v>
      </c>
      <c r="EH306" s="2">
        <v>0</v>
      </c>
      <c r="EI306" s="2" t="s">
        <v>3</v>
      </c>
      <c r="EJ306" s="2">
        <v>1</v>
      </c>
      <c r="EK306" s="2">
        <v>1100</v>
      </c>
      <c r="EL306" s="2" t="s">
        <v>59</v>
      </c>
      <c r="EM306" s="2" t="s">
        <v>60</v>
      </c>
      <c r="EN306" s="2"/>
      <c r="EO306" s="2" t="s">
        <v>87</v>
      </c>
      <c r="EP306" s="2"/>
      <c r="EQ306" s="2">
        <v>0</v>
      </c>
      <c r="ER306" s="2">
        <v>0</v>
      </c>
      <c r="ES306" s="2">
        <v>4829</v>
      </c>
      <c r="ET306" s="2">
        <v>0</v>
      </c>
      <c r="EU306" s="2">
        <v>0</v>
      </c>
      <c r="EV306" s="2">
        <v>0</v>
      </c>
      <c r="EW306" s="2">
        <v>0</v>
      </c>
      <c r="EX306" s="2">
        <v>0</v>
      </c>
      <c r="EY306" s="2">
        <v>0</v>
      </c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>
        <v>0</v>
      </c>
      <c r="FR306" s="2">
        <f t="shared" si="327"/>
        <v>0</v>
      </c>
      <c r="FS306" s="2">
        <v>0</v>
      </c>
      <c r="FT306" s="2"/>
      <c r="FU306" s="2"/>
      <c r="FV306" s="2"/>
      <c r="FW306" s="2"/>
      <c r="FX306" s="2">
        <v>0</v>
      </c>
      <c r="FY306" s="2">
        <v>0</v>
      </c>
      <c r="FZ306" s="2"/>
      <c r="GA306" s="2" t="s">
        <v>63</v>
      </c>
      <c r="GB306" s="2"/>
      <c r="GC306" s="2"/>
      <c r="GD306" s="2">
        <v>1</v>
      </c>
      <c r="GE306" s="2"/>
      <c r="GF306" s="2">
        <v>-1133055110</v>
      </c>
      <c r="GG306" s="2">
        <v>2</v>
      </c>
      <c r="GH306" s="2">
        <v>0</v>
      </c>
      <c r="GI306" s="2">
        <v>3</v>
      </c>
      <c r="GJ306" s="2">
        <v>0</v>
      </c>
      <c r="GK306" s="2">
        <v>0</v>
      </c>
      <c r="GL306" s="2">
        <f t="shared" si="328"/>
        <v>0</v>
      </c>
      <c r="GM306" s="2">
        <f t="shared" si="329"/>
        <v>0</v>
      </c>
      <c r="GN306" s="2">
        <f t="shared" si="330"/>
        <v>0</v>
      </c>
      <c r="GO306" s="2">
        <f t="shared" si="331"/>
        <v>0</v>
      </c>
      <c r="GP306" s="2">
        <f t="shared" si="332"/>
        <v>0</v>
      </c>
      <c r="GQ306" s="2"/>
      <c r="GR306" s="2">
        <v>1</v>
      </c>
      <c r="GS306" s="2">
        <v>4</v>
      </c>
      <c r="GT306" s="2">
        <v>0</v>
      </c>
      <c r="GU306" s="2" t="s">
        <v>3</v>
      </c>
      <c r="GV306" s="2">
        <f t="shared" si="333"/>
        <v>0</v>
      </c>
      <c r="GW306" s="2">
        <v>1</v>
      </c>
      <c r="GX306" s="2">
        <f t="shared" si="334"/>
        <v>0</v>
      </c>
      <c r="GY306" s="2"/>
      <c r="GZ306" s="2"/>
      <c r="HA306" s="2">
        <v>0</v>
      </c>
      <c r="HB306" s="2">
        <v>0</v>
      </c>
      <c r="HC306" s="2">
        <f t="shared" si="335"/>
        <v>0</v>
      </c>
      <c r="HD306" s="2"/>
      <c r="HE306" s="2" t="s">
        <v>3</v>
      </c>
      <c r="HF306" s="2" t="s">
        <v>3</v>
      </c>
      <c r="HG306" s="2"/>
      <c r="HH306" s="2"/>
      <c r="HI306" s="2"/>
      <c r="HJ306" s="2"/>
      <c r="HK306" s="2"/>
      <c r="HL306" s="2"/>
      <c r="HM306" s="2" t="s">
        <v>3</v>
      </c>
      <c r="HN306" s="2" t="s">
        <v>3</v>
      </c>
      <c r="HO306" s="2" t="s">
        <v>3</v>
      </c>
      <c r="HP306" s="2" t="s">
        <v>3</v>
      </c>
      <c r="HQ306" s="2" t="s">
        <v>3</v>
      </c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>
        <v>0</v>
      </c>
      <c r="IL306" s="2"/>
      <c r="IM306" s="2"/>
      <c r="IN306" s="2"/>
      <c r="IO306" s="2"/>
      <c r="IP306" s="2"/>
      <c r="IQ306" s="2"/>
      <c r="IR306" s="2"/>
      <c r="IS306" s="2"/>
      <c r="IT306" s="2"/>
      <c r="IU306" s="2"/>
    </row>
    <row r="307" spans="1:255" x14ac:dyDescent="0.2">
      <c r="A307">
        <v>17</v>
      </c>
      <c r="B307">
        <v>1</v>
      </c>
      <c r="E307" t="s">
        <v>446</v>
      </c>
      <c r="F307" t="s">
        <v>84</v>
      </c>
      <c r="G307" t="s">
        <v>94</v>
      </c>
      <c r="H307" t="s">
        <v>57</v>
      </c>
      <c r="I307">
        <v>0</v>
      </c>
      <c r="J307">
        <v>0</v>
      </c>
      <c r="K307">
        <v>0</v>
      </c>
      <c r="L307">
        <v>20</v>
      </c>
      <c r="M307">
        <v>0</v>
      </c>
      <c r="N307">
        <f t="shared" si="296"/>
        <v>20</v>
      </c>
      <c r="O307">
        <f t="shared" si="297"/>
        <v>0</v>
      </c>
      <c r="P307">
        <f t="shared" si="298"/>
        <v>0</v>
      </c>
      <c r="Q307">
        <f t="shared" si="299"/>
        <v>0</v>
      </c>
      <c r="R307">
        <f t="shared" si="300"/>
        <v>0</v>
      </c>
      <c r="S307">
        <f t="shared" si="301"/>
        <v>0</v>
      </c>
      <c r="T307">
        <f t="shared" si="302"/>
        <v>0</v>
      </c>
      <c r="U307">
        <f t="shared" si="303"/>
        <v>0</v>
      </c>
      <c r="V307">
        <f t="shared" si="304"/>
        <v>0</v>
      </c>
      <c r="W307">
        <f t="shared" si="305"/>
        <v>0</v>
      </c>
      <c r="X307">
        <f t="shared" si="306"/>
        <v>0</v>
      </c>
      <c r="Y307">
        <f t="shared" si="307"/>
        <v>0</v>
      </c>
      <c r="AA307">
        <v>51441990</v>
      </c>
      <c r="AB307">
        <f t="shared" si="308"/>
        <v>499.07557200000002</v>
      </c>
      <c r="AC307">
        <f>ROUND((((ES307/1.2/8.16)*1.012)),6)</f>
        <v>499.07557200000002</v>
      </c>
      <c r="AD307">
        <f t="shared" si="309"/>
        <v>0</v>
      </c>
      <c r="AE307">
        <f t="shared" si="310"/>
        <v>0</v>
      </c>
      <c r="AF307">
        <f t="shared" si="311"/>
        <v>0</v>
      </c>
      <c r="AG307">
        <f t="shared" si="312"/>
        <v>0</v>
      </c>
      <c r="AH307">
        <f t="shared" si="313"/>
        <v>0</v>
      </c>
      <c r="AI307">
        <f t="shared" si="314"/>
        <v>0</v>
      </c>
      <c r="AJ307">
        <f t="shared" si="315"/>
        <v>0</v>
      </c>
      <c r="AK307">
        <v>4829</v>
      </c>
      <c r="AL307">
        <v>4829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1</v>
      </c>
      <c r="AW307">
        <v>1</v>
      </c>
      <c r="AZ307">
        <v>1</v>
      </c>
      <c r="BA307">
        <v>1</v>
      </c>
      <c r="BB307">
        <v>1</v>
      </c>
      <c r="BC307">
        <v>8.16</v>
      </c>
      <c r="BD307" t="s">
        <v>3</v>
      </c>
      <c r="BE307" t="s">
        <v>3</v>
      </c>
      <c r="BF307" t="s">
        <v>3</v>
      </c>
      <c r="BG307" t="s">
        <v>3</v>
      </c>
      <c r="BH307">
        <v>3</v>
      </c>
      <c r="BI307">
        <v>1</v>
      </c>
      <c r="BJ307" t="s">
        <v>84</v>
      </c>
      <c r="BM307">
        <v>1100</v>
      </c>
      <c r="BN307">
        <v>0</v>
      </c>
      <c r="BO307" t="s">
        <v>23</v>
      </c>
      <c r="BP307">
        <v>1</v>
      </c>
      <c r="BQ307">
        <v>8</v>
      </c>
      <c r="BR307">
        <v>0</v>
      </c>
      <c r="BS307">
        <v>1</v>
      </c>
      <c r="BT307">
        <v>1</v>
      </c>
      <c r="BU307">
        <v>1</v>
      </c>
      <c r="BV307">
        <v>1</v>
      </c>
      <c r="BW307">
        <v>1</v>
      </c>
      <c r="BX307">
        <v>1</v>
      </c>
      <c r="BY307" t="s">
        <v>3</v>
      </c>
      <c r="BZ307">
        <v>0</v>
      </c>
      <c r="CA307">
        <v>0</v>
      </c>
      <c r="CB307" t="s">
        <v>3</v>
      </c>
      <c r="CE307">
        <v>0</v>
      </c>
      <c r="CF307">
        <v>0</v>
      </c>
      <c r="CG307">
        <v>0</v>
      </c>
      <c r="CH307">
        <v>104</v>
      </c>
      <c r="CI307">
        <v>0</v>
      </c>
      <c r="CJ307">
        <v>0</v>
      </c>
      <c r="CK307">
        <v>0</v>
      </c>
      <c r="CL307">
        <v>0</v>
      </c>
      <c r="CM307">
        <v>0</v>
      </c>
      <c r="CN307" t="s">
        <v>888</v>
      </c>
      <c r="CO307">
        <v>0</v>
      </c>
      <c r="CP307">
        <f t="shared" si="316"/>
        <v>0</v>
      </c>
      <c r="CQ307">
        <f t="shared" si="317"/>
        <v>4072.46</v>
      </c>
      <c r="CR307">
        <f t="shared" si="318"/>
        <v>0</v>
      </c>
      <c r="CS307">
        <f t="shared" si="319"/>
        <v>0</v>
      </c>
      <c r="CT307">
        <f t="shared" si="320"/>
        <v>0</v>
      </c>
      <c r="CU307">
        <f t="shared" si="321"/>
        <v>0</v>
      </c>
      <c r="CV307">
        <f t="shared" si="322"/>
        <v>0</v>
      </c>
      <c r="CW307">
        <f t="shared" si="323"/>
        <v>0</v>
      </c>
      <c r="CX307">
        <f t="shared" si="324"/>
        <v>0</v>
      </c>
      <c r="CY307">
        <f t="shared" si="325"/>
        <v>0</v>
      </c>
      <c r="CZ307">
        <f t="shared" si="326"/>
        <v>0</v>
      </c>
      <c r="DC307" t="s">
        <v>3</v>
      </c>
      <c r="DD307" t="s">
        <v>267</v>
      </c>
      <c r="DE307" t="s">
        <v>36</v>
      </c>
      <c r="DF307" t="s">
        <v>36</v>
      </c>
      <c r="DG307" t="s">
        <v>43</v>
      </c>
      <c r="DH307" t="s">
        <v>3</v>
      </c>
      <c r="DI307" t="s">
        <v>43</v>
      </c>
      <c r="DJ307" t="s">
        <v>36</v>
      </c>
      <c r="DK307" t="s">
        <v>3</v>
      </c>
      <c r="DL307" t="s">
        <v>3</v>
      </c>
      <c r="DM307" t="s">
        <v>3</v>
      </c>
      <c r="DN307">
        <v>0</v>
      </c>
      <c r="DO307">
        <v>0</v>
      </c>
      <c r="DP307">
        <v>1</v>
      </c>
      <c r="DQ307">
        <v>1</v>
      </c>
      <c r="DU307">
        <v>1007</v>
      </c>
      <c r="DV307" t="s">
        <v>57</v>
      </c>
      <c r="DW307" t="s">
        <v>57</v>
      </c>
      <c r="DX307">
        <v>1</v>
      </c>
      <c r="DZ307" t="s">
        <v>3</v>
      </c>
      <c r="EA307" t="s">
        <v>3</v>
      </c>
      <c r="EB307" t="s">
        <v>3</v>
      </c>
      <c r="EC307" t="s">
        <v>3</v>
      </c>
      <c r="EE307">
        <v>51407885</v>
      </c>
      <c r="EF307">
        <v>8</v>
      </c>
      <c r="EG307" t="s">
        <v>58</v>
      </c>
      <c r="EH307">
        <v>0</v>
      </c>
      <c r="EI307" t="s">
        <v>3</v>
      </c>
      <c r="EJ307">
        <v>1</v>
      </c>
      <c r="EK307">
        <v>1100</v>
      </c>
      <c r="EL307" t="s">
        <v>59</v>
      </c>
      <c r="EM307" t="s">
        <v>60</v>
      </c>
      <c r="EO307" t="s">
        <v>87</v>
      </c>
      <c r="EQ307">
        <v>0</v>
      </c>
      <c r="ER307">
        <v>0</v>
      </c>
      <c r="ES307">
        <v>4829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FQ307">
        <v>0</v>
      </c>
      <c r="FR307">
        <f t="shared" si="327"/>
        <v>0</v>
      </c>
      <c r="FS307">
        <v>0</v>
      </c>
      <c r="FX307">
        <v>0</v>
      </c>
      <c r="FY307">
        <v>0</v>
      </c>
      <c r="GA307" t="s">
        <v>63</v>
      </c>
      <c r="GD307">
        <v>1</v>
      </c>
      <c r="GF307">
        <v>-1133055110</v>
      </c>
      <c r="GG307">
        <v>2</v>
      </c>
      <c r="GH307">
        <v>0</v>
      </c>
      <c r="GI307">
        <v>3</v>
      </c>
      <c r="GJ307">
        <v>0</v>
      </c>
      <c r="GK307">
        <v>0</v>
      </c>
      <c r="GL307">
        <f t="shared" si="328"/>
        <v>0</v>
      </c>
      <c r="GM307">
        <f t="shared" si="329"/>
        <v>0</v>
      </c>
      <c r="GN307">
        <f t="shared" si="330"/>
        <v>0</v>
      </c>
      <c r="GO307">
        <f t="shared" si="331"/>
        <v>0</v>
      </c>
      <c r="GP307">
        <f t="shared" si="332"/>
        <v>0</v>
      </c>
      <c r="GR307">
        <v>1</v>
      </c>
      <c r="GS307">
        <v>4</v>
      </c>
      <c r="GT307">
        <v>0</v>
      </c>
      <c r="GU307" t="s">
        <v>3</v>
      </c>
      <c r="GV307">
        <f t="shared" si="333"/>
        <v>0</v>
      </c>
      <c r="GW307">
        <v>1</v>
      </c>
      <c r="GX307">
        <f t="shared" si="334"/>
        <v>0</v>
      </c>
      <c r="HA307">
        <v>0</v>
      </c>
      <c r="HB307">
        <v>0</v>
      </c>
      <c r="HC307">
        <f t="shared" si="335"/>
        <v>0</v>
      </c>
      <c r="HE307" t="s">
        <v>3</v>
      </c>
      <c r="HF307" t="s">
        <v>3</v>
      </c>
      <c r="HM307" t="s">
        <v>3</v>
      </c>
      <c r="HN307" t="s">
        <v>3</v>
      </c>
      <c r="HO307" t="s">
        <v>3</v>
      </c>
      <c r="HP307" t="s">
        <v>3</v>
      </c>
      <c r="HQ307" t="s">
        <v>3</v>
      </c>
      <c r="IK307">
        <v>0</v>
      </c>
    </row>
    <row r="308" spans="1:255" x14ac:dyDescent="0.2">
      <c r="A308" s="2">
        <v>17</v>
      </c>
      <c r="B308" s="2">
        <v>1</v>
      </c>
      <c r="C308" s="2">
        <f>ROW(SmtRes!A643)</f>
        <v>643</v>
      </c>
      <c r="D308" s="2">
        <f>ROW(EtalonRes!A643)</f>
        <v>643</v>
      </c>
      <c r="E308" s="2" t="s">
        <v>447</v>
      </c>
      <c r="F308" s="2" t="s">
        <v>439</v>
      </c>
      <c r="G308" s="2" t="s">
        <v>448</v>
      </c>
      <c r="H308" s="2" t="s">
        <v>154</v>
      </c>
      <c r="I308" s="2">
        <v>0</v>
      </c>
      <c r="J308" s="2">
        <v>0</v>
      </c>
      <c r="K308" s="2">
        <v>0</v>
      </c>
      <c r="L308" s="2">
        <v>3</v>
      </c>
      <c r="M308" s="2">
        <v>0</v>
      </c>
      <c r="N308" s="2">
        <f t="shared" si="296"/>
        <v>3</v>
      </c>
      <c r="O308" s="2">
        <f t="shared" si="297"/>
        <v>0</v>
      </c>
      <c r="P308" s="2">
        <f t="shared" si="298"/>
        <v>0</v>
      </c>
      <c r="Q308" s="2">
        <f t="shared" si="299"/>
        <v>0</v>
      </c>
      <c r="R308" s="2">
        <f t="shared" si="300"/>
        <v>0</v>
      </c>
      <c r="S308" s="2">
        <f t="shared" si="301"/>
        <v>0</v>
      </c>
      <c r="T308" s="2">
        <f t="shared" si="302"/>
        <v>0</v>
      </c>
      <c r="U308" s="2">
        <f t="shared" si="303"/>
        <v>0</v>
      </c>
      <c r="V308" s="2">
        <f t="shared" si="304"/>
        <v>0</v>
      </c>
      <c r="W308" s="2">
        <f t="shared" si="305"/>
        <v>0</v>
      </c>
      <c r="X308" s="2">
        <f t="shared" si="306"/>
        <v>0</v>
      </c>
      <c r="Y308" s="2">
        <f t="shared" si="307"/>
        <v>0</v>
      </c>
      <c r="Z308" s="2"/>
      <c r="AA308" s="2">
        <v>51442965</v>
      </c>
      <c r="AB308" s="2">
        <f t="shared" si="308"/>
        <v>16830.866525000001</v>
      </c>
      <c r="AC308" s="2">
        <f t="shared" ref="AC308:AC323" si="337">ROUND((ES308),6)</f>
        <v>12218.73</v>
      </c>
      <c r="AD308" s="2">
        <f t="shared" si="309"/>
        <v>3738.836875</v>
      </c>
      <c r="AE308" s="2">
        <f t="shared" si="310"/>
        <v>406.53937500000001</v>
      </c>
      <c r="AF308" s="2">
        <f t="shared" si="311"/>
        <v>873.29965000000004</v>
      </c>
      <c r="AG308" s="2">
        <f t="shared" si="312"/>
        <v>0</v>
      </c>
      <c r="AH308" s="2">
        <f t="shared" si="313"/>
        <v>104.21299999999998</v>
      </c>
      <c r="AI308" s="2">
        <f t="shared" si="314"/>
        <v>32.645625000000003</v>
      </c>
      <c r="AJ308" s="2">
        <f t="shared" si="315"/>
        <v>0</v>
      </c>
      <c r="AK308" s="2">
        <v>0</v>
      </c>
      <c r="AL308" s="2">
        <v>12218.73</v>
      </c>
      <c r="AM308" s="2">
        <v>2600.9299999999998</v>
      </c>
      <c r="AN308" s="2">
        <v>282.81</v>
      </c>
      <c r="AO308" s="2">
        <v>660.34</v>
      </c>
      <c r="AP308" s="2">
        <v>0</v>
      </c>
      <c r="AQ308" s="2">
        <v>78.8</v>
      </c>
      <c r="AR308" s="2">
        <v>22.71</v>
      </c>
      <c r="AS308" s="2">
        <v>0</v>
      </c>
      <c r="AT308" s="2">
        <v>109</v>
      </c>
      <c r="AU308" s="2">
        <v>55.25</v>
      </c>
      <c r="AV308" s="2">
        <v>1</v>
      </c>
      <c r="AW308" s="2">
        <v>1</v>
      </c>
      <c r="AX308" s="2"/>
      <c r="AY308" s="2"/>
      <c r="AZ308" s="2">
        <v>1</v>
      </c>
      <c r="BA308" s="2">
        <v>44.77</v>
      </c>
      <c r="BB308" s="2">
        <v>13.24</v>
      </c>
      <c r="BC308" s="2">
        <v>8.16</v>
      </c>
      <c r="BD308" s="2" t="s">
        <v>3</v>
      </c>
      <c r="BE308" s="2" t="s">
        <v>3</v>
      </c>
      <c r="BF308" s="2" t="s">
        <v>3</v>
      </c>
      <c r="BG308" s="2" t="s">
        <v>3</v>
      </c>
      <c r="BH308" s="2">
        <v>0</v>
      </c>
      <c r="BI308" s="2">
        <v>1</v>
      </c>
      <c r="BJ308" s="2" t="s">
        <v>441</v>
      </c>
      <c r="BK308" s="2"/>
      <c r="BL308" s="2"/>
      <c r="BM308" s="2">
        <v>28001</v>
      </c>
      <c r="BN308" s="2">
        <v>0</v>
      </c>
      <c r="BO308" s="2" t="s">
        <v>23</v>
      </c>
      <c r="BP308" s="2">
        <v>1</v>
      </c>
      <c r="BQ308" s="2">
        <v>2</v>
      </c>
      <c r="BR308" s="2">
        <v>0</v>
      </c>
      <c r="BS308" s="2">
        <v>44.77</v>
      </c>
      <c r="BT308" s="2">
        <v>1</v>
      </c>
      <c r="BU308" s="2">
        <v>1</v>
      </c>
      <c r="BV308" s="2">
        <v>1</v>
      </c>
      <c r="BW308" s="2">
        <v>1</v>
      </c>
      <c r="BX308" s="2">
        <v>1</v>
      </c>
      <c r="BY308" s="2" t="s">
        <v>3</v>
      </c>
      <c r="BZ308" s="2">
        <v>109</v>
      </c>
      <c r="CA308" s="2">
        <v>65</v>
      </c>
      <c r="CB308" s="2" t="s">
        <v>3</v>
      </c>
      <c r="CC308" s="2"/>
      <c r="CD308" s="2"/>
      <c r="CE308" s="2">
        <v>0</v>
      </c>
      <c r="CF308" s="2">
        <v>0</v>
      </c>
      <c r="CG308" s="2">
        <v>0</v>
      </c>
      <c r="CH308" s="2">
        <v>105</v>
      </c>
      <c r="CI308" s="2">
        <v>0</v>
      </c>
      <c r="CJ308" s="2">
        <v>0</v>
      </c>
      <c r="CK308" s="2">
        <v>0</v>
      </c>
      <c r="CL308" s="2">
        <v>0</v>
      </c>
      <c r="CM308" s="2">
        <v>0</v>
      </c>
      <c r="CN308" s="2" t="s">
        <v>885</v>
      </c>
      <c r="CO308" s="2">
        <v>0</v>
      </c>
      <c r="CP308" s="2">
        <f t="shared" si="316"/>
        <v>0</v>
      </c>
      <c r="CQ308" s="2">
        <f t="shared" si="317"/>
        <v>99704.84</v>
      </c>
      <c r="CR308" s="2">
        <f t="shared" si="318"/>
        <v>49502.2</v>
      </c>
      <c r="CS308" s="2">
        <f t="shared" si="319"/>
        <v>18200.77</v>
      </c>
      <c r="CT308" s="2">
        <f t="shared" si="320"/>
        <v>39097.629999999997</v>
      </c>
      <c r="CU308" s="2">
        <f t="shared" si="321"/>
        <v>0</v>
      </c>
      <c r="CV308" s="2">
        <f t="shared" si="322"/>
        <v>104.21299999999998</v>
      </c>
      <c r="CW308" s="2">
        <f t="shared" si="323"/>
        <v>32.645625000000003</v>
      </c>
      <c r="CX308" s="2">
        <f t="shared" si="324"/>
        <v>0</v>
      </c>
      <c r="CY308" s="2">
        <f t="shared" si="325"/>
        <v>0</v>
      </c>
      <c r="CZ308" s="2">
        <f t="shared" si="326"/>
        <v>0</v>
      </c>
      <c r="DA308" s="2"/>
      <c r="DB308" s="2"/>
      <c r="DC308" s="2" t="s">
        <v>3</v>
      </c>
      <c r="DD308" s="2" t="s">
        <v>3</v>
      </c>
      <c r="DE308" s="2" t="s">
        <v>36</v>
      </c>
      <c r="DF308" s="2" t="s">
        <v>36</v>
      </c>
      <c r="DG308" s="2" t="s">
        <v>43</v>
      </c>
      <c r="DH308" s="2" t="s">
        <v>3</v>
      </c>
      <c r="DI308" s="2" t="s">
        <v>43</v>
      </c>
      <c r="DJ308" s="2" t="s">
        <v>36</v>
      </c>
      <c r="DK308" s="2" t="s">
        <v>3</v>
      </c>
      <c r="DL308" s="2" t="s">
        <v>3</v>
      </c>
      <c r="DM308" s="2" t="s">
        <v>26</v>
      </c>
      <c r="DN308" s="2">
        <v>0</v>
      </c>
      <c r="DO308" s="2">
        <v>0</v>
      </c>
      <c r="DP308" s="2">
        <v>1</v>
      </c>
      <c r="DQ308" s="2">
        <v>1</v>
      </c>
      <c r="DR308" s="2"/>
      <c r="DS308" s="2"/>
      <c r="DT308" s="2"/>
      <c r="DU308" s="2">
        <v>1013</v>
      </c>
      <c r="DV308" s="2" t="s">
        <v>154</v>
      </c>
      <c r="DW308" s="2" t="s">
        <v>154</v>
      </c>
      <c r="DX308" s="2">
        <v>1</v>
      </c>
      <c r="DY308" s="2"/>
      <c r="DZ308" s="2" t="s">
        <v>3</v>
      </c>
      <c r="EA308" s="2" t="s">
        <v>3</v>
      </c>
      <c r="EB308" s="2" t="s">
        <v>3</v>
      </c>
      <c r="EC308" s="2" t="s">
        <v>3</v>
      </c>
      <c r="ED308" s="2"/>
      <c r="EE308" s="2">
        <v>51407717</v>
      </c>
      <c r="EF308" s="2">
        <v>2</v>
      </c>
      <c r="EG308" s="2" t="s">
        <v>27</v>
      </c>
      <c r="EH308" s="2">
        <v>0</v>
      </c>
      <c r="EI308" s="2" t="s">
        <v>3</v>
      </c>
      <c r="EJ308" s="2">
        <v>1</v>
      </c>
      <c r="EK308" s="2">
        <v>28001</v>
      </c>
      <c r="EL308" s="2" t="s">
        <v>157</v>
      </c>
      <c r="EM308" s="2" t="s">
        <v>158</v>
      </c>
      <c r="EN308" s="2"/>
      <c r="EO308" s="2" t="s">
        <v>44</v>
      </c>
      <c r="EP308" s="2"/>
      <c r="EQ308" s="2">
        <v>0</v>
      </c>
      <c r="ER308" s="2">
        <v>0</v>
      </c>
      <c r="ES308" s="2">
        <v>12218.73</v>
      </c>
      <c r="ET308" s="2">
        <v>2600.9299999999998</v>
      </c>
      <c r="EU308" s="2">
        <v>282.81</v>
      </c>
      <c r="EV308" s="2">
        <v>660.34</v>
      </c>
      <c r="EW308" s="2">
        <v>78.8</v>
      </c>
      <c r="EX308" s="2">
        <v>22.71</v>
      </c>
      <c r="EY308" s="2">
        <v>0</v>
      </c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>
        <v>0</v>
      </c>
      <c r="FR308" s="2">
        <f t="shared" si="327"/>
        <v>0</v>
      </c>
      <c r="FS308" s="2">
        <v>0</v>
      </c>
      <c r="FT308" s="2"/>
      <c r="FU308" s="2"/>
      <c r="FV308" s="2"/>
      <c r="FW308" s="2"/>
      <c r="FX308" s="2">
        <v>109</v>
      </c>
      <c r="FY308" s="2">
        <v>55.25</v>
      </c>
      <c r="FZ308" s="2"/>
      <c r="GA308" s="2" t="s">
        <v>3</v>
      </c>
      <c r="GB308" s="2"/>
      <c r="GC308" s="2"/>
      <c r="GD308" s="2">
        <v>1</v>
      </c>
      <c r="GE308" s="2"/>
      <c r="GF308" s="2">
        <v>612738303</v>
      </c>
      <c r="GG308" s="2">
        <v>2</v>
      </c>
      <c r="GH308" s="2">
        <v>0</v>
      </c>
      <c r="GI308" s="2">
        <v>-2</v>
      </c>
      <c r="GJ308" s="2">
        <v>0</v>
      </c>
      <c r="GK308" s="2">
        <v>0</v>
      </c>
      <c r="GL308" s="2">
        <f t="shared" si="328"/>
        <v>0</v>
      </c>
      <c r="GM308" s="2">
        <f t="shared" si="329"/>
        <v>0</v>
      </c>
      <c r="GN308" s="2">
        <f t="shared" si="330"/>
        <v>0</v>
      </c>
      <c r="GO308" s="2">
        <f t="shared" si="331"/>
        <v>0</v>
      </c>
      <c r="GP308" s="2">
        <f t="shared" si="332"/>
        <v>0</v>
      </c>
      <c r="GQ308" s="2"/>
      <c r="GR308" s="2">
        <v>0</v>
      </c>
      <c r="GS308" s="2">
        <v>3</v>
      </c>
      <c r="GT308" s="2">
        <v>0</v>
      </c>
      <c r="GU308" s="2" t="s">
        <v>3</v>
      </c>
      <c r="GV308" s="2">
        <f t="shared" si="333"/>
        <v>0</v>
      </c>
      <c r="GW308" s="2">
        <v>8.16</v>
      </c>
      <c r="GX308" s="2">
        <f t="shared" si="334"/>
        <v>0</v>
      </c>
      <c r="GY308" s="2"/>
      <c r="GZ308" s="2"/>
      <c r="HA308" s="2">
        <v>0</v>
      </c>
      <c r="HB308" s="2">
        <v>0</v>
      </c>
      <c r="HC308" s="2">
        <f t="shared" si="335"/>
        <v>0</v>
      </c>
      <c r="HD308" s="2"/>
      <c r="HE308" s="2" t="s">
        <v>3</v>
      </c>
      <c r="HF308" s="2" t="s">
        <v>3</v>
      </c>
      <c r="HG308" s="2"/>
      <c r="HH308" s="2"/>
      <c r="HI308" s="2"/>
      <c r="HJ308" s="2"/>
      <c r="HK308" s="2"/>
      <c r="HL308" s="2"/>
      <c r="HM308" s="2" t="s">
        <v>3</v>
      </c>
      <c r="HN308" s="2" t="s">
        <v>3</v>
      </c>
      <c r="HO308" s="2" t="s">
        <v>3</v>
      </c>
      <c r="HP308" s="2" t="s">
        <v>3</v>
      </c>
      <c r="HQ308" s="2" t="s">
        <v>3</v>
      </c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>
        <v>0</v>
      </c>
      <c r="IL308" s="2"/>
      <c r="IM308" s="2"/>
      <c r="IN308" s="2"/>
      <c r="IO308" s="2"/>
      <c r="IP308" s="2"/>
      <c r="IQ308" s="2"/>
      <c r="IR308" s="2"/>
      <c r="IS308" s="2"/>
      <c r="IT308" s="2"/>
      <c r="IU308" s="2"/>
    </row>
    <row r="309" spans="1:255" x14ac:dyDescent="0.2">
      <c r="A309">
        <v>17</v>
      </c>
      <c r="B309">
        <v>1</v>
      </c>
      <c r="C309">
        <f>ROW(SmtRes!A666)</f>
        <v>666</v>
      </c>
      <c r="D309">
        <f>ROW(EtalonRes!A666)</f>
        <v>666</v>
      </c>
      <c r="E309" t="s">
        <v>447</v>
      </c>
      <c r="F309" t="s">
        <v>439</v>
      </c>
      <c r="G309" t="s">
        <v>448</v>
      </c>
      <c r="H309" t="s">
        <v>154</v>
      </c>
      <c r="I309">
        <v>0</v>
      </c>
      <c r="J309">
        <v>0</v>
      </c>
      <c r="K309">
        <v>0</v>
      </c>
      <c r="L309">
        <v>3</v>
      </c>
      <c r="M309">
        <v>0</v>
      </c>
      <c r="N309">
        <f t="shared" si="296"/>
        <v>3</v>
      </c>
      <c r="O309">
        <f t="shared" si="297"/>
        <v>0</v>
      </c>
      <c r="P309">
        <f t="shared" si="298"/>
        <v>0</v>
      </c>
      <c r="Q309">
        <f t="shared" si="299"/>
        <v>0</v>
      </c>
      <c r="R309">
        <f t="shared" si="300"/>
        <v>0</v>
      </c>
      <c r="S309">
        <f t="shared" si="301"/>
        <v>0</v>
      </c>
      <c r="T309">
        <f t="shared" si="302"/>
        <v>0</v>
      </c>
      <c r="U309">
        <f t="shared" si="303"/>
        <v>0</v>
      </c>
      <c r="V309">
        <f t="shared" si="304"/>
        <v>0</v>
      </c>
      <c r="W309">
        <f t="shared" si="305"/>
        <v>0</v>
      </c>
      <c r="X309">
        <f t="shared" si="306"/>
        <v>0</v>
      </c>
      <c r="Y309">
        <f t="shared" si="307"/>
        <v>0</v>
      </c>
      <c r="AA309">
        <v>51441990</v>
      </c>
      <c r="AB309">
        <f t="shared" si="308"/>
        <v>16830.866525000001</v>
      </c>
      <c r="AC309">
        <f t="shared" si="337"/>
        <v>12218.73</v>
      </c>
      <c r="AD309">
        <f t="shared" si="309"/>
        <v>3738.836875</v>
      </c>
      <c r="AE309">
        <f t="shared" si="310"/>
        <v>406.53937500000001</v>
      </c>
      <c r="AF309">
        <f t="shared" si="311"/>
        <v>873.29965000000004</v>
      </c>
      <c r="AG309">
        <f t="shared" si="312"/>
        <v>0</v>
      </c>
      <c r="AH309">
        <f t="shared" si="313"/>
        <v>104.21299999999998</v>
      </c>
      <c r="AI309">
        <f t="shared" si="314"/>
        <v>32.645625000000003</v>
      </c>
      <c r="AJ309">
        <f t="shared" si="315"/>
        <v>0</v>
      </c>
      <c r="AK309">
        <v>0</v>
      </c>
      <c r="AL309">
        <v>12218.73</v>
      </c>
      <c r="AM309">
        <v>2600.9299999999998</v>
      </c>
      <c r="AN309">
        <v>282.81</v>
      </c>
      <c r="AO309">
        <v>660.34</v>
      </c>
      <c r="AP309">
        <v>0</v>
      </c>
      <c r="AQ309">
        <v>78.8</v>
      </c>
      <c r="AR309">
        <v>22.71</v>
      </c>
      <c r="AS309">
        <v>0</v>
      </c>
      <c r="AT309">
        <v>109</v>
      </c>
      <c r="AU309">
        <v>55</v>
      </c>
      <c r="AV309">
        <v>1</v>
      </c>
      <c r="AW309">
        <v>1</v>
      </c>
      <c r="AZ309">
        <v>1</v>
      </c>
      <c r="BA309">
        <v>44.77</v>
      </c>
      <c r="BB309">
        <v>13.24</v>
      </c>
      <c r="BC309">
        <v>8.16</v>
      </c>
      <c r="BD309" t="s">
        <v>3</v>
      </c>
      <c r="BE309" t="s">
        <v>3</v>
      </c>
      <c r="BF309" t="s">
        <v>3</v>
      </c>
      <c r="BG309" t="s">
        <v>3</v>
      </c>
      <c r="BH309">
        <v>0</v>
      </c>
      <c r="BI309">
        <v>1</v>
      </c>
      <c r="BJ309" t="s">
        <v>441</v>
      </c>
      <c r="BM309">
        <v>28001</v>
      </c>
      <c r="BN309">
        <v>0</v>
      </c>
      <c r="BO309" t="s">
        <v>23</v>
      </c>
      <c r="BP309">
        <v>1</v>
      </c>
      <c r="BQ309">
        <v>2</v>
      </c>
      <c r="BR309">
        <v>0</v>
      </c>
      <c r="BS309">
        <v>44.77</v>
      </c>
      <c r="BT309">
        <v>1</v>
      </c>
      <c r="BU309">
        <v>1</v>
      </c>
      <c r="BV309">
        <v>1</v>
      </c>
      <c r="BW309">
        <v>1</v>
      </c>
      <c r="BX309">
        <v>1</v>
      </c>
      <c r="BY309" t="s">
        <v>3</v>
      </c>
      <c r="BZ309">
        <v>109</v>
      </c>
      <c r="CA309">
        <v>65</v>
      </c>
      <c r="CB309" t="s">
        <v>3</v>
      </c>
      <c r="CE309">
        <v>0</v>
      </c>
      <c r="CF309">
        <v>0</v>
      </c>
      <c r="CG309">
        <v>0</v>
      </c>
      <c r="CH309">
        <v>105</v>
      </c>
      <c r="CI309">
        <v>0</v>
      </c>
      <c r="CJ309">
        <v>0</v>
      </c>
      <c r="CK309">
        <v>0</v>
      </c>
      <c r="CL309">
        <v>0</v>
      </c>
      <c r="CM309">
        <v>0</v>
      </c>
      <c r="CN309" t="s">
        <v>885</v>
      </c>
      <c r="CO309">
        <v>0</v>
      </c>
      <c r="CP309">
        <f t="shared" si="316"/>
        <v>0</v>
      </c>
      <c r="CQ309">
        <f t="shared" si="317"/>
        <v>99704.84</v>
      </c>
      <c r="CR309">
        <f t="shared" si="318"/>
        <v>49502.2</v>
      </c>
      <c r="CS309">
        <f t="shared" si="319"/>
        <v>18200.77</v>
      </c>
      <c r="CT309">
        <f t="shared" si="320"/>
        <v>39097.629999999997</v>
      </c>
      <c r="CU309">
        <f t="shared" si="321"/>
        <v>0</v>
      </c>
      <c r="CV309">
        <f t="shared" si="322"/>
        <v>104.21299999999998</v>
      </c>
      <c r="CW309">
        <f t="shared" si="323"/>
        <v>32.645625000000003</v>
      </c>
      <c r="CX309">
        <f t="shared" si="324"/>
        <v>0</v>
      </c>
      <c r="CY309">
        <f t="shared" si="325"/>
        <v>0</v>
      </c>
      <c r="CZ309">
        <f t="shared" si="326"/>
        <v>0</v>
      </c>
      <c r="DC309" t="s">
        <v>3</v>
      </c>
      <c r="DD309" t="s">
        <v>3</v>
      </c>
      <c r="DE309" t="s">
        <v>36</v>
      </c>
      <c r="DF309" t="s">
        <v>36</v>
      </c>
      <c r="DG309" t="s">
        <v>43</v>
      </c>
      <c r="DH309" t="s">
        <v>3</v>
      </c>
      <c r="DI309" t="s">
        <v>43</v>
      </c>
      <c r="DJ309" t="s">
        <v>36</v>
      </c>
      <c r="DK309" t="s">
        <v>3</v>
      </c>
      <c r="DL309" t="s">
        <v>3</v>
      </c>
      <c r="DM309" t="s">
        <v>26</v>
      </c>
      <c r="DN309">
        <v>0</v>
      </c>
      <c r="DO309">
        <v>0</v>
      </c>
      <c r="DP309">
        <v>1</v>
      </c>
      <c r="DQ309">
        <v>1</v>
      </c>
      <c r="DU309">
        <v>1013</v>
      </c>
      <c r="DV309" t="s">
        <v>154</v>
      </c>
      <c r="DW309" t="s">
        <v>154</v>
      </c>
      <c r="DX309">
        <v>1</v>
      </c>
      <c r="DZ309" t="s">
        <v>3</v>
      </c>
      <c r="EA309" t="s">
        <v>3</v>
      </c>
      <c r="EB309" t="s">
        <v>3</v>
      </c>
      <c r="EC309" t="s">
        <v>3</v>
      </c>
      <c r="EE309">
        <v>51407717</v>
      </c>
      <c r="EF309">
        <v>2</v>
      </c>
      <c r="EG309" t="s">
        <v>27</v>
      </c>
      <c r="EH309">
        <v>0</v>
      </c>
      <c r="EI309" t="s">
        <v>3</v>
      </c>
      <c r="EJ309">
        <v>1</v>
      </c>
      <c r="EK309">
        <v>28001</v>
      </c>
      <c r="EL309" t="s">
        <v>157</v>
      </c>
      <c r="EM309" t="s">
        <v>158</v>
      </c>
      <c r="EO309" t="s">
        <v>44</v>
      </c>
      <c r="EQ309">
        <v>0</v>
      </c>
      <c r="ER309">
        <v>0</v>
      </c>
      <c r="ES309">
        <v>12218.73</v>
      </c>
      <c r="ET309">
        <v>2600.9299999999998</v>
      </c>
      <c r="EU309">
        <v>282.81</v>
      </c>
      <c r="EV309">
        <v>660.34</v>
      </c>
      <c r="EW309">
        <v>78.8</v>
      </c>
      <c r="EX309">
        <v>22.71</v>
      </c>
      <c r="EY309">
        <v>0</v>
      </c>
      <c r="FQ309">
        <v>0</v>
      </c>
      <c r="FR309">
        <f t="shared" si="327"/>
        <v>0</v>
      </c>
      <c r="FS309">
        <v>0</v>
      </c>
      <c r="FX309">
        <v>109</v>
      </c>
      <c r="FY309">
        <v>55.25</v>
      </c>
      <c r="GA309" t="s">
        <v>3</v>
      </c>
      <c r="GD309">
        <v>1</v>
      </c>
      <c r="GF309">
        <v>612738303</v>
      </c>
      <c r="GG309">
        <v>2</v>
      </c>
      <c r="GH309">
        <v>0</v>
      </c>
      <c r="GI309">
        <v>-2</v>
      </c>
      <c r="GJ309">
        <v>0</v>
      </c>
      <c r="GK309">
        <v>0</v>
      </c>
      <c r="GL309">
        <f t="shared" si="328"/>
        <v>0</v>
      </c>
      <c r="GM309">
        <f t="shared" si="329"/>
        <v>0</v>
      </c>
      <c r="GN309">
        <f t="shared" si="330"/>
        <v>0</v>
      </c>
      <c r="GO309">
        <f t="shared" si="331"/>
        <v>0</v>
      </c>
      <c r="GP309">
        <f t="shared" si="332"/>
        <v>0</v>
      </c>
      <c r="GR309">
        <v>0</v>
      </c>
      <c r="GS309">
        <v>3</v>
      </c>
      <c r="GT309">
        <v>0</v>
      </c>
      <c r="GU309" t="s">
        <v>3</v>
      </c>
      <c r="GV309">
        <f t="shared" si="333"/>
        <v>0</v>
      </c>
      <c r="GW309">
        <v>8.16</v>
      </c>
      <c r="GX309">
        <f t="shared" si="334"/>
        <v>0</v>
      </c>
      <c r="HA309">
        <v>0</v>
      </c>
      <c r="HB309">
        <v>0</v>
      </c>
      <c r="HC309">
        <f t="shared" si="335"/>
        <v>0</v>
      </c>
      <c r="HE309" t="s">
        <v>3</v>
      </c>
      <c r="HF309" t="s">
        <v>3</v>
      </c>
      <c r="HM309" t="s">
        <v>3</v>
      </c>
      <c r="HN309" t="s">
        <v>3</v>
      </c>
      <c r="HO309" t="s">
        <v>3</v>
      </c>
      <c r="HP309" t="s">
        <v>3</v>
      </c>
      <c r="HQ309" t="s">
        <v>3</v>
      </c>
      <c r="IK309">
        <v>0</v>
      </c>
    </row>
    <row r="310" spans="1:255" x14ac:dyDescent="0.2">
      <c r="A310" s="2">
        <v>17</v>
      </c>
      <c r="B310" s="2">
        <v>1</v>
      </c>
      <c r="C310" s="2"/>
      <c r="D310" s="2"/>
      <c r="E310" s="2" t="s">
        <v>449</v>
      </c>
      <c r="F310" s="2" t="s">
        <v>450</v>
      </c>
      <c r="G310" s="2" t="s">
        <v>451</v>
      </c>
      <c r="H310" s="2" t="s">
        <v>57</v>
      </c>
      <c r="I310" s="2">
        <v>0</v>
      </c>
      <c r="J310" s="2">
        <v>0</v>
      </c>
      <c r="K310" s="2">
        <v>0</v>
      </c>
      <c r="L310" s="2">
        <v>-1.2</v>
      </c>
      <c r="M310" s="2">
        <v>0</v>
      </c>
      <c r="N310" s="2">
        <f t="shared" si="296"/>
        <v>-1.2</v>
      </c>
      <c r="O310" s="2">
        <f t="shared" si="297"/>
        <v>0</v>
      </c>
      <c r="P310" s="2">
        <f t="shared" si="298"/>
        <v>0</v>
      </c>
      <c r="Q310" s="2">
        <f t="shared" si="299"/>
        <v>0</v>
      </c>
      <c r="R310" s="2">
        <f t="shared" si="300"/>
        <v>0</v>
      </c>
      <c r="S310" s="2">
        <f t="shared" si="301"/>
        <v>0</v>
      </c>
      <c r="T310" s="2">
        <f t="shared" si="302"/>
        <v>0</v>
      </c>
      <c r="U310" s="2">
        <f t="shared" si="303"/>
        <v>0</v>
      </c>
      <c r="V310" s="2">
        <f t="shared" si="304"/>
        <v>0</v>
      </c>
      <c r="W310" s="2">
        <f t="shared" si="305"/>
        <v>0</v>
      </c>
      <c r="X310" s="2">
        <f t="shared" si="306"/>
        <v>0</v>
      </c>
      <c r="Y310" s="2">
        <f t="shared" si="307"/>
        <v>0</v>
      </c>
      <c r="Z310" s="2"/>
      <c r="AA310" s="2">
        <v>51442965</v>
      </c>
      <c r="AB310" s="2">
        <f t="shared" si="308"/>
        <v>2308.0100000000002</v>
      </c>
      <c r="AC310" s="2">
        <f t="shared" si="337"/>
        <v>2308.0100000000002</v>
      </c>
      <c r="AD310" s="2">
        <f t="shared" si="309"/>
        <v>0</v>
      </c>
      <c r="AE310" s="2">
        <f t="shared" si="310"/>
        <v>0</v>
      </c>
      <c r="AF310" s="2">
        <f t="shared" si="311"/>
        <v>0</v>
      </c>
      <c r="AG310" s="2">
        <f t="shared" si="312"/>
        <v>0</v>
      </c>
      <c r="AH310" s="2">
        <f t="shared" si="313"/>
        <v>0</v>
      </c>
      <c r="AI310" s="2">
        <f t="shared" si="314"/>
        <v>0</v>
      </c>
      <c r="AJ310" s="2">
        <f t="shared" si="315"/>
        <v>0</v>
      </c>
      <c r="AK310" s="2">
        <v>2308.0100000000002</v>
      </c>
      <c r="AL310" s="2">
        <v>2308.0100000000002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  <c r="AT310" s="2">
        <v>109</v>
      </c>
      <c r="AU310" s="2">
        <v>55.25</v>
      </c>
      <c r="AV310" s="2">
        <v>1</v>
      </c>
      <c r="AW310" s="2">
        <v>1</v>
      </c>
      <c r="AX310" s="2"/>
      <c r="AY310" s="2"/>
      <c r="AZ310" s="2">
        <v>1</v>
      </c>
      <c r="BA310" s="2">
        <v>1</v>
      </c>
      <c r="BB310" s="2">
        <v>1</v>
      </c>
      <c r="BC310" s="2">
        <v>8.16</v>
      </c>
      <c r="BD310" s="2" t="s">
        <v>3</v>
      </c>
      <c r="BE310" s="2" t="s">
        <v>3</v>
      </c>
      <c r="BF310" s="2" t="s">
        <v>3</v>
      </c>
      <c r="BG310" s="2" t="s">
        <v>3</v>
      </c>
      <c r="BH310" s="2">
        <v>3</v>
      </c>
      <c r="BI310" s="2">
        <v>1</v>
      </c>
      <c r="BJ310" s="2" t="s">
        <v>452</v>
      </c>
      <c r="BK310" s="2"/>
      <c r="BL310" s="2"/>
      <c r="BM310" s="2">
        <v>1100</v>
      </c>
      <c r="BN310" s="2">
        <v>0</v>
      </c>
      <c r="BO310" s="2" t="s">
        <v>23</v>
      </c>
      <c r="BP310" s="2">
        <v>1</v>
      </c>
      <c r="BQ310" s="2">
        <v>8</v>
      </c>
      <c r="BR310" s="2">
        <v>0</v>
      </c>
      <c r="BS310" s="2">
        <v>1</v>
      </c>
      <c r="BT310" s="2">
        <v>1</v>
      </c>
      <c r="BU310" s="2">
        <v>1</v>
      </c>
      <c r="BV310" s="2">
        <v>1</v>
      </c>
      <c r="BW310" s="2">
        <v>1</v>
      </c>
      <c r="BX310" s="2">
        <v>1</v>
      </c>
      <c r="BY310" s="2" t="s">
        <v>3</v>
      </c>
      <c r="BZ310" s="2">
        <v>109</v>
      </c>
      <c r="CA310" s="2">
        <v>65</v>
      </c>
      <c r="CB310" s="2" t="s">
        <v>3</v>
      </c>
      <c r="CC310" s="2"/>
      <c r="CD310" s="2"/>
      <c r="CE310" s="2">
        <v>0</v>
      </c>
      <c r="CF310" s="2">
        <v>0</v>
      </c>
      <c r="CG310" s="2">
        <v>0</v>
      </c>
      <c r="CH310" s="2">
        <v>106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 t="s">
        <v>885</v>
      </c>
      <c r="CO310" s="2">
        <v>0</v>
      </c>
      <c r="CP310" s="2">
        <f t="shared" si="316"/>
        <v>0</v>
      </c>
      <c r="CQ310" s="2">
        <f t="shared" si="317"/>
        <v>18833.36</v>
      </c>
      <c r="CR310" s="2">
        <f t="shared" si="318"/>
        <v>0</v>
      </c>
      <c r="CS310" s="2">
        <f t="shared" si="319"/>
        <v>0</v>
      </c>
      <c r="CT310" s="2">
        <f t="shared" si="320"/>
        <v>0</v>
      </c>
      <c r="CU310" s="2">
        <f t="shared" si="321"/>
        <v>0</v>
      </c>
      <c r="CV310" s="2">
        <f t="shared" si="322"/>
        <v>0</v>
      </c>
      <c r="CW310" s="2">
        <f t="shared" si="323"/>
        <v>0</v>
      </c>
      <c r="CX310" s="2">
        <f t="shared" si="324"/>
        <v>0</v>
      </c>
      <c r="CY310" s="2">
        <f t="shared" si="325"/>
        <v>0</v>
      </c>
      <c r="CZ310" s="2">
        <f t="shared" si="326"/>
        <v>0</v>
      </c>
      <c r="DA310" s="2"/>
      <c r="DB310" s="2"/>
      <c r="DC310" s="2" t="s">
        <v>3</v>
      </c>
      <c r="DD310" s="2" t="s">
        <v>3</v>
      </c>
      <c r="DE310" s="2" t="s">
        <v>36</v>
      </c>
      <c r="DF310" s="2" t="s">
        <v>36</v>
      </c>
      <c r="DG310" s="2" t="s">
        <v>43</v>
      </c>
      <c r="DH310" s="2" t="s">
        <v>3</v>
      </c>
      <c r="DI310" s="2" t="s">
        <v>43</v>
      </c>
      <c r="DJ310" s="2" t="s">
        <v>36</v>
      </c>
      <c r="DK310" s="2" t="s">
        <v>3</v>
      </c>
      <c r="DL310" s="2" t="s">
        <v>3</v>
      </c>
      <c r="DM310" s="2" t="s">
        <v>26</v>
      </c>
      <c r="DN310" s="2">
        <v>0</v>
      </c>
      <c r="DO310" s="2">
        <v>0</v>
      </c>
      <c r="DP310" s="2">
        <v>1</v>
      </c>
      <c r="DQ310" s="2">
        <v>1</v>
      </c>
      <c r="DR310" s="2"/>
      <c r="DS310" s="2"/>
      <c r="DT310" s="2"/>
      <c r="DU310" s="2">
        <v>1007</v>
      </c>
      <c r="DV310" s="2" t="s">
        <v>57</v>
      </c>
      <c r="DW310" s="2" t="s">
        <v>57</v>
      </c>
      <c r="DX310" s="2">
        <v>1</v>
      </c>
      <c r="DY310" s="2"/>
      <c r="DZ310" s="2" t="s">
        <v>3</v>
      </c>
      <c r="EA310" s="2" t="s">
        <v>3</v>
      </c>
      <c r="EB310" s="2" t="s">
        <v>3</v>
      </c>
      <c r="EC310" s="2" t="s">
        <v>3</v>
      </c>
      <c r="ED310" s="2"/>
      <c r="EE310" s="2">
        <v>51407885</v>
      </c>
      <c r="EF310" s="2">
        <v>8</v>
      </c>
      <c r="EG310" s="2" t="s">
        <v>58</v>
      </c>
      <c r="EH310" s="2">
        <v>0</v>
      </c>
      <c r="EI310" s="2" t="s">
        <v>3</v>
      </c>
      <c r="EJ310" s="2">
        <v>1</v>
      </c>
      <c r="EK310" s="2">
        <v>1100</v>
      </c>
      <c r="EL310" s="2" t="s">
        <v>59</v>
      </c>
      <c r="EM310" s="2" t="s">
        <v>60</v>
      </c>
      <c r="EN310" s="2"/>
      <c r="EO310" s="2" t="s">
        <v>44</v>
      </c>
      <c r="EP310" s="2"/>
      <c r="EQ310" s="2">
        <v>0</v>
      </c>
      <c r="ER310" s="2">
        <v>0</v>
      </c>
      <c r="ES310" s="2">
        <v>2308.0100000000002</v>
      </c>
      <c r="ET310" s="2">
        <v>0</v>
      </c>
      <c r="EU310" s="2">
        <v>0</v>
      </c>
      <c r="EV310" s="2">
        <v>0</v>
      </c>
      <c r="EW310" s="2">
        <v>0</v>
      </c>
      <c r="EX310" s="2">
        <v>0</v>
      </c>
      <c r="EY310" s="2">
        <v>0</v>
      </c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>
        <v>0</v>
      </c>
      <c r="FR310" s="2">
        <f t="shared" si="327"/>
        <v>0</v>
      </c>
      <c r="FS310" s="2">
        <v>0</v>
      </c>
      <c r="FT310" s="2"/>
      <c r="FU310" s="2"/>
      <c r="FV310" s="2"/>
      <c r="FW310" s="2"/>
      <c r="FX310" s="2">
        <v>109</v>
      </c>
      <c r="FY310" s="2">
        <v>55.25</v>
      </c>
      <c r="FZ310" s="2"/>
      <c r="GA310" s="2" t="s">
        <v>63</v>
      </c>
      <c r="GB310" s="2"/>
      <c r="GC310" s="2"/>
      <c r="GD310" s="2">
        <v>1</v>
      </c>
      <c r="GE310" s="2"/>
      <c r="GF310" s="2">
        <v>-576095131</v>
      </c>
      <c r="GG310" s="2">
        <v>2</v>
      </c>
      <c r="GH310" s="2">
        <v>0</v>
      </c>
      <c r="GI310" s="2">
        <v>-2</v>
      </c>
      <c r="GJ310" s="2">
        <v>0</v>
      </c>
      <c r="GK310" s="2">
        <v>0</v>
      </c>
      <c r="GL310" s="2">
        <f t="shared" si="328"/>
        <v>0</v>
      </c>
      <c r="GM310" s="2">
        <f t="shared" si="329"/>
        <v>0</v>
      </c>
      <c r="GN310" s="2">
        <f t="shared" si="330"/>
        <v>0</v>
      </c>
      <c r="GO310" s="2">
        <f t="shared" si="331"/>
        <v>0</v>
      </c>
      <c r="GP310" s="2">
        <f t="shared" si="332"/>
        <v>0</v>
      </c>
      <c r="GQ310" s="2"/>
      <c r="GR310" s="2">
        <v>0</v>
      </c>
      <c r="GS310" s="2">
        <v>4</v>
      </c>
      <c r="GT310" s="2">
        <v>0</v>
      </c>
      <c r="GU310" s="2" t="s">
        <v>3</v>
      </c>
      <c r="GV310" s="2">
        <f t="shared" si="333"/>
        <v>0</v>
      </c>
      <c r="GW310" s="2">
        <v>1</v>
      </c>
      <c r="GX310" s="2">
        <f t="shared" si="334"/>
        <v>0</v>
      </c>
      <c r="GY310" s="2"/>
      <c r="GZ310" s="2"/>
      <c r="HA310" s="2">
        <v>0</v>
      </c>
      <c r="HB310" s="2">
        <v>0</v>
      </c>
      <c r="HC310" s="2">
        <f t="shared" si="335"/>
        <v>0</v>
      </c>
      <c r="HD310" s="2"/>
      <c r="HE310" s="2" t="s">
        <v>3</v>
      </c>
      <c r="HF310" s="2" t="s">
        <v>3</v>
      </c>
      <c r="HG310" s="2"/>
      <c r="HH310" s="2"/>
      <c r="HI310" s="2"/>
      <c r="HJ310" s="2"/>
      <c r="HK310" s="2"/>
      <c r="HL310" s="2"/>
      <c r="HM310" s="2" t="s">
        <v>3</v>
      </c>
      <c r="HN310" s="2" t="s">
        <v>3</v>
      </c>
      <c r="HO310" s="2" t="s">
        <v>3</v>
      </c>
      <c r="HP310" s="2" t="s">
        <v>3</v>
      </c>
      <c r="HQ310" s="2" t="s">
        <v>3</v>
      </c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>
        <v>0</v>
      </c>
      <c r="IL310" s="2"/>
      <c r="IM310" s="2"/>
      <c r="IN310" s="2"/>
      <c r="IO310" s="2"/>
      <c r="IP310" s="2"/>
      <c r="IQ310" s="2"/>
      <c r="IR310" s="2"/>
      <c r="IS310" s="2"/>
      <c r="IT310" s="2"/>
      <c r="IU310" s="2"/>
    </row>
    <row r="311" spans="1:255" x14ac:dyDescent="0.2">
      <c r="A311">
        <v>17</v>
      </c>
      <c r="B311">
        <v>1</v>
      </c>
      <c r="E311" t="s">
        <v>449</v>
      </c>
      <c r="F311" t="s">
        <v>450</v>
      </c>
      <c r="G311" t="s">
        <v>451</v>
      </c>
      <c r="H311" t="s">
        <v>57</v>
      </c>
      <c r="I311">
        <v>0</v>
      </c>
      <c r="J311">
        <v>0</v>
      </c>
      <c r="K311">
        <v>0</v>
      </c>
      <c r="L311">
        <v>-1.2</v>
      </c>
      <c r="M311">
        <v>0</v>
      </c>
      <c r="N311">
        <f t="shared" si="296"/>
        <v>-1.2</v>
      </c>
      <c r="O311">
        <f t="shared" si="297"/>
        <v>0</v>
      </c>
      <c r="P311">
        <f t="shared" si="298"/>
        <v>0</v>
      </c>
      <c r="Q311">
        <f t="shared" si="299"/>
        <v>0</v>
      </c>
      <c r="R311">
        <f t="shared" si="300"/>
        <v>0</v>
      </c>
      <c r="S311">
        <f t="shared" si="301"/>
        <v>0</v>
      </c>
      <c r="T311">
        <f t="shared" si="302"/>
        <v>0</v>
      </c>
      <c r="U311">
        <f t="shared" si="303"/>
        <v>0</v>
      </c>
      <c r="V311">
        <f t="shared" si="304"/>
        <v>0</v>
      </c>
      <c r="W311">
        <f t="shared" si="305"/>
        <v>0</v>
      </c>
      <c r="X311">
        <f t="shared" si="306"/>
        <v>0</v>
      </c>
      <c r="Y311">
        <f t="shared" si="307"/>
        <v>0</v>
      </c>
      <c r="AA311">
        <v>51441990</v>
      </c>
      <c r="AB311">
        <f t="shared" si="308"/>
        <v>2308.0100000000002</v>
      </c>
      <c r="AC311">
        <f t="shared" si="337"/>
        <v>2308.0100000000002</v>
      </c>
      <c r="AD311">
        <f t="shared" si="309"/>
        <v>0</v>
      </c>
      <c r="AE311">
        <f t="shared" si="310"/>
        <v>0</v>
      </c>
      <c r="AF311">
        <f t="shared" si="311"/>
        <v>0</v>
      </c>
      <c r="AG311">
        <f t="shared" si="312"/>
        <v>0</v>
      </c>
      <c r="AH311">
        <f t="shared" si="313"/>
        <v>0</v>
      </c>
      <c r="AI311">
        <f t="shared" si="314"/>
        <v>0</v>
      </c>
      <c r="AJ311">
        <f t="shared" si="315"/>
        <v>0</v>
      </c>
      <c r="AK311">
        <v>2308.0100000000002</v>
      </c>
      <c r="AL311">
        <v>2308.0100000000002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109</v>
      </c>
      <c r="AU311">
        <v>55</v>
      </c>
      <c r="AV311">
        <v>1</v>
      </c>
      <c r="AW311">
        <v>1</v>
      </c>
      <c r="AZ311">
        <v>1</v>
      </c>
      <c r="BA311">
        <v>1</v>
      </c>
      <c r="BB311">
        <v>1</v>
      </c>
      <c r="BC311">
        <v>8.16</v>
      </c>
      <c r="BD311" t="s">
        <v>3</v>
      </c>
      <c r="BE311" t="s">
        <v>3</v>
      </c>
      <c r="BF311" t="s">
        <v>3</v>
      </c>
      <c r="BG311" t="s">
        <v>3</v>
      </c>
      <c r="BH311">
        <v>3</v>
      </c>
      <c r="BI311">
        <v>1</v>
      </c>
      <c r="BJ311" t="s">
        <v>452</v>
      </c>
      <c r="BM311">
        <v>1100</v>
      </c>
      <c r="BN311">
        <v>0</v>
      </c>
      <c r="BO311" t="s">
        <v>23</v>
      </c>
      <c r="BP311">
        <v>1</v>
      </c>
      <c r="BQ311">
        <v>8</v>
      </c>
      <c r="BR311">
        <v>0</v>
      </c>
      <c r="BS311">
        <v>1</v>
      </c>
      <c r="BT311">
        <v>1</v>
      </c>
      <c r="BU311">
        <v>1</v>
      </c>
      <c r="BV311">
        <v>1</v>
      </c>
      <c r="BW311">
        <v>1</v>
      </c>
      <c r="BX311">
        <v>1</v>
      </c>
      <c r="BY311" t="s">
        <v>3</v>
      </c>
      <c r="BZ311">
        <v>109</v>
      </c>
      <c r="CA311">
        <v>65</v>
      </c>
      <c r="CB311" t="s">
        <v>3</v>
      </c>
      <c r="CE311">
        <v>0</v>
      </c>
      <c r="CF311">
        <v>0</v>
      </c>
      <c r="CG311">
        <v>0</v>
      </c>
      <c r="CH311">
        <v>106</v>
      </c>
      <c r="CI311">
        <v>0</v>
      </c>
      <c r="CJ311">
        <v>0</v>
      </c>
      <c r="CK311">
        <v>0</v>
      </c>
      <c r="CL311">
        <v>0</v>
      </c>
      <c r="CM311">
        <v>0</v>
      </c>
      <c r="CN311" t="s">
        <v>885</v>
      </c>
      <c r="CO311">
        <v>0</v>
      </c>
      <c r="CP311">
        <f t="shared" si="316"/>
        <v>0</v>
      </c>
      <c r="CQ311">
        <f t="shared" si="317"/>
        <v>18833.36</v>
      </c>
      <c r="CR311">
        <f t="shared" si="318"/>
        <v>0</v>
      </c>
      <c r="CS311">
        <f t="shared" si="319"/>
        <v>0</v>
      </c>
      <c r="CT311">
        <f t="shared" si="320"/>
        <v>0</v>
      </c>
      <c r="CU311">
        <f t="shared" si="321"/>
        <v>0</v>
      </c>
      <c r="CV311">
        <f t="shared" si="322"/>
        <v>0</v>
      </c>
      <c r="CW311">
        <f t="shared" si="323"/>
        <v>0</v>
      </c>
      <c r="CX311">
        <f t="shared" si="324"/>
        <v>0</v>
      </c>
      <c r="CY311">
        <f t="shared" si="325"/>
        <v>0</v>
      </c>
      <c r="CZ311">
        <f t="shared" si="326"/>
        <v>0</v>
      </c>
      <c r="DC311" t="s">
        <v>3</v>
      </c>
      <c r="DD311" t="s">
        <v>3</v>
      </c>
      <c r="DE311" t="s">
        <v>36</v>
      </c>
      <c r="DF311" t="s">
        <v>36</v>
      </c>
      <c r="DG311" t="s">
        <v>43</v>
      </c>
      <c r="DH311" t="s">
        <v>3</v>
      </c>
      <c r="DI311" t="s">
        <v>43</v>
      </c>
      <c r="DJ311" t="s">
        <v>36</v>
      </c>
      <c r="DK311" t="s">
        <v>3</v>
      </c>
      <c r="DL311" t="s">
        <v>3</v>
      </c>
      <c r="DM311" t="s">
        <v>26</v>
      </c>
      <c r="DN311">
        <v>0</v>
      </c>
      <c r="DO311">
        <v>0</v>
      </c>
      <c r="DP311">
        <v>1</v>
      </c>
      <c r="DQ311">
        <v>1</v>
      </c>
      <c r="DU311">
        <v>1007</v>
      </c>
      <c r="DV311" t="s">
        <v>57</v>
      </c>
      <c r="DW311" t="s">
        <v>57</v>
      </c>
      <c r="DX311">
        <v>1</v>
      </c>
      <c r="DZ311" t="s">
        <v>3</v>
      </c>
      <c r="EA311" t="s">
        <v>3</v>
      </c>
      <c r="EB311" t="s">
        <v>3</v>
      </c>
      <c r="EC311" t="s">
        <v>3</v>
      </c>
      <c r="EE311">
        <v>51407885</v>
      </c>
      <c r="EF311">
        <v>8</v>
      </c>
      <c r="EG311" t="s">
        <v>58</v>
      </c>
      <c r="EH311">
        <v>0</v>
      </c>
      <c r="EI311" t="s">
        <v>3</v>
      </c>
      <c r="EJ311">
        <v>1</v>
      </c>
      <c r="EK311">
        <v>1100</v>
      </c>
      <c r="EL311" t="s">
        <v>59</v>
      </c>
      <c r="EM311" t="s">
        <v>60</v>
      </c>
      <c r="EO311" t="s">
        <v>44</v>
      </c>
      <c r="EQ311">
        <v>0</v>
      </c>
      <c r="ER311">
        <v>0</v>
      </c>
      <c r="ES311">
        <v>2308.0100000000002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FQ311">
        <v>0</v>
      </c>
      <c r="FR311">
        <f t="shared" si="327"/>
        <v>0</v>
      </c>
      <c r="FS311">
        <v>0</v>
      </c>
      <c r="FX311">
        <v>109</v>
      </c>
      <c r="FY311">
        <v>55.25</v>
      </c>
      <c r="GA311" t="s">
        <v>63</v>
      </c>
      <c r="GD311">
        <v>1</v>
      </c>
      <c r="GF311">
        <v>-576095131</v>
      </c>
      <c r="GG311">
        <v>2</v>
      </c>
      <c r="GH311">
        <v>0</v>
      </c>
      <c r="GI311">
        <v>-2</v>
      </c>
      <c r="GJ311">
        <v>0</v>
      </c>
      <c r="GK311">
        <v>0</v>
      </c>
      <c r="GL311">
        <f t="shared" si="328"/>
        <v>0</v>
      </c>
      <c r="GM311">
        <f t="shared" si="329"/>
        <v>0</v>
      </c>
      <c r="GN311">
        <f t="shared" si="330"/>
        <v>0</v>
      </c>
      <c r="GO311">
        <f t="shared" si="331"/>
        <v>0</v>
      </c>
      <c r="GP311">
        <f t="shared" si="332"/>
        <v>0</v>
      </c>
      <c r="GR311">
        <v>0</v>
      </c>
      <c r="GS311">
        <v>4</v>
      </c>
      <c r="GT311">
        <v>0</v>
      </c>
      <c r="GU311" t="s">
        <v>3</v>
      </c>
      <c r="GV311">
        <f t="shared" si="333"/>
        <v>0</v>
      </c>
      <c r="GW311">
        <v>1</v>
      </c>
      <c r="GX311">
        <f t="shared" si="334"/>
        <v>0</v>
      </c>
      <c r="HA311">
        <v>0</v>
      </c>
      <c r="HB311">
        <v>0</v>
      </c>
      <c r="HC311">
        <f t="shared" si="335"/>
        <v>0</v>
      </c>
      <c r="HE311" t="s">
        <v>3</v>
      </c>
      <c r="HF311" t="s">
        <v>3</v>
      </c>
      <c r="HM311" t="s">
        <v>3</v>
      </c>
      <c r="HN311" t="s">
        <v>3</v>
      </c>
      <c r="HO311" t="s">
        <v>3</v>
      </c>
      <c r="HP311" t="s">
        <v>3</v>
      </c>
      <c r="HQ311" t="s">
        <v>3</v>
      </c>
      <c r="IK311">
        <v>0</v>
      </c>
    </row>
    <row r="312" spans="1:255" x14ac:dyDescent="0.2">
      <c r="A312" s="2">
        <v>17</v>
      </c>
      <c r="B312" s="2">
        <v>1</v>
      </c>
      <c r="C312" s="2"/>
      <c r="D312" s="2"/>
      <c r="E312" s="2" t="s">
        <v>453</v>
      </c>
      <c r="F312" s="2" t="s">
        <v>454</v>
      </c>
      <c r="G312" s="2" t="s">
        <v>455</v>
      </c>
      <c r="H312" s="2" t="s">
        <v>154</v>
      </c>
      <c r="I312" s="2">
        <v>0</v>
      </c>
      <c r="J312" s="2">
        <v>0</v>
      </c>
      <c r="K312" s="2">
        <v>0</v>
      </c>
      <c r="L312" s="2">
        <v>-81</v>
      </c>
      <c r="M312" s="2">
        <v>0</v>
      </c>
      <c r="N312" s="2">
        <f t="shared" ref="N312:N329" si="338">ROUND(L312-M312,4)</f>
        <v>-81</v>
      </c>
      <c r="O312" s="2">
        <f t="shared" ref="O312:O329" si="339">ROUND(CP312,2)</f>
        <v>0</v>
      </c>
      <c r="P312" s="2">
        <f t="shared" ref="P312:P329" si="340">ROUND(CQ312*I312,2)</f>
        <v>0</v>
      </c>
      <c r="Q312" s="2">
        <f t="shared" ref="Q312:Q329" si="341">ROUND(CR312*I312,2)</f>
        <v>0</v>
      </c>
      <c r="R312" s="2">
        <f t="shared" ref="R312:R329" si="342">ROUND(CS312*I312,2)</f>
        <v>0</v>
      </c>
      <c r="S312" s="2">
        <f t="shared" ref="S312:S329" si="343">ROUND(CT312*I312,2)</f>
        <v>0</v>
      </c>
      <c r="T312" s="2">
        <f t="shared" ref="T312:T329" si="344">ROUND(CU312*I312,2)</f>
        <v>0</v>
      </c>
      <c r="U312" s="2">
        <f t="shared" ref="U312:U329" si="345">CV312*I312</f>
        <v>0</v>
      </c>
      <c r="V312" s="2">
        <f t="shared" ref="V312:V329" si="346">CW312*I312</f>
        <v>0</v>
      </c>
      <c r="W312" s="2">
        <f t="shared" ref="W312:W329" si="347">ROUND(CX312*I312,2)</f>
        <v>0</v>
      </c>
      <c r="X312" s="2">
        <f t="shared" ref="X312:X329" si="348">ROUND(CY312,2)</f>
        <v>0</v>
      </c>
      <c r="Y312" s="2">
        <f t="shared" ref="Y312:Y329" si="349">ROUND(CZ312,2)</f>
        <v>0</v>
      </c>
      <c r="Z312" s="2"/>
      <c r="AA312" s="2">
        <v>51442965</v>
      </c>
      <c r="AB312" s="2">
        <f t="shared" ref="AB312:AB329" si="350">ROUND((AC312+AD312+AF312),6)</f>
        <v>248.1</v>
      </c>
      <c r="AC312" s="2">
        <f t="shared" si="337"/>
        <v>248.1</v>
      </c>
      <c r="AD312" s="2">
        <f t="shared" ref="AD312:AD329" si="351">ROUND(((((ET312*1.25*1.15))-((EU312*1.25*1.15)))+AE312),6)</f>
        <v>0</v>
      </c>
      <c r="AE312" s="2">
        <f t="shared" ref="AE312:AE329" si="352">ROUND(((EU312*1.25*1.15)),6)</f>
        <v>0</v>
      </c>
      <c r="AF312" s="2">
        <f t="shared" ref="AF312:AF329" si="353">ROUND(((EV312*1.15*1.15)),6)</f>
        <v>0</v>
      </c>
      <c r="AG312" s="2">
        <f t="shared" ref="AG312:AG329" si="354">ROUND((AP312),6)</f>
        <v>0</v>
      </c>
      <c r="AH312" s="2">
        <f t="shared" ref="AH312:AH329" si="355">((EW312*1.15*1.15))</f>
        <v>0</v>
      </c>
      <c r="AI312" s="2">
        <f t="shared" ref="AI312:AI329" si="356">((EX312*1.25*1.15))</f>
        <v>0</v>
      </c>
      <c r="AJ312" s="2">
        <f t="shared" ref="AJ312:AJ329" si="357">(AS312)</f>
        <v>0</v>
      </c>
      <c r="AK312" s="2">
        <v>248.1</v>
      </c>
      <c r="AL312" s="2">
        <v>248.1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>
        <v>109</v>
      </c>
      <c r="AU312" s="2">
        <v>55.25</v>
      </c>
      <c r="AV312" s="2">
        <v>1</v>
      </c>
      <c r="AW312" s="2">
        <v>1</v>
      </c>
      <c r="AX312" s="2"/>
      <c r="AY312" s="2"/>
      <c r="AZ312" s="2">
        <v>1</v>
      </c>
      <c r="BA312" s="2">
        <v>1</v>
      </c>
      <c r="BB312" s="2">
        <v>1</v>
      </c>
      <c r="BC312" s="2">
        <v>8.16</v>
      </c>
      <c r="BD312" s="2" t="s">
        <v>3</v>
      </c>
      <c r="BE312" s="2" t="s">
        <v>3</v>
      </c>
      <c r="BF312" s="2" t="s">
        <v>3</v>
      </c>
      <c r="BG312" s="2" t="s">
        <v>3</v>
      </c>
      <c r="BH312" s="2">
        <v>3</v>
      </c>
      <c r="BI312" s="2">
        <v>1</v>
      </c>
      <c r="BJ312" s="2" t="s">
        <v>456</v>
      </c>
      <c r="BK312" s="2"/>
      <c r="BL312" s="2"/>
      <c r="BM312" s="2">
        <v>1100</v>
      </c>
      <c r="BN312" s="2">
        <v>0</v>
      </c>
      <c r="BO312" s="2" t="s">
        <v>23</v>
      </c>
      <c r="BP312" s="2">
        <v>1</v>
      </c>
      <c r="BQ312" s="2">
        <v>8</v>
      </c>
      <c r="BR312" s="2">
        <v>0</v>
      </c>
      <c r="BS312" s="2">
        <v>1</v>
      </c>
      <c r="BT312" s="2">
        <v>1</v>
      </c>
      <c r="BU312" s="2">
        <v>1</v>
      </c>
      <c r="BV312" s="2">
        <v>1</v>
      </c>
      <c r="BW312" s="2">
        <v>1</v>
      </c>
      <c r="BX312" s="2">
        <v>1</v>
      </c>
      <c r="BY312" s="2" t="s">
        <v>3</v>
      </c>
      <c r="BZ312" s="2">
        <v>109</v>
      </c>
      <c r="CA312" s="2">
        <v>65</v>
      </c>
      <c r="CB312" s="2" t="s">
        <v>3</v>
      </c>
      <c r="CC312" s="2"/>
      <c r="CD312" s="2"/>
      <c r="CE312" s="2">
        <v>0</v>
      </c>
      <c r="CF312" s="2">
        <v>0</v>
      </c>
      <c r="CG312" s="2">
        <v>0</v>
      </c>
      <c r="CH312" s="2">
        <v>107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2" t="s">
        <v>885</v>
      </c>
      <c r="CO312" s="2">
        <v>0</v>
      </c>
      <c r="CP312" s="2">
        <f t="shared" ref="CP312:CP329" si="358">(P312+Q312+S312)</f>
        <v>0</v>
      </c>
      <c r="CQ312" s="2">
        <f t="shared" ref="CQ312:CQ329" si="359">ROUND(AC312*BC312,2)</f>
        <v>2024.5</v>
      </c>
      <c r="CR312" s="2">
        <f t="shared" ref="CR312:CR329" si="360">ROUND(AD312*BB312,2)</f>
        <v>0</v>
      </c>
      <c r="CS312" s="2">
        <f t="shared" ref="CS312:CS329" si="361">ROUND(AE312*BS312,2)</f>
        <v>0</v>
      </c>
      <c r="CT312" s="2">
        <f t="shared" ref="CT312:CT329" si="362">ROUND(AF312*BA312,2)</f>
        <v>0</v>
      </c>
      <c r="CU312" s="2">
        <f t="shared" ref="CU312:CU329" si="363">AG312</f>
        <v>0</v>
      </c>
      <c r="CV312" s="2">
        <f t="shared" ref="CV312:CV329" si="364">AH312</f>
        <v>0</v>
      </c>
      <c r="CW312" s="2">
        <f t="shared" ref="CW312:CW329" si="365">AI312</f>
        <v>0</v>
      </c>
      <c r="CX312" s="2">
        <f t="shared" ref="CX312:CX329" si="366">AJ312</f>
        <v>0</v>
      </c>
      <c r="CY312" s="2">
        <f t="shared" ref="CY312:CY329" si="367">(((S312+R312)*AT312)/100)</f>
        <v>0</v>
      </c>
      <c r="CZ312" s="2">
        <f t="shared" ref="CZ312:CZ329" si="368">(((S312+R312)*AU312)/100)</f>
        <v>0</v>
      </c>
      <c r="DA312" s="2"/>
      <c r="DB312" s="2"/>
      <c r="DC312" s="2" t="s">
        <v>3</v>
      </c>
      <c r="DD312" s="2" t="s">
        <v>3</v>
      </c>
      <c r="DE312" s="2" t="s">
        <v>36</v>
      </c>
      <c r="DF312" s="2" t="s">
        <v>36</v>
      </c>
      <c r="DG312" s="2" t="s">
        <v>43</v>
      </c>
      <c r="DH312" s="2" t="s">
        <v>3</v>
      </c>
      <c r="DI312" s="2" t="s">
        <v>43</v>
      </c>
      <c r="DJ312" s="2" t="s">
        <v>36</v>
      </c>
      <c r="DK312" s="2" t="s">
        <v>3</v>
      </c>
      <c r="DL312" s="2" t="s">
        <v>3</v>
      </c>
      <c r="DM312" s="2" t="s">
        <v>26</v>
      </c>
      <c r="DN312" s="2">
        <v>0</v>
      </c>
      <c r="DO312" s="2">
        <v>0</v>
      </c>
      <c r="DP312" s="2">
        <v>1</v>
      </c>
      <c r="DQ312" s="2">
        <v>1</v>
      </c>
      <c r="DR312" s="2"/>
      <c r="DS312" s="2"/>
      <c r="DT312" s="2"/>
      <c r="DU312" s="2">
        <v>1013</v>
      </c>
      <c r="DV312" s="2" t="s">
        <v>154</v>
      </c>
      <c r="DW312" s="2" t="s">
        <v>154</v>
      </c>
      <c r="DX312" s="2">
        <v>1</v>
      </c>
      <c r="DY312" s="2"/>
      <c r="DZ312" s="2" t="s">
        <v>3</v>
      </c>
      <c r="EA312" s="2" t="s">
        <v>3</v>
      </c>
      <c r="EB312" s="2" t="s">
        <v>3</v>
      </c>
      <c r="EC312" s="2" t="s">
        <v>3</v>
      </c>
      <c r="ED312" s="2"/>
      <c r="EE312" s="2">
        <v>51407885</v>
      </c>
      <c r="EF312" s="2">
        <v>8</v>
      </c>
      <c r="EG312" s="2" t="s">
        <v>58</v>
      </c>
      <c r="EH312" s="2">
        <v>0</v>
      </c>
      <c r="EI312" s="2" t="s">
        <v>3</v>
      </c>
      <c r="EJ312" s="2">
        <v>1</v>
      </c>
      <c r="EK312" s="2">
        <v>1100</v>
      </c>
      <c r="EL312" s="2" t="s">
        <v>59</v>
      </c>
      <c r="EM312" s="2" t="s">
        <v>60</v>
      </c>
      <c r="EN312" s="2"/>
      <c r="EO312" s="2" t="s">
        <v>44</v>
      </c>
      <c r="EP312" s="2"/>
      <c r="EQ312" s="2">
        <v>0</v>
      </c>
      <c r="ER312" s="2">
        <v>0</v>
      </c>
      <c r="ES312" s="2">
        <v>248.1</v>
      </c>
      <c r="ET312" s="2">
        <v>0</v>
      </c>
      <c r="EU312" s="2">
        <v>0</v>
      </c>
      <c r="EV312" s="2">
        <v>0</v>
      </c>
      <c r="EW312" s="2">
        <v>0</v>
      </c>
      <c r="EX312" s="2">
        <v>0</v>
      </c>
      <c r="EY312" s="2">
        <v>0</v>
      </c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>
        <v>0</v>
      </c>
      <c r="FR312" s="2">
        <f t="shared" ref="FR312:FR329" si="369">ROUND(IF(AND(BH312=3,BI312=3),P312,0),2)</f>
        <v>0</v>
      </c>
      <c r="FS312" s="2">
        <v>0</v>
      </c>
      <c r="FT312" s="2"/>
      <c r="FU312" s="2"/>
      <c r="FV312" s="2"/>
      <c r="FW312" s="2"/>
      <c r="FX312" s="2">
        <v>109</v>
      </c>
      <c r="FY312" s="2">
        <v>55.25</v>
      </c>
      <c r="FZ312" s="2"/>
      <c r="GA312" s="2" t="s">
        <v>63</v>
      </c>
      <c r="GB312" s="2"/>
      <c r="GC312" s="2"/>
      <c r="GD312" s="2">
        <v>1</v>
      </c>
      <c r="GE312" s="2"/>
      <c r="GF312" s="2">
        <v>454233504</v>
      </c>
      <c r="GG312" s="2">
        <v>2</v>
      </c>
      <c r="GH312" s="2">
        <v>0</v>
      </c>
      <c r="GI312" s="2">
        <v>-2</v>
      </c>
      <c r="GJ312" s="2">
        <v>0</v>
      </c>
      <c r="GK312" s="2">
        <v>0</v>
      </c>
      <c r="GL312" s="2">
        <f t="shared" ref="GL312:GL329" si="370">ROUND(IF(AND(BH312=3,BI312=3,FS312&lt;&gt;0),P312,0),2)</f>
        <v>0</v>
      </c>
      <c r="GM312" s="2">
        <f t="shared" ref="GM312:GM329" si="371">ROUND(O312+X312+Y312,2)+GX312</f>
        <v>0</v>
      </c>
      <c r="GN312" s="2">
        <f t="shared" ref="GN312:GN329" si="372">IF(OR(BI312=0,BI312=1),ROUND(O312+X312+Y312,2),0)</f>
        <v>0</v>
      </c>
      <c r="GO312" s="2">
        <f t="shared" ref="GO312:GO329" si="373">IF(BI312=2,ROUND(O312+X312+Y312,2),0)</f>
        <v>0</v>
      </c>
      <c r="GP312" s="2">
        <f t="shared" ref="GP312:GP329" si="374">IF(BI312=4,ROUND(O312+X312+Y312,2)+GX312,0)</f>
        <v>0</v>
      </c>
      <c r="GQ312" s="2"/>
      <c r="GR312" s="2">
        <v>0</v>
      </c>
      <c r="GS312" s="2">
        <v>4</v>
      </c>
      <c r="GT312" s="2">
        <v>0</v>
      </c>
      <c r="GU312" s="2" t="s">
        <v>3</v>
      </c>
      <c r="GV312" s="2">
        <f t="shared" ref="GV312:GV329" si="375">ROUND((GT312),6)</f>
        <v>0</v>
      </c>
      <c r="GW312" s="2">
        <v>1</v>
      </c>
      <c r="GX312" s="2">
        <f t="shared" ref="GX312:GX329" si="376">ROUND(HC312*I312,2)</f>
        <v>0</v>
      </c>
      <c r="GY312" s="2"/>
      <c r="GZ312" s="2"/>
      <c r="HA312" s="2">
        <v>0</v>
      </c>
      <c r="HB312" s="2">
        <v>0</v>
      </c>
      <c r="HC312" s="2">
        <f t="shared" ref="HC312:HC329" si="377">GV312*GW312</f>
        <v>0</v>
      </c>
      <c r="HD312" s="2"/>
      <c r="HE312" s="2" t="s">
        <v>3</v>
      </c>
      <c r="HF312" s="2" t="s">
        <v>3</v>
      </c>
      <c r="HG312" s="2"/>
      <c r="HH312" s="2"/>
      <c r="HI312" s="2"/>
      <c r="HJ312" s="2"/>
      <c r="HK312" s="2"/>
      <c r="HL312" s="2"/>
      <c r="HM312" s="2" t="s">
        <v>3</v>
      </c>
      <c r="HN312" s="2" t="s">
        <v>3</v>
      </c>
      <c r="HO312" s="2" t="s">
        <v>3</v>
      </c>
      <c r="HP312" s="2" t="s">
        <v>3</v>
      </c>
      <c r="HQ312" s="2" t="s">
        <v>3</v>
      </c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>
        <v>0</v>
      </c>
      <c r="IL312" s="2"/>
      <c r="IM312" s="2"/>
      <c r="IN312" s="2"/>
      <c r="IO312" s="2"/>
      <c r="IP312" s="2"/>
      <c r="IQ312" s="2"/>
      <c r="IR312" s="2"/>
      <c r="IS312" s="2"/>
      <c r="IT312" s="2"/>
      <c r="IU312" s="2"/>
    </row>
    <row r="313" spans="1:255" x14ac:dyDescent="0.2">
      <c r="A313">
        <v>17</v>
      </c>
      <c r="B313">
        <v>1</v>
      </c>
      <c r="E313" t="s">
        <v>453</v>
      </c>
      <c r="F313" t="s">
        <v>454</v>
      </c>
      <c r="G313" t="s">
        <v>455</v>
      </c>
      <c r="H313" t="s">
        <v>154</v>
      </c>
      <c r="I313">
        <v>0</v>
      </c>
      <c r="J313">
        <v>0</v>
      </c>
      <c r="K313">
        <v>0</v>
      </c>
      <c r="L313">
        <v>-81</v>
      </c>
      <c r="M313">
        <v>0</v>
      </c>
      <c r="N313">
        <f t="shared" si="338"/>
        <v>-81</v>
      </c>
      <c r="O313">
        <f t="shared" si="339"/>
        <v>0</v>
      </c>
      <c r="P313">
        <f t="shared" si="340"/>
        <v>0</v>
      </c>
      <c r="Q313">
        <f t="shared" si="341"/>
        <v>0</v>
      </c>
      <c r="R313">
        <f t="shared" si="342"/>
        <v>0</v>
      </c>
      <c r="S313">
        <f t="shared" si="343"/>
        <v>0</v>
      </c>
      <c r="T313">
        <f t="shared" si="344"/>
        <v>0</v>
      </c>
      <c r="U313">
        <f t="shared" si="345"/>
        <v>0</v>
      </c>
      <c r="V313">
        <f t="shared" si="346"/>
        <v>0</v>
      </c>
      <c r="W313">
        <f t="shared" si="347"/>
        <v>0</v>
      </c>
      <c r="X313">
        <f t="shared" si="348"/>
        <v>0</v>
      </c>
      <c r="Y313">
        <f t="shared" si="349"/>
        <v>0</v>
      </c>
      <c r="AA313">
        <v>51441990</v>
      </c>
      <c r="AB313">
        <f t="shared" si="350"/>
        <v>248.1</v>
      </c>
      <c r="AC313">
        <f t="shared" si="337"/>
        <v>248.1</v>
      </c>
      <c r="AD313">
        <f t="shared" si="351"/>
        <v>0</v>
      </c>
      <c r="AE313">
        <f t="shared" si="352"/>
        <v>0</v>
      </c>
      <c r="AF313">
        <f t="shared" si="353"/>
        <v>0</v>
      </c>
      <c r="AG313">
        <f t="shared" si="354"/>
        <v>0</v>
      </c>
      <c r="AH313">
        <f t="shared" si="355"/>
        <v>0</v>
      </c>
      <c r="AI313">
        <f t="shared" si="356"/>
        <v>0</v>
      </c>
      <c r="AJ313">
        <f t="shared" si="357"/>
        <v>0</v>
      </c>
      <c r="AK313">
        <v>248.1</v>
      </c>
      <c r="AL313">
        <v>248.1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109</v>
      </c>
      <c r="AU313">
        <v>55</v>
      </c>
      <c r="AV313">
        <v>1</v>
      </c>
      <c r="AW313">
        <v>1</v>
      </c>
      <c r="AZ313">
        <v>1</v>
      </c>
      <c r="BA313">
        <v>1</v>
      </c>
      <c r="BB313">
        <v>1</v>
      </c>
      <c r="BC313">
        <v>8.16</v>
      </c>
      <c r="BD313" t="s">
        <v>3</v>
      </c>
      <c r="BE313" t="s">
        <v>3</v>
      </c>
      <c r="BF313" t="s">
        <v>3</v>
      </c>
      <c r="BG313" t="s">
        <v>3</v>
      </c>
      <c r="BH313">
        <v>3</v>
      </c>
      <c r="BI313">
        <v>1</v>
      </c>
      <c r="BJ313" t="s">
        <v>456</v>
      </c>
      <c r="BM313">
        <v>1100</v>
      </c>
      <c r="BN313">
        <v>0</v>
      </c>
      <c r="BO313" t="s">
        <v>23</v>
      </c>
      <c r="BP313">
        <v>1</v>
      </c>
      <c r="BQ313">
        <v>8</v>
      </c>
      <c r="BR313">
        <v>0</v>
      </c>
      <c r="BS313">
        <v>1</v>
      </c>
      <c r="BT313">
        <v>1</v>
      </c>
      <c r="BU313">
        <v>1</v>
      </c>
      <c r="BV313">
        <v>1</v>
      </c>
      <c r="BW313">
        <v>1</v>
      </c>
      <c r="BX313">
        <v>1</v>
      </c>
      <c r="BY313" t="s">
        <v>3</v>
      </c>
      <c r="BZ313">
        <v>109</v>
      </c>
      <c r="CA313">
        <v>65</v>
      </c>
      <c r="CB313" t="s">
        <v>3</v>
      </c>
      <c r="CE313">
        <v>0</v>
      </c>
      <c r="CF313">
        <v>0</v>
      </c>
      <c r="CG313">
        <v>0</v>
      </c>
      <c r="CH313">
        <v>107</v>
      </c>
      <c r="CI313">
        <v>0</v>
      </c>
      <c r="CJ313">
        <v>0</v>
      </c>
      <c r="CK313">
        <v>0</v>
      </c>
      <c r="CL313">
        <v>0</v>
      </c>
      <c r="CM313">
        <v>0</v>
      </c>
      <c r="CN313" t="s">
        <v>885</v>
      </c>
      <c r="CO313">
        <v>0</v>
      </c>
      <c r="CP313">
        <f t="shared" si="358"/>
        <v>0</v>
      </c>
      <c r="CQ313">
        <f t="shared" si="359"/>
        <v>2024.5</v>
      </c>
      <c r="CR313">
        <f t="shared" si="360"/>
        <v>0</v>
      </c>
      <c r="CS313">
        <f t="shared" si="361"/>
        <v>0</v>
      </c>
      <c r="CT313">
        <f t="shared" si="362"/>
        <v>0</v>
      </c>
      <c r="CU313">
        <f t="shared" si="363"/>
        <v>0</v>
      </c>
      <c r="CV313">
        <f t="shared" si="364"/>
        <v>0</v>
      </c>
      <c r="CW313">
        <f t="shared" si="365"/>
        <v>0</v>
      </c>
      <c r="CX313">
        <f t="shared" si="366"/>
        <v>0</v>
      </c>
      <c r="CY313">
        <f t="shared" si="367"/>
        <v>0</v>
      </c>
      <c r="CZ313">
        <f t="shared" si="368"/>
        <v>0</v>
      </c>
      <c r="DC313" t="s">
        <v>3</v>
      </c>
      <c r="DD313" t="s">
        <v>3</v>
      </c>
      <c r="DE313" t="s">
        <v>36</v>
      </c>
      <c r="DF313" t="s">
        <v>36</v>
      </c>
      <c r="DG313" t="s">
        <v>43</v>
      </c>
      <c r="DH313" t="s">
        <v>3</v>
      </c>
      <c r="DI313" t="s">
        <v>43</v>
      </c>
      <c r="DJ313" t="s">
        <v>36</v>
      </c>
      <c r="DK313" t="s">
        <v>3</v>
      </c>
      <c r="DL313" t="s">
        <v>3</v>
      </c>
      <c r="DM313" t="s">
        <v>26</v>
      </c>
      <c r="DN313">
        <v>0</v>
      </c>
      <c r="DO313">
        <v>0</v>
      </c>
      <c r="DP313">
        <v>1</v>
      </c>
      <c r="DQ313">
        <v>1</v>
      </c>
      <c r="DU313">
        <v>1013</v>
      </c>
      <c r="DV313" t="s">
        <v>154</v>
      </c>
      <c r="DW313" t="s">
        <v>154</v>
      </c>
      <c r="DX313">
        <v>1</v>
      </c>
      <c r="DZ313" t="s">
        <v>3</v>
      </c>
      <c r="EA313" t="s">
        <v>3</v>
      </c>
      <c r="EB313" t="s">
        <v>3</v>
      </c>
      <c r="EC313" t="s">
        <v>3</v>
      </c>
      <c r="EE313">
        <v>51407885</v>
      </c>
      <c r="EF313">
        <v>8</v>
      </c>
      <c r="EG313" t="s">
        <v>58</v>
      </c>
      <c r="EH313">
        <v>0</v>
      </c>
      <c r="EI313" t="s">
        <v>3</v>
      </c>
      <c r="EJ313">
        <v>1</v>
      </c>
      <c r="EK313">
        <v>1100</v>
      </c>
      <c r="EL313" t="s">
        <v>59</v>
      </c>
      <c r="EM313" t="s">
        <v>60</v>
      </c>
      <c r="EO313" t="s">
        <v>44</v>
      </c>
      <c r="EQ313">
        <v>0</v>
      </c>
      <c r="ER313">
        <v>0</v>
      </c>
      <c r="ES313">
        <v>248.1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FQ313">
        <v>0</v>
      </c>
      <c r="FR313">
        <f t="shared" si="369"/>
        <v>0</v>
      </c>
      <c r="FS313">
        <v>0</v>
      </c>
      <c r="FX313">
        <v>109</v>
      </c>
      <c r="FY313">
        <v>55.25</v>
      </c>
      <c r="GA313" t="s">
        <v>63</v>
      </c>
      <c r="GD313">
        <v>1</v>
      </c>
      <c r="GF313">
        <v>454233504</v>
      </c>
      <c r="GG313">
        <v>2</v>
      </c>
      <c r="GH313">
        <v>0</v>
      </c>
      <c r="GI313">
        <v>-2</v>
      </c>
      <c r="GJ313">
        <v>0</v>
      </c>
      <c r="GK313">
        <v>0</v>
      </c>
      <c r="GL313">
        <f t="shared" si="370"/>
        <v>0</v>
      </c>
      <c r="GM313">
        <f t="shared" si="371"/>
        <v>0</v>
      </c>
      <c r="GN313">
        <f t="shared" si="372"/>
        <v>0</v>
      </c>
      <c r="GO313">
        <f t="shared" si="373"/>
        <v>0</v>
      </c>
      <c r="GP313">
        <f t="shared" si="374"/>
        <v>0</v>
      </c>
      <c r="GR313">
        <v>0</v>
      </c>
      <c r="GS313">
        <v>4</v>
      </c>
      <c r="GT313">
        <v>0</v>
      </c>
      <c r="GU313" t="s">
        <v>3</v>
      </c>
      <c r="GV313">
        <f t="shared" si="375"/>
        <v>0</v>
      </c>
      <c r="GW313">
        <v>1</v>
      </c>
      <c r="GX313">
        <f t="shared" si="376"/>
        <v>0</v>
      </c>
      <c r="HA313">
        <v>0</v>
      </c>
      <c r="HB313">
        <v>0</v>
      </c>
      <c r="HC313">
        <f t="shared" si="377"/>
        <v>0</v>
      </c>
      <c r="HE313" t="s">
        <v>3</v>
      </c>
      <c r="HF313" t="s">
        <v>3</v>
      </c>
      <c r="HM313" t="s">
        <v>3</v>
      </c>
      <c r="HN313" t="s">
        <v>3</v>
      </c>
      <c r="HO313" t="s">
        <v>3</v>
      </c>
      <c r="HP313" t="s">
        <v>3</v>
      </c>
      <c r="HQ313" t="s">
        <v>3</v>
      </c>
      <c r="IK313">
        <v>0</v>
      </c>
    </row>
    <row r="314" spans="1:255" x14ac:dyDescent="0.2">
      <c r="A314" s="2">
        <v>17</v>
      </c>
      <c r="B314" s="2">
        <v>1</v>
      </c>
      <c r="C314" s="2"/>
      <c r="D314" s="2"/>
      <c r="E314" s="2" t="s">
        <v>457</v>
      </c>
      <c r="F314" s="2" t="s">
        <v>458</v>
      </c>
      <c r="G314" s="2" t="s">
        <v>459</v>
      </c>
      <c r="H314" s="2" t="s">
        <v>230</v>
      </c>
      <c r="I314" s="2">
        <v>0</v>
      </c>
      <c r="J314" s="2">
        <v>0</v>
      </c>
      <c r="K314" s="2">
        <v>0</v>
      </c>
      <c r="L314" s="2">
        <v>-0.15</v>
      </c>
      <c r="M314" s="2">
        <v>0</v>
      </c>
      <c r="N314" s="2">
        <f t="shared" si="338"/>
        <v>-0.15</v>
      </c>
      <c r="O314" s="2">
        <f t="shared" si="339"/>
        <v>0</v>
      </c>
      <c r="P314" s="2">
        <f t="shared" si="340"/>
        <v>0</v>
      </c>
      <c r="Q314" s="2">
        <f t="shared" si="341"/>
        <v>0</v>
      </c>
      <c r="R314" s="2">
        <f t="shared" si="342"/>
        <v>0</v>
      </c>
      <c r="S314" s="2">
        <f t="shared" si="343"/>
        <v>0</v>
      </c>
      <c r="T314" s="2">
        <f t="shared" si="344"/>
        <v>0</v>
      </c>
      <c r="U314" s="2">
        <f t="shared" si="345"/>
        <v>0</v>
      </c>
      <c r="V314" s="2">
        <f t="shared" si="346"/>
        <v>0</v>
      </c>
      <c r="W314" s="2">
        <f t="shared" si="347"/>
        <v>0</v>
      </c>
      <c r="X314" s="2">
        <f t="shared" si="348"/>
        <v>0</v>
      </c>
      <c r="Y314" s="2">
        <f t="shared" si="349"/>
        <v>0</v>
      </c>
      <c r="Z314" s="2"/>
      <c r="AA314" s="2">
        <v>51442965</v>
      </c>
      <c r="AB314" s="2">
        <f t="shared" si="350"/>
        <v>5470.15</v>
      </c>
      <c r="AC314" s="2">
        <f t="shared" si="337"/>
        <v>5470.15</v>
      </c>
      <c r="AD314" s="2">
        <f t="shared" si="351"/>
        <v>0</v>
      </c>
      <c r="AE314" s="2">
        <f t="shared" si="352"/>
        <v>0</v>
      </c>
      <c r="AF314" s="2">
        <f t="shared" si="353"/>
        <v>0</v>
      </c>
      <c r="AG314" s="2">
        <f t="shared" si="354"/>
        <v>0</v>
      </c>
      <c r="AH314" s="2">
        <f t="shared" si="355"/>
        <v>0</v>
      </c>
      <c r="AI314" s="2">
        <f t="shared" si="356"/>
        <v>0</v>
      </c>
      <c r="AJ314" s="2">
        <f t="shared" si="357"/>
        <v>0</v>
      </c>
      <c r="AK314" s="2">
        <v>5470.15</v>
      </c>
      <c r="AL314" s="2">
        <v>5470.15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109</v>
      </c>
      <c r="AU314" s="2">
        <v>55.25</v>
      </c>
      <c r="AV314" s="2">
        <v>1</v>
      </c>
      <c r="AW314" s="2">
        <v>1</v>
      </c>
      <c r="AX314" s="2"/>
      <c r="AY314" s="2"/>
      <c r="AZ314" s="2">
        <v>1</v>
      </c>
      <c r="BA314" s="2">
        <v>1</v>
      </c>
      <c r="BB314" s="2">
        <v>1</v>
      </c>
      <c r="BC314" s="2">
        <v>8.16</v>
      </c>
      <c r="BD314" s="2" t="s">
        <v>3</v>
      </c>
      <c r="BE314" s="2" t="s">
        <v>3</v>
      </c>
      <c r="BF314" s="2" t="s">
        <v>3</v>
      </c>
      <c r="BG314" s="2" t="s">
        <v>3</v>
      </c>
      <c r="BH314" s="2">
        <v>3</v>
      </c>
      <c r="BI314" s="2">
        <v>1</v>
      </c>
      <c r="BJ314" s="2" t="s">
        <v>460</v>
      </c>
      <c r="BK314" s="2"/>
      <c r="BL314" s="2"/>
      <c r="BM314" s="2">
        <v>1100</v>
      </c>
      <c r="BN314" s="2">
        <v>0</v>
      </c>
      <c r="BO314" s="2" t="s">
        <v>23</v>
      </c>
      <c r="BP314" s="2">
        <v>1</v>
      </c>
      <c r="BQ314" s="2">
        <v>8</v>
      </c>
      <c r="BR314" s="2">
        <v>0</v>
      </c>
      <c r="BS314" s="2">
        <v>1</v>
      </c>
      <c r="BT314" s="2">
        <v>1</v>
      </c>
      <c r="BU314" s="2">
        <v>1</v>
      </c>
      <c r="BV314" s="2">
        <v>1</v>
      </c>
      <c r="BW314" s="2">
        <v>1</v>
      </c>
      <c r="BX314" s="2">
        <v>1</v>
      </c>
      <c r="BY314" s="2" t="s">
        <v>3</v>
      </c>
      <c r="BZ314" s="2">
        <v>109</v>
      </c>
      <c r="CA314" s="2">
        <v>65</v>
      </c>
      <c r="CB314" s="2" t="s">
        <v>3</v>
      </c>
      <c r="CC314" s="2"/>
      <c r="CD314" s="2"/>
      <c r="CE314" s="2">
        <v>0</v>
      </c>
      <c r="CF314" s="2">
        <v>0</v>
      </c>
      <c r="CG314" s="2">
        <v>0</v>
      </c>
      <c r="CH314" s="2">
        <v>108</v>
      </c>
      <c r="CI314" s="2">
        <v>0</v>
      </c>
      <c r="CJ314" s="2">
        <v>0</v>
      </c>
      <c r="CK314" s="2">
        <v>0</v>
      </c>
      <c r="CL314" s="2">
        <v>0</v>
      </c>
      <c r="CM314" s="2">
        <v>0</v>
      </c>
      <c r="CN314" s="2" t="s">
        <v>885</v>
      </c>
      <c r="CO314" s="2">
        <v>0</v>
      </c>
      <c r="CP314" s="2">
        <f t="shared" si="358"/>
        <v>0</v>
      </c>
      <c r="CQ314" s="2">
        <f t="shared" si="359"/>
        <v>44636.42</v>
      </c>
      <c r="CR314" s="2">
        <f t="shared" si="360"/>
        <v>0</v>
      </c>
      <c r="CS314" s="2">
        <f t="shared" si="361"/>
        <v>0</v>
      </c>
      <c r="CT314" s="2">
        <f t="shared" si="362"/>
        <v>0</v>
      </c>
      <c r="CU314" s="2">
        <f t="shared" si="363"/>
        <v>0</v>
      </c>
      <c r="CV314" s="2">
        <f t="shared" si="364"/>
        <v>0</v>
      </c>
      <c r="CW314" s="2">
        <f t="shared" si="365"/>
        <v>0</v>
      </c>
      <c r="CX314" s="2">
        <f t="shared" si="366"/>
        <v>0</v>
      </c>
      <c r="CY314" s="2">
        <f t="shared" si="367"/>
        <v>0</v>
      </c>
      <c r="CZ314" s="2">
        <f t="shared" si="368"/>
        <v>0</v>
      </c>
      <c r="DA314" s="2"/>
      <c r="DB314" s="2"/>
      <c r="DC314" s="2" t="s">
        <v>3</v>
      </c>
      <c r="DD314" s="2" t="s">
        <v>3</v>
      </c>
      <c r="DE314" s="2" t="s">
        <v>36</v>
      </c>
      <c r="DF314" s="2" t="s">
        <v>36</v>
      </c>
      <c r="DG314" s="2" t="s">
        <v>43</v>
      </c>
      <c r="DH314" s="2" t="s">
        <v>3</v>
      </c>
      <c r="DI314" s="2" t="s">
        <v>43</v>
      </c>
      <c r="DJ314" s="2" t="s">
        <v>36</v>
      </c>
      <c r="DK314" s="2" t="s">
        <v>3</v>
      </c>
      <c r="DL314" s="2" t="s">
        <v>3</v>
      </c>
      <c r="DM314" s="2" t="s">
        <v>26</v>
      </c>
      <c r="DN314" s="2">
        <v>0</v>
      </c>
      <c r="DO314" s="2">
        <v>0</v>
      </c>
      <c r="DP314" s="2">
        <v>1</v>
      </c>
      <c r="DQ314" s="2">
        <v>1</v>
      </c>
      <c r="DR314" s="2"/>
      <c r="DS314" s="2"/>
      <c r="DT314" s="2"/>
      <c r="DU314" s="2">
        <v>1009</v>
      </c>
      <c r="DV314" s="2" t="s">
        <v>230</v>
      </c>
      <c r="DW314" s="2" t="s">
        <v>230</v>
      </c>
      <c r="DX314" s="2">
        <v>1000</v>
      </c>
      <c r="DY314" s="2"/>
      <c r="DZ314" s="2" t="s">
        <v>3</v>
      </c>
      <c r="EA314" s="2" t="s">
        <v>3</v>
      </c>
      <c r="EB314" s="2" t="s">
        <v>3</v>
      </c>
      <c r="EC314" s="2" t="s">
        <v>3</v>
      </c>
      <c r="ED314" s="2"/>
      <c r="EE314" s="2">
        <v>51407885</v>
      </c>
      <c r="EF314" s="2">
        <v>8</v>
      </c>
      <c r="EG314" s="2" t="s">
        <v>58</v>
      </c>
      <c r="EH314" s="2">
        <v>0</v>
      </c>
      <c r="EI314" s="2" t="s">
        <v>3</v>
      </c>
      <c r="EJ314" s="2">
        <v>1</v>
      </c>
      <c r="EK314" s="2">
        <v>1100</v>
      </c>
      <c r="EL314" s="2" t="s">
        <v>59</v>
      </c>
      <c r="EM314" s="2" t="s">
        <v>60</v>
      </c>
      <c r="EN314" s="2"/>
      <c r="EO314" s="2" t="s">
        <v>44</v>
      </c>
      <c r="EP314" s="2"/>
      <c r="EQ314" s="2">
        <v>0</v>
      </c>
      <c r="ER314" s="2">
        <v>0</v>
      </c>
      <c r="ES314" s="2">
        <v>5470.15</v>
      </c>
      <c r="ET314" s="2">
        <v>0</v>
      </c>
      <c r="EU314" s="2">
        <v>0</v>
      </c>
      <c r="EV314" s="2">
        <v>0</v>
      </c>
      <c r="EW314" s="2">
        <v>0</v>
      </c>
      <c r="EX314" s="2">
        <v>0</v>
      </c>
      <c r="EY314" s="2">
        <v>0</v>
      </c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>
        <v>0</v>
      </c>
      <c r="FR314" s="2">
        <f t="shared" si="369"/>
        <v>0</v>
      </c>
      <c r="FS314" s="2">
        <v>0</v>
      </c>
      <c r="FT314" s="2"/>
      <c r="FU314" s="2"/>
      <c r="FV314" s="2"/>
      <c r="FW314" s="2"/>
      <c r="FX314" s="2">
        <v>109</v>
      </c>
      <c r="FY314" s="2">
        <v>55.25</v>
      </c>
      <c r="FZ314" s="2"/>
      <c r="GA314" s="2" t="s">
        <v>63</v>
      </c>
      <c r="GB314" s="2"/>
      <c r="GC314" s="2"/>
      <c r="GD314" s="2">
        <v>1</v>
      </c>
      <c r="GE314" s="2"/>
      <c r="GF314" s="2">
        <v>-1145261985</v>
      </c>
      <c r="GG314" s="2">
        <v>2</v>
      </c>
      <c r="GH314" s="2">
        <v>0</v>
      </c>
      <c r="GI314" s="2">
        <v>-2</v>
      </c>
      <c r="GJ314" s="2">
        <v>0</v>
      </c>
      <c r="GK314" s="2">
        <v>0</v>
      </c>
      <c r="GL314" s="2">
        <f t="shared" si="370"/>
        <v>0</v>
      </c>
      <c r="GM314" s="2">
        <f t="shared" si="371"/>
        <v>0</v>
      </c>
      <c r="GN314" s="2">
        <f t="shared" si="372"/>
        <v>0</v>
      </c>
      <c r="GO314" s="2">
        <f t="shared" si="373"/>
        <v>0</v>
      </c>
      <c r="GP314" s="2">
        <f t="shared" si="374"/>
        <v>0</v>
      </c>
      <c r="GQ314" s="2"/>
      <c r="GR314" s="2">
        <v>0</v>
      </c>
      <c r="GS314" s="2">
        <v>4</v>
      </c>
      <c r="GT314" s="2">
        <v>0</v>
      </c>
      <c r="GU314" s="2" t="s">
        <v>3</v>
      </c>
      <c r="GV314" s="2">
        <f t="shared" si="375"/>
        <v>0</v>
      </c>
      <c r="GW314" s="2">
        <v>1</v>
      </c>
      <c r="GX314" s="2">
        <f t="shared" si="376"/>
        <v>0</v>
      </c>
      <c r="GY314" s="2"/>
      <c r="GZ314" s="2"/>
      <c r="HA314" s="2">
        <v>0</v>
      </c>
      <c r="HB314" s="2">
        <v>0</v>
      </c>
      <c r="HC314" s="2">
        <f t="shared" si="377"/>
        <v>0</v>
      </c>
      <c r="HD314" s="2"/>
      <c r="HE314" s="2" t="s">
        <v>3</v>
      </c>
      <c r="HF314" s="2" t="s">
        <v>3</v>
      </c>
      <c r="HG314" s="2"/>
      <c r="HH314" s="2"/>
      <c r="HI314" s="2"/>
      <c r="HJ314" s="2"/>
      <c r="HK314" s="2"/>
      <c r="HL314" s="2"/>
      <c r="HM314" s="2" t="s">
        <v>3</v>
      </c>
      <c r="HN314" s="2" t="s">
        <v>3</v>
      </c>
      <c r="HO314" s="2" t="s">
        <v>3</v>
      </c>
      <c r="HP314" s="2" t="s">
        <v>3</v>
      </c>
      <c r="HQ314" s="2" t="s">
        <v>3</v>
      </c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>
        <v>0</v>
      </c>
      <c r="IL314" s="2"/>
      <c r="IM314" s="2"/>
      <c r="IN314" s="2"/>
      <c r="IO314" s="2"/>
      <c r="IP314" s="2"/>
      <c r="IQ314" s="2"/>
      <c r="IR314" s="2"/>
      <c r="IS314" s="2"/>
      <c r="IT314" s="2"/>
      <c r="IU314" s="2"/>
    </row>
    <row r="315" spans="1:255" x14ac:dyDescent="0.2">
      <c r="A315">
        <v>17</v>
      </c>
      <c r="B315">
        <v>1</v>
      </c>
      <c r="E315" t="s">
        <v>457</v>
      </c>
      <c r="F315" t="s">
        <v>458</v>
      </c>
      <c r="G315" t="s">
        <v>459</v>
      </c>
      <c r="H315" t="s">
        <v>230</v>
      </c>
      <c r="I315">
        <v>0</v>
      </c>
      <c r="J315">
        <v>0</v>
      </c>
      <c r="K315">
        <v>0</v>
      </c>
      <c r="L315">
        <v>-0.15</v>
      </c>
      <c r="M315">
        <v>0</v>
      </c>
      <c r="N315">
        <f t="shared" si="338"/>
        <v>-0.15</v>
      </c>
      <c r="O315">
        <f t="shared" si="339"/>
        <v>0</v>
      </c>
      <c r="P315">
        <f t="shared" si="340"/>
        <v>0</v>
      </c>
      <c r="Q315">
        <f t="shared" si="341"/>
        <v>0</v>
      </c>
      <c r="R315">
        <f t="shared" si="342"/>
        <v>0</v>
      </c>
      <c r="S315">
        <f t="shared" si="343"/>
        <v>0</v>
      </c>
      <c r="T315">
        <f t="shared" si="344"/>
        <v>0</v>
      </c>
      <c r="U315">
        <f t="shared" si="345"/>
        <v>0</v>
      </c>
      <c r="V315">
        <f t="shared" si="346"/>
        <v>0</v>
      </c>
      <c r="W315">
        <f t="shared" si="347"/>
        <v>0</v>
      </c>
      <c r="X315">
        <f t="shared" si="348"/>
        <v>0</v>
      </c>
      <c r="Y315">
        <f t="shared" si="349"/>
        <v>0</v>
      </c>
      <c r="AA315">
        <v>51441990</v>
      </c>
      <c r="AB315">
        <f t="shared" si="350"/>
        <v>5470.15</v>
      </c>
      <c r="AC315">
        <f t="shared" si="337"/>
        <v>5470.15</v>
      </c>
      <c r="AD315">
        <f t="shared" si="351"/>
        <v>0</v>
      </c>
      <c r="AE315">
        <f t="shared" si="352"/>
        <v>0</v>
      </c>
      <c r="AF315">
        <f t="shared" si="353"/>
        <v>0</v>
      </c>
      <c r="AG315">
        <f t="shared" si="354"/>
        <v>0</v>
      </c>
      <c r="AH315">
        <f t="shared" si="355"/>
        <v>0</v>
      </c>
      <c r="AI315">
        <f t="shared" si="356"/>
        <v>0</v>
      </c>
      <c r="AJ315">
        <f t="shared" si="357"/>
        <v>0</v>
      </c>
      <c r="AK315">
        <v>5470.15</v>
      </c>
      <c r="AL315">
        <v>5470.15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109</v>
      </c>
      <c r="AU315">
        <v>55</v>
      </c>
      <c r="AV315">
        <v>1</v>
      </c>
      <c r="AW315">
        <v>1</v>
      </c>
      <c r="AZ315">
        <v>1</v>
      </c>
      <c r="BA315">
        <v>1</v>
      </c>
      <c r="BB315">
        <v>1</v>
      </c>
      <c r="BC315">
        <v>8.16</v>
      </c>
      <c r="BD315" t="s">
        <v>3</v>
      </c>
      <c r="BE315" t="s">
        <v>3</v>
      </c>
      <c r="BF315" t="s">
        <v>3</v>
      </c>
      <c r="BG315" t="s">
        <v>3</v>
      </c>
      <c r="BH315">
        <v>3</v>
      </c>
      <c r="BI315">
        <v>1</v>
      </c>
      <c r="BJ315" t="s">
        <v>460</v>
      </c>
      <c r="BM315">
        <v>1100</v>
      </c>
      <c r="BN315">
        <v>0</v>
      </c>
      <c r="BO315" t="s">
        <v>23</v>
      </c>
      <c r="BP315">
        <v>1</v>
      </c>
      <c r="BQ315">
        <v>8</v>
      </c>
      <c r="BR315">
        <v>0</v>
      </c>
      <c r="BS315">
        <v>1</v>
      </c>
      <c r="BT315">
        <v>1</v>
      </c>
      <c r="BU315">
        <v>1</v>
      </c>
      <c r="BV315">
        <v>1</v>
      </c>
      <c r="BW315">
        <v>1</v>
      </c>
      <c r="BX315">
        <v>1</v>
      </c>
      <c r="BY315" t="s">
        <v>3</v>
      </c>
      <c r="BZ315">
        <v>109</v>
      </c>
      <c r="CA315">
        <v>65</v>
      </c>
      <c r="CB315" t="s">
        <v>3</v>
      </c>
      <c r="CE315">
        <v>0</v>
      </c>
      <c r="CF315">
        <v>0</v>
      </c>
      <c r="CG315">
        <v>0</v>
      </c>
      <c r="CH315">
        <v>108</v>
      </c>
      <c r="CI315">
        <v>0</v>
      </c>
      <c r="CJ315">
        <v>0</v>
      </c>
      <c r="CK315">
        <v>0</v>
      </c>
      <c r="CL315">
        <v>0</v>
      </c>
      <c r="CM315">
        <v>0</v>
      </c>
      <c r="CN315" t="s">
        <v>885</v>
      </c>
      <c r="CO315">
        <v>0</v>
      </c>
      <c r="CP315">
        <f t="shared" si="358"/>
        <v>0</v>
      </c>
      <c r="CQ315">
        <f t="shared" si="359"/>
        <v>44636.42</v>
      </c>
      <c r="CR315">
        <f t="shared" si="360"/>
        <v>0</v>
      </c>
      <c r="CS315">
        <f t="shared" si="361"/>
        <v>0</v>
      </c>
      <c r="CT315">
        <f t="shared" si="362"/>
        <v>0</v>
      </c>
      <c r="CU315">
        <f t="shared" si="363"/>
        <v>0</v>
      </c>
      <c r="CV315">
        <f t="shared" si="364"/>
        <v>0</v>
      </c>
      <c r="CW315">
        <f t="shared" si="365"/>
        <v>0</v>
      </c>
      <c r="CX315">
        <f t="shared" si="366"/>
        <v>0</v>
      </c>
      <c r="CY315">
        <f t="shared" si="367"/>
        <v>0</v>
      </c>
      <c r="CZ315">
        <f t="shared" si="368"/>
        <v>0</v>
      </c>
      <c r="DC315" t="s">
        <v>3</v>
      </c>
      <c r="DD315" t="s">
        <v>3</v>
      </c>
      <c r="DE315" t="s">
        <v>36</v>
      </c>
      <c r="DF315" t="s">
        <v>36</v>
      </c>
      <c r="DG315" t="s">
        <v>43</v>
      </c>
      <c r="DH315" t="s">
        <v>3</v>
      </c>
      <c r="DI315" t="s">
        <v>43</v>
      </c>
      <c r="DJ315" t="s">
        <v>36</v>
      </c>
      <c r="DK315" t="s">
        <v>3</v>
      </c>
      <c r="DL315" t="s">
        <v>3</v>
      </c>
      <c r="DM315" t="s">
        <v>26</v>
      </c>
      <c r="DN315">
        <v>0</v>
      </c>
      <c r="DO315">
        <v>0</v>
      </c>
      <c r="DP315">
        <v>1</v>
      </c>
      <c r="DQ315">
        <v>1</v>
      </c>
      <c r="DU315">
        <v>1009</v>
      </c>
      <c r="DV315" t="s">
        <v>230</v>
      </c>
      <c r="DW315" t="s">
        <v>230</v>
      </c>
      <c r="DX315">
        <v>1000</v>
      </c>
      <c r="DZ315" t="s">
        <v>3</v>
      </c>
      <c r="EA315" t="s">
        <v>3</v>
      </c>
      <c r="EB315" t="s">
        <v>3</v>
      </c>
      <c r="EC315" t="s">
        <v>3</v>
      </c>
      <c r="EE315">
        <v>51407885</v>
      </c>
      <c r="EF315">
        <v>8</v>
      </c>
      <c r="EG315" t="s">
        <v>58</v>
      </c>
      <c r="EH315">
        <v>0</v>
      </c>
      <c r="EI315" t="s">
        <v>3</v>
      </c>
      <c r="EJ315">
        <v>1</v>
      </c>
      <c r="EK315">
        <v>1100</v>
      </c>
      <c r="EL315" t="s">
        <v>59</v>
      </c>
      <c r="EM315" t="s">
        <v>60</v>
      </c>
      <c r="EO315" t="s">
        <v>44</v>
      </c>
      <c r="EQ315">
        <v>0</v>
      </c>
      <c r="ER315">
        <v>0</v>
      </c>
      <c r="ES315">
        <v>5470.15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FQ315">
        <v>0</v>
      </c>
      <c r="FR315">
        <f t="shared" si="369"/>
        <v>0</v>
      </c>
      <c r="FS315">
        <v>0</v>
      </c>
      <c r="FX315">
        <v>109</v>
      </c>
      <c r="FY315">
        <v>55.25</v>
      </c>
      <c r="GA315" t="s">
        <v>63</v>
      </c>
      <c r="GD315">
        <v>1</v>
      </c>
      <c r="GF315">
        <v>-1145261985</v>
      </c>
      <c r="GG315">
        <v>2</v>
      </c>
      <c r="GH315">
        <v>0</v>
      </c>
      <c r="GI315">
        <v>-2</v>
      </c>
      <c r="GJ315">
        <v>0</v>
      </c>
      <c r="GK315">
        <v>0</v>
      </c>
      <c r="GL315">
        <f t="shared" si="370"/>
        <v>0</v>
      </c>
      <c r="GM315">
        <f t="shared" si="371"/>
        <v>0</v>
      </c>
      <c r="GN315">
        <f t="shared" si="372"/>
        <v>0</v>
      </c>
      <c r="GO315">
        <f t="shared" si="373"/>
        <v>0</v>
      </c>
      <c r="GP315">
        <f t="shared" si="374"/>
        <v>0</v>
      </c>
      <c r="GR315">
        <v>0</v>
      </c>
      <c r="GS315">
        <v>4</v>
      </c>
      <c r="GT315">
        <v>0</v>
      </c>
      <c r="GU315" t="s">
        <v>3</v>
      </c>
      <c r="GV315">
        <f t="shared" si="375"/>
        <v>0</v>
      </c>
      <c r="GW315">
        <v>1</v>
      </c>
      <c r="GX315">
        <f t="shared" si="376"/>
        <v>0</v>
      </c>
      <c r="HA315">
        <v>0</v>
      </c>
      <c r="HB315">
        <v>0</v>
      </c>
      <c r="HC315">
        <f t="shared" si="377"/>
        <v>0</v>
      </c>
      <c r="HE315" t="s">
        <v>3</v>
      </c>
      <c r="HF315" t="s">
        <v>3</v>
      </c>
      <c r="HM315" t="s">
        <v>3</v>
      </c>
      <c r="HN315" t="s">
        <v>3</v>
      </c>
      <c r="HO315" t="s">
        <v>3</v>
      </c>
      <c r="HP315" t="s">
        <v>3</v>
      </c>
      <c r="HQ315" t="s">
        <v>3</v>
      </c>
      <c r="IK315">
        <v>0</v>
      </c>
    </row>
    <row r="316" spans="1:255" x14ac:dyDescent="0.2">
      <c r="A316" s="2">
        <v>17</v>
      </c>
      <c r="B316" s="2">
        <v>1</v>
      </c>
      <c r="C316" s="2"/>
      <c r="D316" s="2"/>
      <c r="E316" s="2" t="s">
        <v>461</v>
      </c>
      <c r="F316" s="2" t="s">
        <v>368</v>
      </c>
      <c r="G316" s="2" t="s">
        <v>369</v>
      </c>
      <c r="H316" s="2" t="s">
        <v>230</v>
      </c>
      <c r="I316" s="2">
        <v>0</v>
      </c>
      <c r="J316" s="2">
        <v>0</v>
      </c>
      <c r="K316" s="2">
        <v>0</v>
      </c>
      <c r="L316" s="2">
        <v>-0.03</v>
      </c>
      <c r="M316" s="2">
        <v>0</v>
      </c>
      <c r="N316" s="2">
        <f t="shared" si="338"/>
        <v>-0.03</v>
      </c>
      <c r="O316" s="2">
        <f t="shared" si="339"/>
        <v>0</v>
      </c>
      <c r="P316" s="2">
        <f t="shared" si="340"/>
        <v>0</v>
      </c>
      <c r="Q316" s="2">
        <f t="shared" si="341"/>
        <v>0</v>
      </c>
      <c r="R316" s="2">
        <f t="shared" si="342"/>
        <v>0</v>
      </c>
      <c r="S316" s="2">
        <f t="shared" si="343"/>
        <v>0</v>
      </c>
      <c r="T316" s="2">
        <f t="shared" si="344"/>
        <v>0</v>
      </c>
      <c r="U316" s="2">
        <f t="shared" si="345"/>
        <v>0</v>
      </c>
      <c r="V316" s="2">
        <f t="shared" si="346"/>
        <v>0</v>
      </c>
      <c r="W316" s="2">
        <f t="shared" si="347"/>
        <v>0</v>
      </c>
      <c r="X316" s="2">
        <f t="shared" si="348"/>
        <v>0</v>
      </c>
      <c r="Y316" s="2">
        <f t="shared" si="349"/>
        <v>0</v>
      </c>
      <c r="Z316" s="2"/>
      <c r="AA316" s="2">
        <v>51442965</v>
      </c>
      <c r="AB316" s="2">
        <f t="shared" si="350"/>
        <v>10883</v>
      </c>
      <c r="AC316" s="2">
        <f t="shared" si="337"/>
        <v>10883</v>
      </c>
      <c r="AD316" s="2">
        <f t="shared" si="351"/>
        <v>0</v>
      </c>
      <c r="AE316" s="2">
        <f t="shared" si="352"/>
        <v>0</v>
      </c>
      <c r="AF316" s="2">
        <f t="shared" si="353"/>
        <v>0</v>
      </c>
      <c r="AG316" s="2">
        <f t="shared" si="354"/>
        <v>0</v>
      </c>
      <c r="AH316" s="2">
        <f t="shared" si="355"/>
        <v>0</v>
      </c>
      <c r="AI316" s="2">
        <f t="shared" si="356"/>
        <v>0</v>
      </c>
      <c r="AJ316" s="2">
        <f t="shared" si="357"/>
        <v>0</v>
      </c>
      <c r="AK316" s="2">
        <v>10883</v>
      </c>
      <c r="AL316" s="2">
        <v>10883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109</v>
      </c>
      <c r="AU316" s="2">
        <v>55.25</v>
      </c>
      <c r="AV316" s="2">
        <v>1</v>
      </c>
      <c r="AW316" s="2">
        <v>1</v>
      </c>
      <c r="AX316" s="2"/>
      <c r="AY316" s="2"/>
      <c r="AZ316" s="2">
        <v>1</v>
      </c>
      <c r="BA316" s="2">
        <v>1</v>
      </c>
      <c r="BB316" s="2">
        <v>1</v>
      </c>
      <c r="BC316" s="2">
        <v>8.16</v>
      </c>
      <c r="BD316" s="2" t="s">
        <v>3</v>
      </c>
      <c r="BE316" s="2" t="s">
        <v>3</v>
      </c>
      <c r="BF316" s="2" t="s">
        <v>3</v>
      </c>
      <c r="BG316" s="2" t="s">
        <v>3</v>
      </c>
      <c r="BH316" s="2">
        <v>3</v>
      </c>
      <c r="BI316" s="2">
        <v>1</v>
      </c>
      <c r="BJ316" s="2" t="s">
        <v>370</v>
      </c>
      <c r="BK316" s="2"/>
      <c r="BL316" s="2"/>
      <c r="BM316" s="2">
        <v>1100</v>
      </c>
      <c r="BN316" s="2">
        <v>0</v>
      </c>
      <c r="BO316" s="2" t="s">
        <v>23</v>
      </c>
      <c r="BP316" s="2">
        <v>1</v>
      </c>
      <c r="BQ316" s="2">
        <v>8</v>
      </c>
      <c r="BR316" s="2">
        <v>0</v>
      </c>
      <c r="BS316" s="2">
        <v>1</v>
      </c>
      <c r="BT316" s="2">
        <v>1</v>
      </c>
      <c r="BU316" s="2">
        <v>1</v>
      </c>
      <c r="BV316" s="2">
        <v>1</v>
      </c>
      <c r="BW316" s="2">
        <v>1</v>
      </c>
      <c r="BX316" s="2">
        <v>1</v>
      </c>
      <c r="BY316" s="2" t="s">
        <v>3</v>
      </c>
      <c r="BZ316" s="2">
        <v>109</v>
      </c>
      <c r="CA316" s="2">
        <v>65</v>
      </c>
      <c r="CB316" s="2" t="s">
        <v>3</v>
      </c>
      <c r="CC316" s="2"/>
      <c r="CD316" s="2"/>
      <c r="CE316" s="2">
        <v>0</v>
      </c>
      <c r="CF316" s="2">
        <v>0</v>
      </c>
      <c r="CG316" s="2">
        <v>0</v>
      </c>
      <c r="CH316" s="2">
        <v>109</v>
      </c>
      <c r="CI316" s="2">
        <v>0</v>
      </c>
      <c r="CJ316" s="2">
        <v>0</v>
      </c>
      <c r="CK316" s="2">
        <v>0</v>
      </c>
      <c r="CL316" s="2">
        <v>0</v>
      </c>
      <c r="CM316" s="2">
        <v>0</v>
      </c>
      <c r="CN316" s="2" t="s">
        <v>885</v>
      </c>
      <c r="CO316" s="2">
        <v>0</v>
      </c>
      <c r="CP316" s="2">
        <f t="shared" si="358"/>
        <v>0</v>
      </c>
      <c r="CQ316" s="2">
        <f t="shared" si="359"/>
        <v>88805.28</v>
      </c>
      <c r="CR316" s="2">
        <f t="shared" si="360"/>
        <v>0</v>
      </c>
      <c r="CS316" s="2">
        <f t="shared" si="361"/>
        <v>0</v>
      </c>
      <c r="CT316" s="2">
        <f t="shared" si="362"/>
        <v>0</v>
      </c>
      <c r="CU316" s="2">
        <f t="shared" si="363"/>
        <v>0</v>
      </c>
      <c r="CV316" s="2">
        <f t="shared" si="364"/>
        <v>0</v>
      </c>
      <c r="CW316" s="2">
        <f t="shared" si="365"/>
        <v>0</v>
      </c>
      <c r="CX316" s="2">
        <f t="shared" si="366"/>
        <v>0</v>
      </c>
      <c r="CY316" s="2">
        <f t="shared" si="367"/>
        <v>0</v>
      </c>
      <c r="CZ316" s="2">
        <f t="shared" si="368"/>
        <v>0</v>
      </c>
      <c r="DA316" s="2"/>
      <c r="DB316" s="2"/>
      <c r="DC316" s="2" t="s">
        <v>3</v>
      </c>
      <c r="DD316" s="2" t="s">
        <v>3</v>
      </c>
      <c r="DE316" s="2" t="s">
        <v>36</v>
      </c>
      <c r="DF316" s="2" t="s">
        <v>36</v>
      </c>
      <c r="DG316" s="2" t="s">
        <v>43</v>
      </c>
      <c r="DH316" s="2" t="s">
        <v>3</v>
      </c>
      <c r="DI316" s="2" t="s">
        <v>43</v>
      </c>
      <c r="DJ316" s="2" t="s">
        <v>36</v>
      </c>
      <c r="DK316" s="2" t="s">
        <v>3</v>
      </c>
      <c r="DL316" s="2" t="s">
        <v>3</v>
      </c>
      <c r="DM316" s="2" t="s">
        <v>26</v>
      </c>
      <c r="DN316" s="2">
        <v>0</v>
      </c>
      <c r="DO316" s="2">
        <v>0</v>
      </c>
      <c r="DP316" s="2">
        <v>1</v>
      </c>
      <c r="DQ316" s="2">
        <v>1</v>
      </c>
      <c r="DR316" s="2"/>
      <c r="DS316" s="2"/>
      <c r="DT316" s="2"/>
      <c r="DU316" s="2">
        <v>1009</v>
      </c>
      <c r="DV316" s="2" t="s">
        <v>230</v>
      </c>
      <c r="DW316" s="2" t="s">
        <v>230</v>
      </c>
      <c r="DX316" s="2">
        <v>1000</v>
      </c>
      <c r="DY316" s="2"/>
      <c r="DZ316" s="2" t="s">
        <v>3</v>
      </c>
      <c r="EA316" s="2" t="s">
        <v>3</v>
      </c>
      <c r="EB316" s="2" t="s">
        <v>3</v>
      </c>
      <c r="EC316" s="2" t="s">
        <v>3</v>
      </c>
      <c r="ED316" s="2"/>
      <c r="EE316" s="2">
        <v>51407885</v>
      </c>
      <c r="EF316" s="2">
        <v>8</v>
      </c>
      <c r="EG316" s="2" t="s">
        <v>58</v>
      </c>
      <c r="EH316" s="2">
        <v>0</v>
      </c>
      <c r="EI316" s="2" t="s">
        <v>3</v>
      </c>
      <c r="EJ316" s="2">
        <v>1</v>
      </c>
      <c r="EK316" s="2">
        <v>1100</v>
      </c>
      <c r="EL316" s="2" t="s">
        <v>59</v>
      </c>
      <c r="EM316" s="2" t="s">
        <v>60</v>
      </c>
      <c r="EN316" s="2"/>
      <c r="EO316" s="2" t="s">
        <v>44</v>
      </c>
      <c r="EP316" s="2"/>
      <c r="EQ316" s="2">
        <v>0</v>
      </c>
      <c r="ER316" s="2">
        <v>0</v>
      </c>
      <c r="ES316" s="2">
        <v>10883</v>
      </c>
      <c r="ET316" s="2">
        <v>0</v>
      </c>
      <c r="EU316" s="2">
        <v>0</v>
      </c>
      <c r="EV316" s="2">
        <v>0</v>
      </c>
      <c r="EW316" s="2">
        <v>0</v>
      </c>
      <c r="EX316" s="2">
        <v>0</v>
      </c>
      <c r="EY316" s="2">
        <v>0</v>
      </c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>
        <v>0</v>
      </c>
      <c r="FR316" s="2">
        <f t="shared" si="369"/>
        <v>0</v>
      </c>
      <c r="FS316" s="2">
        <v>0</v>
      </c>
      <c r="FT316" s="2"/>
      <c r="FU316" s="2"/>
      <c r="FV316" s="2"/>
      <c r="FW316" s="2"/>
      <c r="FX316" s="2">
        <v>109</v>
      </c>
      <c r="FY316" s="2">
        <v>55.25</v>
      </c>
      <c r="FZ316" s="2"/>
      <c r="GA316" s="2" t="s">
        <v>63</v>
      </c>
      <c r="GB316" s="2"/>
      <c r="GC316" s="2"/>
      <c r="GD316" s="2">
        <v>1</v>
      </c>
      <c r="GE316" s="2"/>
      <c r="GF316" s="2">
        <v>23648120</v>
      </c>
      <c r="GG316" s="2">
        <v>2</v>
      </c>
      <c r="GH316" s="2">
        <v>0</v>
      </c>
      <c r="GI316" s="2">
        <v>-2</v>
      </c>
      <c r="GJ316" s="2">
        <v>0</v>
      </c>
      <c r="GK316" s="2">
        <v>0</v>
      </c>
      <c r="GL316" s="2">
        <f t="shared" si="370"/>
        <v>0</v>
      </c>
      <c r="GM316" s="2">
        <f t="shared" si="371"/>
        <v>0</v>
      </c>
      <c r="GN316" s="2">
        <f t="shared" si="372"/>
        <v>0</v>
      </c>
      <c r="GO316" s="2">
        <f t="shared" si="373"/>
        <v>0</v>
      </c>
      <c r="GP316" s="2">
        <f t="shared" si="374"/>
        <v>0</v>
      </c>
      <c r="GQ316" s="2"/>
      <c r="GR316" s="2">
        <v>0</v>
      </c>
      <c r="GS316" s="2">
        <v>4</v>
      </c>
      <c r="GT316" s="2">
        <v>0</v>
      </c>
      <c r="GU316" s="2" t="s">
        <v>3</v>
      </c>
      <c r="GV316" s="2">
        <f t="shared" si="375"/>
        <v>0</v>
      </c>
      <c r="GW316" s="2">
        <v>1</v>
      </c>
      <c r="GX316" s="2">
        <f t="shared" si="376"/>
        <v>0</v>
      </c>
      <c r="GY316" s="2"/>
      <c r="GZ316" s="2"/>
      <c r="HA316" s="2">
        <v>0</v>
      </c>
      <c r="HB316" s="2">
        <v>0</v>
      </c>
      <c r="HC316" s="2">
        <f t="shared" si="377"/>
        <v>0</v>
      </c>
      <c r="HD316" s="2"/>
      <c r="HE316" s="2" t="s">
        <v>3</v>
      </c>
      <c r="HF316" s="2" t="s">
        <v>3</v>
      </c>
      <c r="HG316" s="2"/>
      <c r="HH316" s="2"/>
      <c r="HI316" s="2"/>
      <c r="HJ316" s="2"/>
      <c r="HK316" s="2"/>
      <c r="HL316" s="2"/>
      <c r="HM316" s="2" t="s">
        <v>3</v>
      </c>
      <c r="HN316" s="2" t="s">
        <v>3</v>
      </c>
      <c r="HO316" s="2" t="s">
        <v>3</v>
      </c>
      <c r="HP316" s="2" t="s">
        <v>3</v>
      </c>
      <c r="HQ316" s="2" t="s">
        <v>3</v>
      </c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>
        <v>0</v>
      </c>
      <c r="IL316" s="2"/>
      <c r="IM316" s="2"/>
      <c r="IN316" s="2"/>
      <c r="IO316" s="2"/>
      <c r="IP316" s="2"/>
      <c r="IQ316" s="2"/>
      <c r="IR316" s="2"/>
      <c r="IS316" s="2"/>
      <c r="IT316" s="2"/>
      <c r="IU316" s="2"/>
    </row>
    <row r="317" spans="1:255" x14ac:dyDescent="0.2">
      <c r="A317">
        <v>17</v>
      </c>
      <c r="B317">
        <v>1</v>
      </c>
      <c r="E317" t="s">
        <v>461</v>
      </c>
      <c r="F317" t="s">
        <v>368</v>
      </c>
      <c r="G317" t="s">
        <v>369</v>
      </c>
      <c r="H317" t="s">
        <v>230</v>
      </c>
      <c r="I317">
        <v>0</v>
      </c>
      <c r="J317">
        <v>0</v>
      </c>
      <c r="K317">
        <v>0</v>
      </c>
      <c r="L317">
        <v>-0.03</v>
      </c>
      <c r="M317">
        <v>0</v>
      </c>
      <c r="N317">
        <f t="shared" si="338"/>
        <v>-0.03</v>
      </c>
      <c r="O317">
        <f t="shared" si="339"/>
        <v>0</v>
      </c>
      <c r="P317">
        <f t="shared" si="340"/>
        <v>0</v>
      </c>
      <c r="Q317">
        <f t="shared" si="341"/>
        <v>0</v>
      </c>
      <c r="R317">
        <f t="shared" si="342"/>
        <v>0</v>
      </c>
      <c r="S317">
        <f t="shared" si="343"/>
        <v>0</v>
      </c>
      <c r="T317">
        <f t="shared" si="344"/>
        <v>0</v>
      </c>
      <c r="U317">
        <f t="shared" si="345"/>
        <v>0</v>
      </c>
      <c r="V317">
        <f t="shared" si="346"/>
        <v>0</v>
      </c>
      <c r="W317">
        <f t="shared" si="347"/>
        <v>0</v>
      </c>
      <c r="X317">
        <f t="shared" si="348"/>
        <v>0</v>
      </c>
      <c r="Y317">
        <f t="shared" si="349"/>
        <v>0</v>
      </c>
      <c r="AA317">
        <v>51441990</v>
      </c>
      <c r="AB317">
        <f t="shared" si="350"/>
        <v>10883</v>
      </c>
      <c r="AC317">
        <f t="shared" si="337"/>
        <v>10883</v>
      </c>
      <c r="AD317">
        <f t="shared" si="351"/>
        <v>0</v>
      </c>
      <c r="AE317">
        <f t="shared" si="352"/>
        <v>0</v>
      </c>
      <c r="AF317">
        <f t="shared" si="353"/>
        <v>0</v>
      </c>
      <c r="AG317">
        <f t="shared" si="354"/>
        <v>0</v>
      </c>
      <c r="AH317">
        <f t="shared" si="355"/>
        <v>0</v>
      </c>
      <c r="AI317">
        <f t="shared" si="356"/>
        <v>0</v>
      </c>
      <c r="AJ317">
        <f t="shared" si="357"/>
        <v>0</v>
      </c>
      <c r="AK317">
        <v>10883</v>
      </c>
      <c r="AL317">
        <v>10883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109</v>
      </c>
      <c r="AU317">
        <v>55</v>
      </c>
      <c r="AV317">
        <v>1</v>
      </c>
      <c r="AW317">
        <v>1</v>
      </c>
      <c r="AZ317">
        <v>1</v>
      </c>
      <c r="BA317">
        <v>1</v>
      </c>
      <c r="BB317">
        <v>1</v>
      </c>
      <c r="BC317">
        <v>8.16</v>
      </c>
      <c r="BD317" t="s">
        <v>3</v>
      </c>
      <c r="BE317" t="s">
        <v>3</v>
      </c>
      <c r="BF317" t="s">
        <v>3</v>
      </c>
      <c r="BG317" t="s">
        <v>3</v>
      </c>
      <c r="BH317">
        <v>3</v>
      </c>
      <c r="BI317">
        <v>1</v>
      </c>
      <c r="BJ317" t="s">
        <v>370</v>
      </c>
      <c r="BM317">
        <v>1100</v>
      </c>
      <c r="BN317">
        <v>0</v>
      </c>
      <c r="BO317" t="s">
        <v>23</v>
      </c>
      <c r="BP317">
        <v>1</v>
      </c>
      <c r="BQ317">
        <v>8</v>
      </c>
      <c r="BR317">
        <v>0</v>
      </c>
      <c r="BS317">
        <v>1</v>
      </c>
      <c r="BT317">
        <v>1</v>
      </c>
      <c r="BU317">
        <v>1</v>
      </c>
      <c r="BV317">
        <v>1</v>
      </c>
      <c r="BW317">
        <v>1</v>
      </c>
      <c r="BX317">
        <v>1</v>
      </c>
      <c r="BY317" t="s">
        <v>3</v>
      </c>
      <c r="BZ317">
        <v>109</v>
      </c>
      <c r="CA317">
        <v>65</v>
      </c>
      <c r="CB317" t="s">
        <v>3</v>
      </c>
      <c r="CE317">
        <v>0</v>
      </c>
      <c r="CF317">
        <v>0</v>
      </c>
      <c r="CG317">
        <v>0</v>
      </c>
      <c r="CH317">
        <v>109</v>
      </c>
      <c r="CI317">
        <v>0</v>
      </c>
      <c r="CJ317">
        <v>0</v>
      </c>
      <c r="CK317">
        <v>0</v>
      </c>
      <c r="CL317">
        <v>0</v>
      </c>
      <c r="CM317">
        <v>0</v>
      </c>
      <c r="CN317" t="s">
        <v>885</v>
      </c>
      <c r="CO317">
        <v>0</v>
      </c>
      <c r="CP317">
        <f t="shared" si="358"/>
        <v>0</v>
      </c>
      <c r="CQ317">
        <f t="shared" si="359"/>
        <v>88805.28</v>
      </c>
      <c r="CR317">
        <f t="shared" si="360"/>
        <v>0</v>
      </c>
      <c r="CS317">
        <f t="shared" si="361"/>
        <v>0</v>
      </c>
      <c r="CT317">
        <f t="shared" si="362"/>
        <v>0</v>
      </c>
      <c r="CU317">
        <f t="shared" si="363"/>
        <v>0</v>
      </c>
      <c r="CV317">
        <f t="shared" si="364"/>
        <v>0</v>
      </c>
      <c r="CW317">
        <f t="shared" si="365"/>
        <v>0</v>
      </c>
      <c r="CX317">
        <f t="shared" si="366"/>
        <v>0</v>
      </c>
      <c r="CY317">
        <f t="shared" si="367"/>
        <v>0</v>
      </c>
      <c r="CZ317">
        <f t="shared" si="368"/>
        <v>0</v>
      </c>
      <c r="DC317" t="s">
        <v>3</v>
      </c>
      <c r="DD317" t="s">
        <v>3</v>
      </c>
      <c r="DE317" t="s">
        <v>36</v>
      </c>
      <c r="DF317" t="s">
        <v>36</v>
      </c>
      <c r="DG317" t="s">
        <v>43</v>
      </c>
      <c r="DH317" t="s">
        <v>3</v>
      </c>
      <c r="DI317" t="s">
        <v>43</v>
      </c>
      <c r="DJ317" t="s">
        <v>36</v>
      </c>
      <c r="DK317" t="s">
        <v>3</v>
      </c>
      <c r="DL317" t="s">
        <v>3</v>
      </c>
      <c r="DM317" t="s">
        <v>26</v>
      </c>
      <c r="DN317">
        <v>0</v>
      </c>
      <c r="DO317">
        <v>0</v>
      </c>
      <c r="DP317">
        <v>1</v>
      </c>
      <c r="DQ317">
        <v>1</v>
      </c>
      <c r="DU317">
        <v>1009</v>
      </c>
      <c r="DV317" t="s">
        <v>230</v>
      </c>
      <c r="DW317" t="s">
        <v>230</v>
      </c>
      <c r="DX317">
        <v>1000</v>
      </c>
      <c r="DZ317" t="s">
        <v>3</v>
      </c>
      <c r="EA317" t="s">
        <v>3</v>
      </c>
      <c r="EB317" t="s">
        <v>3</v>
      </c>
      <c r="EC317" t="s">
        <v>3</v>
      </c>
      <c r="EE317">
        <v>51407885</v>
      </c>
      <c r="EF317">
        <v>8</v>
      </c>
      <c r="EG317" t="s">
        <v>58</v>
      </c>
      <c r="EH317">
        <v>0</v>
      </c>
      <c r="EI317" t="s">
        <v>3</v>
      </c>
      <c r="EJ317">
        <v>1</v>
      </c>
      <c r="EK317">
        <v>1100</v>
      </c>
      <c r="EL317" t="s">
        <v>59</v>
      </c>
      <c r="EM317" t="s">
        <v>60</v>
      </c>
      <c r="EO317" t="s">
        <v>44</v>
      </c>
      <c r="EQ317">
        <v>0</v>
      </c>
      <c r="ER317">
        <v>0</v>
      </c>
      <c r="ES317">
        <v>10883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FQ317">
        <v>0</v>
      </c>
      <c r="FR317">
        <f t="shared" si="369"/>
        <v>0</v>
      </c>
      <c r="FS317">
        <v>0</v>
      </c>
      <c r="FX317">
        <v>109</v>
      </c>
      <c r="FY317">
        <v>55.25</v>
      </c>
      <c r="GA317" t="s">
        <v>63</v>
      </c>
      <c r="GD317">
        <v>1</v>
      </c>
      <c r="GF317">
        <v>23648120</v>
      </c>
      <c r="GG317">
        <v>2</v>
      </c>
      <c r="GH317">
        <v>0</v>
      </c>
      <c r="GI317">
        <v>-2</v>
      </c>
      <c r="GJ317">
        <v>0</v>
      </c>
      <c r="GK317">
        <v>0</v>
      </c>
      <c r="GL317">
        <f t="shared" si="370"/>
        <v>0</v>
      </c>
      <c r="GM317">
        <f t="shared" si="371"/>
        <v>0</v>
      </c>
      <c r="GN317">
        <f t="shared" si="372"/>
        <v>0</v>
      </c>
      <c r="GO317">
        <f t="shared" si="373"/>
        <v>0</v>
      </c>
      <c r="GP317">
        <f t="shared" si="374"/>
        <v>0</v>
      </c>
      <c r="GR317">
        <v>0</v>
      </c>
      <c r="GS317">
        <v>4</v>
      </c>
      <c r="GT317">
        <v>0</v>
      </c>
      <c r="GU317" t="s">
        <v>3</v>
      </c>
      <c r="GV317">
        <f t="shared" si="375"/>
        <v>0</v>
      </c>
      <c r="GW317">
        <v>1</v>
      </c>
      <c r="GX317">
        <f t="shared" si="376"/>
        <v>0</v>
      </c>
      <c r="HA317">
        <v>0</v>
      </c>
      <c r="HB317">
        <v>0</v>
      </c>
      <c r="HC317">
        <f t="shared" si="377"/>
        <v>0</v>
      </c>
      <c r="HE317" t="s">
        <v>3</v>
      </c>
      <c r="HF317" t="s">
        <v>3</v>
      </c>
      <c r="HM317" t="s">
        <v>3</v>
      </c>
      <c r="HN317" t="s">
        <v>3</v>
      </c>
      <c r="HO317" t="s">
        <v>3</v>
      </c>
      <c r="HP317" t="s">
        <v>3</v>
      </c>
      <c r="HQ317" t="s">
        <v>3</v>
      </c>
      <c r="IK317">
        <v>0</v>
      </c>
    </row>
    <row r="318" spans="1:255" x14ac:dyDescent="0.2">
      <c r="A318" s="2">
        <v>17</v>
      </c>
      <c r="B318" s="2">
        <v>1</v>
      </c>
      <c r="C318" s="2"/>
      <c r="D318" s="2"/>
      <c r="E318" s="2" t="s">
        <v>462</v>
      </c>
      <c r="F318" s="2" t="s">
        <v>335</v>
      </c>
      <c r="G318" s="2" t="s">
        <v>336</v>
      </c>
      <c r="H318" s="2" t="s">
        <v>230</v>
      </c>
      <c r="I318" s="2">
        <v>0</v>
      </c>
      <c r="J318" s="2">
        <v>0</v>
      </c>
      <c r="K318" s="2">
        <v>0</v>
      </c>
      <c r="L318" s="2">
        <v>-0.24</v>
      </c>
      <c r="M318" s="2">
        <v>0</v>
      </c>
      <c r="N318" s="2">
        <f t="shared" si="338"/>
        <v>-0.24</v>
      </c>
      <c r="O318" s="2">
        <f t="shared" si="339"/>
        <v>0</v>
      </c>
      <c r="P318" s="2">
        <f t="shared" si="340"/>
        <v>0</v>
      </c>
      <c r="Q318" s="2">
        <f t="shared" si="341"/>
        <v>0</v>
      </c>
      <c r="R318" s="2">
        <f t="shared" si="342"/>
        <v>0</v>
      </c>
      <c r="S318" s="2">
        <f t="shared" si="343"/>
        <v>0</v>
      </c>
      <c r="T318" s="2">
        <f t="shared" si="344"/>
        <v>0</v>
      </c>
      <c r="U318" s="2">
        <f t="shared" si="345"/>
        <v>0</v>
      </c>
      <c r="V318" s="2">
        <f t="shared" si="346"/>
        <v>0</v>
      </c>
      <c r="W318" s="2">
        <f t="shared" si="347"/>
        <v>0</v>
      </c>
      <c r="X318" s="2">
        <f t="shared" si="348"/>
        <v>0</v>
      </c>
      <c r="Y318" s="2">
        <f t="shared" si="349"/>
        <v>0</v>
      </c>
      <c r="Z318" s="2"/>
      <c r="AA318" s="2">
        <v>51442965</v>
      </c>
      <c r="AB318" s="2">
        <f t="shared" si="350"/>
        <v>3700</v>
      </c>
      <c r="AC318" s="2">
        <f t="shared" si="337"/>
        <v>3700</v>
      </c>
      <c r="AD318" s="2">
        <f t="shared" si="351"/>
        <v>0</v>
      </c>
      <c r="AE318" s="2">
        <f t="shared" si="352"/>
        <v>0</v>
      </c>
      <c r="AF318" s="2">
        <f t="shared" si="353"/>
        <v>0</v>
      </c>
      <c r="AG318" s="2">
        <f t="shared" si="354"/>
        <v>0</v>
      </c>
      <c r="AH318" s="2">
        <f t="shared" si="355"/>
        <v>0</v>
      </c>
      <c r="AI318" s="2">
        <f t="shared" si="356"/>
        <v>0</v>
      </c>
      <c r="AJ318" s="2">
        <f t="shared" si="357"/>
        <v>0</v>
      </c>
      <c r="AK318" s="2">
        <v>3700</v>
      </c>
      <c r="AL318" s="2">
        <v>3700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109</v>
      </c>
      <c r="AU318" s="2">
        <v>55.25</v>
      </c>
      <c r="AV318" s="2">
        <v>1</v>
      </c>
      <c r="AW318" s="2">
        <v>1</v>
      </c>
      <c r="AX318" s="2"/>
      <c r="AY318" s="2"/>
      <c r="AZ318" s="2">
        <v>1</v>
      </c>
      <c r="BA318" s="2">
        <v>1</v>
      </c>
      <c r="BB318" s="2">
        <v>1</v>
      </c>
      <c r="BC318" s="2">
        <v>8.16</v>
      </c>
      <c r="BD318" s="2" t="s">
        <v>3</v>
      </c>
      <c r="BE318" s="2" t="s">
        <v>3</v>
      </c>
      <c r="BF318" s="2" t="s">
        <v>3</v>
      </c>
      <c r="BG318" s="2" t="s">
        <v>3</v>
      </c>
      <c r="BH318" s="2">
        <v>3</v>
      </c>
      <c r="BI318" s="2">
        <v>1</v>
      </c>
      <c r="BJ318" s="2" t="s">
        <v>337</v>
      </c>
      <c r="BK318" s="2"/>
      <c r="BL318" s="2"/>
      <c r="BM318" s="2">
        <v>1100</v>
      </c>
      <c r="BN318" s="2">
        <v>0</v>
      </c>
      <c r="BO318" s="2" t="s">
        <v>23</v>
      </c>
      <c r="BP318" s="2">
        <v>1</v>
      </c>
      <c r="BQ318" s="2">
        <v>8</v>
      </c>
      <c r="BR318" s="2">
        <v>0</v>
      </c>
      <c r="BS318" s="2">
        <v>1</v>
      </c>
      <c r="BT318" s="2">
        <v>1</v>
      </c>
      <c r="BU318" s="2">
        <v>1</v>
      </c>
      <c r="BV318" s="2">
        <v>1</v>
      </c>
      <c r="BW318" s="2">
        <v>1</v>
      </c>
      <c r="BX318" s="2">
        <v>1</v>
      </c>
      <c r="BY318" s="2" t="s">
        <v>3</v>
      </c>
      <c r="BZ318" s="2">
        <v>109</v>
      </c>
      <c r="CA318" s="2">
        <v>65</v>
      </c>
      <c r="CB318" s="2" t="s">
        <v>3</v>
      </c>
      <c r="CC318" s="2"/>
      <c r="CD318" s="2"/>
      <c r="CE318" s="2">
        <v>0</v>
      </c>
      <c r="CF318" s="2">
        <v>0</v>
      </c>
      <c r="CG318" s="2">
        <v>0</v>
      </c>
      <c r="CH318" s="2">
        <v>110</v>
      </c>
      <c r="CI318" s="2">
        <v>0</v>
      </c>
      <c r="CJ318" s="2">
        <v>0</v>
      </c>
      <c r="CK318" s="2">
        <v>0</v>
      </c>
      <c r="CL318" s="2">
        <v>0</v>
      </c>
      <c r="CM318" s="2">
        <v>0</v>
      </c>
      <c r="CN318" s="2" t="s">
        <v>885</v>
      </c>
      <c r="CO318" s="2">
        <v>0</v>
      </c>
      <c r="CP318" s="2">
        <f t="shared" si="358"/>
        <v>0</v>
      </c>
      <c r="CQ318" s="2">
        <f t="shared" si="359"/>
        <v>30192</v>
      </c>
      <c r="CR318" s="2">
        <f t="shared" si="360"/>
        <v>0</v>
      </c>
      <c r="CS318" s="2">
        <f t="shared" si="361"/>
        <v>0</v>
      </c>
      <c r="CT318" s="2">
        <f t="shared" si="362"/>
        <v>0</v>
      </c>
      <c r="CU318" s="2">
        <f t="shared" si="363"/>
        <v>0</v>
      </c>
      <c r="CV318" s="2">
        <f t="shared" si="364"/>
        <v>0</v>
      </c>
      <c r="CW318" s="2">
        <f t="shared" si="365"/>
        <v>0</v>
      </c>
      <c r="CX318" s="2">
        <f t="shared" si="366"/>
        <v>0</v>
      </c>
      <c r="CY318" s="2">
        <f t="shared" si="367"/>
        <v>0</v>
      </c>
      <c r="CZ318" s="2">
        <f t="shared" si="368"/>
        <v>0</v>
      </c>
      <c r="DA318" s="2"/>
      <c r="DB318" s="2"/>
      <c r="DC318" s="2" t="s">
        <v>3</v>
      </c>
      <c r="DD318" s="2" t="s">
        <v>3</v>
      </c>
      <c r="DE318" s="2" t="s">
        <v>36</v>
      </c>
      <c r="DF318" s="2" t="s">
        <v>36</v>
      </c>
      <c r="DG318" s="2" t="s">
        <v>43</v>
      </c>
      <c r="DH318" s="2" t="s">
        <v>3</v>
      </c>
      <c r="DI318" s="2" t="s">
        <v>43</v>
      </c>
      <c r="DJ318" s="2" t="s">
        <v>36</v>
      </c>
      <c r="DK318" s="2" t="s">
        <v>3</v>
      </c>
      <c r="DL318" s="2" t="s">
        <v>3</v>
      </c>
      <c r="DM318" s="2" t="s">
        <v>26</v>
      </c>
      <c r="DN318" s="2">
        <v>0</v>
      </c>
      <c r="DO318" s="2">
        <v>0</v>
      </c>
      <c r="DP318" s="2">
        <v>1</v>
      </c>
      <c r="DQ318" s="2">
        <v>1</v>
      </c>
      <c r="DR318" s="2"/>
      <c r="DS318" s="2"/>
      <c r="DT318" s="2"/>
      <c r="DU318" s="2">
        <v>1009</v>
      </c>
      <c r="DV318" s="2" t="s">
        <v>230</v>
      </c>
      <c r="DW318" s="2" t="s">
        <v>230</v>
      </c>
      <c r="DX318" s="2">
        <v>1000</v>
      </c>
      <c r="DY318" s="2"/>
      <c r="DZ318" s="2" t="s">
        <v>3</v>
      </c>
      <c r="EA318" s="2" t="s">
        <v>3</v>
      </c>
      <c r="EB318" s="2" t="s">
        <v>3</v>
      </c>
      <c r="EC318" s="2" t="s">
        <v>3</v>
      </c>
      <c r="ED318" s="2"/>
      <c r="EE318" s="2">
        <v>51407885</v>
      </c>
      <c r="EF318" s="2">
        <v>8</v>
      </c>
      <c r="EG318" s="2" t="s">
        <v>58</v>
      </c>
      <c r="EH318" s="2">
        <v>0</v>
      </c>
      <c r="EI318" s="2" t="s">
        <v>3</v>
      </c>
      <c r="EJ318" s="2">
        <v>1</v>
      </c>
      <c r="EK318" s="2">
        <v>1100</v>
      </c>
      <c r="EL318" s="2" t="s">
        <v>59</v>
      </c>
      <c r="EM318" s="2" t="s">
        <v>60</v>
      </c>
      <c r="EN318" s="2"/>
      <c r="EO318" s="2" t="s">
        <v>44</v>
      </c>
      <c r="EP318" s="2"/>
      <c r="EQ318" s="2">
        <v>0</v>
      </c>
      <c r="ER318" s="2">
        <v>0</v>
      </c>
      <c r="ES318" s="2">
        <v>3700</v>
      </c>
      <c r="ET318" s="2">
        <v>0</v>
      </c>
      <c r="EU318" s="2">
        <v>0</v>
      </c>
      <c r="EV318" s="2">
        <v>0</v>
      </c>
      <c r="EW318" s="2">
        <v>0</v>
      </c>
      <c r="EX318" s="2">
        <v>0</v>
      </c>
      <c r="EY318" s="2">
        <v>0</v>
      </c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>
        <v>0</v>
      </c>
      <c r="FR318" s="2">
        <f t="shared" si="369"/>
        <v>0</v>
      </c>
      <c r="FS318" s="2">
        <v>0</v>
      </c>
      <c r="FT318" s="2"/>
      <c r="FU318" s="2"/>
      <c r="FV318" s="2"/>
      <c r="FW318" s="2"/>
      <c r="FX318" s="2">
        <v>109</v>
      </c>
      <c r="FY318" s="2">
        <v>55.25</v>
      </c>
      <c r="FZ318" s="2"/>
      <c r="GA318" s="2" t="s">
        <v>63</v>
      </c>
      <c r="GB318" s="2"/>
      <c r="GC318" s="2"/>
      <c r="GD318" s="2">
        <v>1</v>
      </c>
      <c r="GE318" s="2"/>
      <c r="GF318" s="2">
        <v>-116121603</v>
      </c>
      <c r="GG318" s="2">
        <v>2</v>
      </c>
      <c r="GH318" s="2">
        <v>0</v>
      </c>
      <c r="GI318" s="2">
        <v>-2</v>
      </c>
      <c r="GJ318" s="2">
        <v>0</v>
      </c>
      <c r="GK318" s="2">
        <v>0</v>
      </c>
      <c r="GL318" s="2">
        <f t="shared" si="370"/>
        <v>0</v>
      </c>
      <c r="GM318" s="2">
        <f t="shared" si="371"/>
        <v>0</v>
      </c>
      <c r="GN318" s="2">
        <f t="shared" si="372"/>
        <v>0</v>
      </c>
      <c r="GO318" s="2">
        <f t="shared" si="373"/>
        <v>0</v>
      </c>
      <c r="GP318" s="2">
        <f t="shared" si="374"/>
        <v>0</v>
      </c>
      <c r="GQ318" s="2"/>
      <c r="GR318" s="2">
        <v>0</v>
      </c>
      <c r="GS318" s="2">
        <v>4</v>
      </c>
      <c r="GT318" s="2">
        <v>0</v>
      </c>
      <c r="GU318" s="2" t="s">
        <v>3</v>
      </c>
      <c r="GV318" s="2">
        <f t="shared" si="375"/>
        <v>0</v>
      </c>
      <c r="GW318" s="2">
        <v>1</v>
      </c>
      <c r="GX318" s="2">
        <f t="shared" si="376"/>
        <v>0</v>
      </c>
      <c r="GY318" s="2"/>
      <c r="GZ318" s="2"/>
      <c r="HA318" s="2">
        <v>0</v>
      </c>
      <c r="HB318" s="2">
        <v>0</v>
      </c>
      <c r="HC318" s="2">
        <f t="shared" si="377"/>
        <v>0</v>
      </c>
      <c r="HD318" s="2"/>
      <c r="HE318" s="2" t="s">
        <v>3</v>
      </c>
      <c r="HF318" s="2" t="s">
        <v>3</v>
      </c>
      <c r="HG318" s="2"/>
      <c r="HH318" s="2"/>
      <c r="HI318" s="2"/>
      <c r="HJ318" s="2"/>
      <c r="HK318" s="2"/>
      <c r="HL318" s="2"/>
      <c r="HM318" s="2" t="s">
        <v>3</v>
      </c>
      <c r="HN318" s="2" t="s">
        <v>3</v>
      </c>
      <c r="HO318" s="2" t="s">
        <v>3</v>
      </c>
      <c r="HP318" s="2" t="s">
        <v>3</v>
      </c>
      <c r="HQ318" s="2" t="s">
        <v>3</v>
      </c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>
        <v>0</v>
      </c>
      <c r="IL318" s="2"/>
      <c r="IM318" s="2"/>
      <c r="IN318" s="2"/>
      <c r="IO318" s="2"/>
      <c r="IP318" s="2"/>
      <c r="IQ318" s="2"/>
      <c r="IR318" s="2"/>
      <c r="IS318" s="2"/>
      <c r="IT318" s="2"/>
      <c r="IU318" s="2"/>
    </row>
    <row r="319" spans="1:255" x14ac:dyDescent="0.2">
      <c r="A319">
        <v>17</v>
      </c>
      <c r="B319">
        <v>1</v>
      </c>
      <c r="E319" t="s">
        <v>462</v>
      </c>
      <c r="F319" t="s">
        <v>335</v>
      </c>
      <c r="G319" t="s">
        <v>336</v>
      </c>
      <c r="H319" t="s">
        <v>230</v>
      </c>
      <c r="I319">
        <v>0</v>
      </c>
      <c r="J319">
        <v>0</v>
      </c>
      <c r="K319">
        <v>0</v>
      </c>
      <c r="L319">
        <v>-0.24</v>
      </c>
      <c r="M319">
        <v>0</v>
      </c>
      <c r="N319">
        <f t="shared" si="338"/>
        <v>-0.24</v>
      </c>
      <c r="O319">
        <f t="shared" si="339"/>
        <v>0</v>
      </c>
      <c r="P319">
        <f t="shared" si="340"/>
        <v>0</v>
      </c>
      <c r="Q319">
        <f t="shared" si="341"/>
        <v>0</v>
      </c>
      <c r="R319">
        <f t="shared" si="342"/>
        <v>0</v>
      </c>
      <c r="S319">
        <f t="shared" si="343"/>
        <v>0</v>
      </c>
      <c r="T319">
        <f t="shared" si="344"/>
        <v>0</v>
      </c>
      <c r="U319">
        <f t="shared" si="345"/>
        <v>0</v>
      </c>
      <c r="V319">
        <f t="shared" si="346"/>
        <v>0</v>
      </c>
      <c r="W319">
        <f t="shared" si="347"/>
        <v>0</v>
      </c>
      <c r="X319">
        <f t="shared" si="348"/>
        <v>0</v>
      </c>
      <c r="Y319">
        <f t="shared" si="349"/>
        <v>0</v>
      </c>
      <c r="AA319">
        <v>51441990</v>
      </c>
      <c r="AB319">
        <f t="shared" si="350"/>
        <v>3700</v>
      </c>
      <c r="AC319">
        <f t="shared" si="337"/>
        <v>3700</v>
      </c>
      <c r="AD319">
        <f t="shared" si="351"/>
        <v>0</v>
      </c>
      <c r="AE319">
        <f t="shared" si="352"/>
        <v>0</v>
      </c>
      <c r="AF319">
        <f t="shared" si="353"/>
        <v>0</v>
      </c>
      <c r="AG319">
        <f t="shared" si="354"/>
        <v>0</v>
      </c>
      <c r="AH319">
        <f t="shared" si="355"/>
        <v>0</v>
      </c>
      <c r="AI319">
        <f t="shared" si="356"/>
        <v>0</v>
      </c>
      <c r="AJ319">
        <f t="shared" si="357"/>
        <v>0</v>
      </c>
      <c r="AK319">
        <v>3700</v>
      </c>
      <c r="AL319">
        <v>3700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109</v>
      </c>
      <c r="AU319">
        <v>55</v>
      </c>
      <c r="AV319">
        <v>1</v>
      </c>
      <c r="AW319">
        <v>1</v>
      </c>
      <c r="AZ319">
        <v>1</v>
      </c>
      <c r="BA319">
        <v>1</v>
      </c>
      <c r="BB319">
        <v>1</v>
      </c>
      <c r="BC319">
        <v>8.16</v>
      </c>
      <c r="BD319" t="s">
        <v>3</v>
      </c>
      <c r="BE319" t="s">
        <v>3</v>
      </c>
      <c r="BF319" t="s">
        <v>3</v>
      </c>
      <c r="BG319" t="s">
        <v>3</v>
      </c>
      <c r="BH319">
        <v>3</v>
      </c>
      <c r="BI319">
        <v>1</v>
      </c>
      <c r="BJ319" t="s">
        <v>337</v>
      </c>
      <c r="BM319">
        <v>1100</v>
      </c>
      <c r="BN319">
        <v>0</v>
      </c>
      <c r="BO319" t="s">
        <v>23</v>
      </c>
      <c r="BP319">
        <v>1</v>
      </c>
      <c r="BQ319">
        <v>8</v>
      </c>
      <c r="BR319">
        <v>0</v>
      </c>
      <c r="BS319">
        <v>1</v>
      </c>
      <c r="BT319">
        <v>1</v>
      </c>
      <c r="BU319">
        <v>1</v>
      </c>
      <c r="BV319">
        <v>1</v>
      </c>
      <c r="BW319">
        <v>1</v>
      </c>
      <c r="BX319">
        <v>1</v>
      </c>
      <c r="BY319" t="s">
        <v>3</v>
      </c>
      <c r="BZ319">
        <v>109</v>
      </c>
      <c r="CA319">
        <v>65</v>
      </c>
      <c r="CB319" t="s">
        <v>3</v>
      </c>
      <c r="CE319">
        <v>0</v>
      </c>
      <c r="CF319">
        <v>0</v>
      </c>
      <c r="CG319">
        <v>0</v>
      </c>
      <c r="CH319">
        <v>110</v>
      </c>
      <c r="CI319">
        <v>0</v>
      </c>
      <c r="CJ319">
        <v>0</v>
      </c>
      <c r="CK319">
        <v>0</v>
      </c>
      <c r="CL319">
        <v>0</v>
      </c>
      <c r="CM319">
        <v>0</v>
      </c>
      <c r="CN319" t="s">
        <v>885</v>
      </c>
      <c r="CO319">
        <v>0</v>
      </c>
      <c r="CP319">
        <f t="shared" si="358"/>
        <v>0</v>
      </c>
      <c r="CQ319">
        <f t="shared" si="359"/>
        <v>30192</v>
      </c>
      <c r="CR319">
        <f t="shared" si="360"/>
        <v>0</v>
      </c>
      <c r="CS319">
        <f t="shared" si="361"/>
        <v>0</v>
      </c>
      <c r="CT319">
        <f t="shared" si="362"/>
        <v>0</v>
      </c>
      <c r="CU319">
        <f t="shared" si="363"/>
        <v>0</v>
      </c>
      <c r="CV319">
        <f t="shared" si="364"/>
        <v>0</v>
      </c>
      <c r="CW319">
        <f t="shared" si="365"/>
        <v>0</v>
      </c>
      <c r="CX319">
        <f t="shared" si="366"/>
        <v>0</v>
      </c>
      <c r="CY319">
        <f t="shared" si="367"/>
        <v>0</v>
      </c>
      <c r="CZ319">
        <f t="shared" si="368"/>
        <v>0</v>
      </c>
      <c r="DC319" t="s">
        <v>3</v>
      </c>
      <c r="DD319" t="s">
        <v>3</v>
      </c>
      <c r="DE319" t="s">
        <v>36</v>
      </c>
      <c r="DF319" t="s">
        <v>36</v>
      </c>
      <c r="DG319" t="s">
        <v>43</v>
      </c>
      <c r="DH319" t="s">
        <v>3</v>
      </c>
      <c r="DI319" t="s">
        <v>43</v>
      </c>
      <c r="DJ319" t="s">
        <v>36</v>
      </c>
      <c r="DK319" t="s">
        <v>3</v>
      </c>
      <c r="DL319" t="s">
        <v>3</v>
      </c>
      <c r="DM319" t="s">
        <v>26</v>
      </c>
      <c r="DN319">
        <v>0</v>
      </c>
      <c r="DO319">
        <v>0</v>
      </c>
      <c r="DP319">
        <v>1</v>
      </c>
      <c r="DQ319">
        <v>1</v>
      </c>
      <c r="DU319">
        <v>1009</v>
      </c>
      <c r="DV319" t="s">
        <v>230</v>
      </c>
      <c r="DW319" t="s">
        <v>230</v>
      </c>
      <c r="DX319">
        <v>1000</v>
      </c>
      <c r="DZ319" t="s">
        <v>3</v>
      </c>
      <c r="EA319" t="s">
        <v>3</v>
      </c>
      <c r="EB319" t="s">
        <v>3</v>
      </c>
      <c r="EC319" t="s">
        <v>3</v>
      </c>
      <c r="EE319">
        <v>51407885</v>
      </c>
      <c r="EF319">
        <v>8</v>
      </c>
      <c r="EG319" t="s">
        <v>58</v>
      </c>
      <c r="EH319">
        <v>0</v>
      </c>
      <c r="EI319" t="s">
        <v>3</v>
      </c>
      <c r="EJ319">
        <v>1</v>
      </c>
      <c r="EK319">
        <v>1100</v>
      </c>
      <c r="EL319" t="s">
        <v>59</v>
      </c>
      <c r="EM319" t="s">
        <v>60</v>
      </c>
      <c r="EO319" t="s">
        <v>44</v>
      </c>
      <c r="EQ319">
        <v>0</v>
      </c>
      <c r="ER319">
        <v>0</v>
      </c>
      <c r="ES319">
        <v>3700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FQ319">
        <v>0</v>
      </c>
      <c r="FR319">
        <f t="shared" si="369"/>
        <v>0</v>
      </c>
      <c r="FS319">
        <v>0</v>
      </c>
      <c r="FX319">
        <v>109</v>
      </c>
      <c r="FY319">
        <v>55.25</v>
      </c>
      <c r="GA319" t="s">
        <v>63</v>
      </c>
      <c r="GD319">
        <v>1</v>
      </c>
      <c r="GF319">
        <v>-116121603</v>
      </c>
      <c r="GG319">
        <v>2</v>
      </c>
      <c r="GH319">
        <v>0</v>
      </c>
      <c r="GI319">
        <v>-2</v>
      </c>
      <c r="GJ319">
        <v>0</v>
      </c>
      <c r="GK319">
        <v>0</v>
      </c>
      <c r="GL319">
        <f t="shared" si="370"/>
        <v>0</v>
      </c>
      <c r="GM319">
        <f t="shared" si="371"/>
        <v>0</v>
      </c>
      <c r="GN319">
        <f t="shared" si="372"/>
        <v>0</v>
      </c>
      <c r="GO319">
        <f t="shared" si="373"/>
        <v>0</v>
      </c>
      <c r="GP319">
        <f t="shared" si="374"/>
        <v>0</v>
      </c>
      <c r="GR319">
        <v>0</v>
      </c>
      <c r="GS319">
        <v>4</v>
      </c>
      <c r="GT319">
        <v>0</v>
      </c>
      <c r="GU319" t="s">
        <v>3</v>
      </c>
      <c r="GV319">
        <f t="shared" si="375"/>
        <v>0</v>
      </c>
      <c r="GW319">
        <v>1</v>
      </c>
      <c r="GX319">
        <f t="shared" si="376"/>
        <v>0</v>
      </c>
      <c r="HA319">
        <v>0</v>
      </c>
      <c r="HB319">
        <v>0</v>
      </c>
      <c r="HC319">
        <f t="shared" si="377"/>
        <v>0</v>
      </c>
      <c r="HE319" t="s">
        <v>3</v>
      </c>
      <c r="HF319" t="s">
        <v>3</v>
      </c>
      <c r="HM319" t="s">
        <v>3</v>
      </c>
      <c r="HN319" t="s">
        <v>3</v>
      </c>
      <c r="HO319" t="s">
        <v>3</v>
      </c>
      <c r="HP319" t="s">
        <v>3</v>
      </c>
      <c r="HQ319" t="s">
        <v>3</v>
      </c>
      <c r="IK319">
        <v>0</v>
      </c>
    </row>
    <row r="320" spans="1:255" x14ac:dyDescent="0.2">
      <c r="A320" s="2">
        <v>17</v>
      </c>
      <c r="B320" s="2">
        <v>1</v>
      </c>
      <c r="C320" s="2"/>
      <c r="D320" s="2"/>
      <c r="E320" s="2" t="s">
        <v>463</v>
      </c>
      <c r="F320" s="2" t="s">
        <v>464</v>
      </c>
      <c r="G320" s="2" t="s">
        <v>465</v>
      </c>
      <c r="H320" s="2" t="s">
        <v>230</v>
      </c>
      <c r="I320" s="2">
        <v>0</v>
      </c>
      <c r="J320" s="2">
        <v>0</v>
      </c>
      <c r="K320" s="2">
        <v>0</v>
      </c>
      <c r="L320" s="2">
        <v>-0.51</v>
      </c>
      <c r="M320" s="2">
        <v>0</v>
      </c>
      <c r="N320" s="2">
        <f t="shared" si="338"/>
        <v>-0.51</v>
      </c>
      <c r="O320" s="2">
        <f t="shared" si="339"/>
        <v>0</v>
      </c>
      <c r="P320" s="2">
        <f t="shared" si="340"/>
        <v>0</v>
      </c>
      <c r="Q320" s="2">
        <f t="shared" si="341"/>
        <v>0</v>
      </c>
      <c r="R320" s="2">
        <f t="shared" si="342"/>
        <v>0</v>
      </c>
      <c r="S320" s="2">
        <f t="shared" si="343"/>
        <v>0</v>
      </c>
      <c r="T320" s="2">
        <f t="shared" si="344"/>
        <v>0</v>
      </c>
      <c r="U320" s="2">
        <f t="shared" si="345"/>
        <v>0</v>
      </c>
      <c r="V320" s="2">
        <f t="shared" si="346"/>
        <v>0</v>
      </c>
      <c r="W320" s="2">
        <f t="shared" si="347"/>
        <v>0</v>
      </c>
      <c r="X320" s="2">
        <f t="shared" si="348"/>
        <v>0</v>
      </c>
      <c r="Y320" s="2">
        <f t="shared" si="349"/>
        <v>0</v>
      </c>
      <c r="Z320" s="2"/>
      <c r="AA320" s="2">
        <v>51442965</v>
      </c>
      <c r="AB320" s="2">
        <f t="shared" si="350"/>
        <v>4600</v>
      </c>
      <c r="AC320" s="2">
        <f t="shared" si="337"/>
        <v>4600</v>
      </c>
      <c r="AD320" s="2">
        <f t="shared" si="351"/>
        <v>0</v>
      </c>
      <c r="AE320" s="2">
        <f t="shared" si="352"/>
        <v>0</v>
      </c>
      <c r="AF320" s="2">
        <f t="shared" si="353"/>
        <v>0</v>
      </c>
      <c r="AG320" s="2">
        <f t="shared" si="354"/>
        <v>0</v>
      </c>
      <c r="AH320" s="2">
        <f t="shared" si="355"/>
        <v>0</v>
      </c>
      <c r="AI320" s="2">
        <f t="shared" si="356"/>
        <v>0</v>
      </c>
      <c r="AJ320" s="2">
        <f t="shared" si="357"/>
        <v>0</v>
      </c>
      <c r="AK320" s="2">
        <v>4600</v>
      </c>
      <c r="AL320" s="2">
        <v>4600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109</v>
      </c>
      <c r="AU320" s="2">
        <v>55.25</v>
      </c>
      <c r="AV320" s="2">
        <v>1</v>
      </c>
      <c r="AW320" s="2">
        <v>1</v>
      </c>
      <c r="AX320" s="2"/>
      <c r="AY320" s="2"/>
      <c r="AZ320" s="2">
        <v>1</v>
      </c>
      <c r="BA320" s="2">
        <v>1</v>
      </c>
      <c r="BB320" s="2">
        <v>1</v>
      </c>
      <c r="BC320" s="2">
        <v>8.16</v>
      </c>
      <c r="BD320" s="2" t="s">
        <v>3</v>
      </c>
      <c r="BE320" s="2" t="s">
        <v>3</v>
      </c>
      <c r="BF320" s="2" t="s">
        <v>3</v>
      </c>
      <c r="BG320" s="2" t="s">
        <v>3</v>
      </c>
      <c r="BH320" s="2">
        <v>3</v>
      </c>
      <c r="BI320" s="2">
        <v>1</v>
      </c>
      <c r="BJ320" s="2" t="s">
        <v>466</v>
      </c>
      <c r="BK320" s="2"/>
      <c r="BL320" s="2"/>
      <c r="BM320" s="2">
        <v>1100</v>
      </c>
      <c r="BN320" s="2">
        <v>0</v>
      </c>
      <c r="BO320" s="2" t="s">
        <v>23</v>
      </c>
      <c r="BP320" s="2">
        <v>1</v>
      </c>
      <c r="BQ320" s="2">
        <v>8</v>
      </c>
      <c r="BR320" s="2">
        <v>0</v>
      </c>
      <c r="BS320" s="2">
        <v>1</v>
      </c>
      <c r="BT320" s="2">
        <v>1</v>
      </c>
      <c r="BU320" s="2">
        <v>1</v>
      </c>
      <c r="BV320" s="2">
        <v>1</v>
      </c>
      <c r="BW320" s="2">
        <v>1</v>
      </c>
      <c r="BX320" s="2">
        <v>1</v>
      </c>
      <c r="BY320" s="2" t="s">
        <v>3</v>
      </c>
      <c r="BZ320" s="2">
        <v>109</v>
      </c>
      <c r="CA320" s="2">
        <v>65</v>
      </c>
      <c r="CB320" s="2" t="s">
        <v>3</v>
      </c>
      <c r="CC320" s="2"/>
      <c r="CD320" s="2"/>
      <c r="CE320" s="2">
        <v>0</v>
      </c>
      <c r="CF320" s="2">
        <v>0</v>
      </c>
      <c r="CG320" s="2">
        <v>0</v>
      </c>
      <c r="CH320" s="2">
        <v>111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 t="s">
        <v>885</v>
      </c>
      <c r="CO320" s="2">
        <v>0</v>
      </c>
      <c r="CP320" s="2">
        <f t="shared" si="358"/>
        <v>0</v>
      </c>
      <c r="CQ320" s="2">
        <f t="shared" si="359"/>
        <v>37536</v>
      </c>
      <c r="CR320" s="2">
        <f t="shared" si="360"/>
        <v>0</v>
      </c>
      <c r="CS320" s="2">
        <f t="shared" si="361"/>
        <v>0</v>
      </c>
      <c r="CT320" s="2">
        <f t="shared" si="362"/>
        <v>0</v>
      </c>
      <c r="CU320" s="2">
        <f t="shared" si="363"/>
        <v>0</v>
      </c>
      <c r="CV320" s="2">
        <f t="shared" si="364"/>
        <v>0</v>
      </c>
      <c r="CW320" s="2">
        <f t="shared" si="365"/>
        <v>0</v>
      </c>
      <c r="CX320" s="2">
        <f t="shared" si="366"/>
        <v>0</v>
      </c>
      <c r="CY320" s="2">
        <f t="shared" si="367"/>
        <v>0</v>
      </c>
      <c r="CZ320" s="2">
        <f t="shared" si="368"/>
        <v>0</v>
      </c>
      <c r="DA320" s="2"/>
      <c r="DB320" s="2"/>
      <c r="DC320" s="2" t="s">
        <v>3</v>
      </c>
      <c r="DD320" s="2" t="s">
        <v>3</v>
      </c>
      <c r="DE320" s="2" t="s">
        <v>36</v>
      </c>
      <c r="DF320" s="2" t="s">
        <v>36</v>
      </c>
      <c r="DG320" s="2" t="s">
        <v>43</v>
      </c>
      <c r="DH320" s="2" t="s">
        <v>3</v>
      </c>
      <c r="DI320" s="2" t="s">
        <v>43</v>
      </c>
      <c r="DJ320" s="2" t="s">
        <v>36</v>
      </c>
      <c r="DK320" s="2" t="s">
        <v>3</v>
      </c>
      <c r="DL320" s="2" t="s">
        <v>3</v>
      </c>
      <c r="DM320" s="2" t="s">
        <v>26</v>
      </c>
      <c r="DN320" s="2">
        <v>0</v>
      </c>
      <c r="DO320" s="2">
        <v>0</v>
      </c>
      <c r="DP320" s="2">
        <v>1</v>
      </c>
      <c r="DQ320" s="2">
        <v>1</v>
      </c>
      <c r="DR320" s="2"/>
      <c r="DS320" s="2"/>
      <c r="DT320" s="2"/>
      <c r="DU320" s="2">
        <v>1009</v>
      </c>
      <c r="DV320" s="2" t="s">
        <v>230</v>
      </c>
      <c r="DW320" s="2" t="s">
        <v>230</v>
      </c>
      <c r="DX320" s="2">
        <v>1000</v>
      </c>
      <c r="DY320" s="2"/>
      <c r="DZ320" s="2" t="s">
        <v>3</v>
      </c>
      <c r="EA320" s="2" t="s">
        <v>3</v>
      </c>
      <c r="EB320" s="2" t="s">
        <v>3</v>
      </c>
      <c r="EC320" s="2" t="s">
        <v>3</v>
      </c>
      <c r="ED320" s="2"/>
      <c r="EE320" s="2">
        <v>51407885</v>
      </c>
      <c r="EF320" s="2">
        <v>8</v>
      </c>
      <c r="EG320" s="2" t="s">
        <v>58</v>
      </c>
      <c r="EH320" s="2">
        <v>0</v>
      </c>
      <c r="EI320" s="2" t="s">
        <v>3</v>
      </c>
      <c r="EJ320" s="2">
        <v>1</v>
      </c>
      <c r="EK320" s="2">
        <v>1100</v>
      </c>
      <c r="EL320" s="2" t="s">
        <v>59</v>
      </c>
      <c r="EM320" s="2" t="s">
        <v>60</v>
      </c>
      <c r="EN320" s="2"/>
      <c r="EO320" s="2" t="s">
        <v>44</v>
      </c>
      <c r="EP320" s="2"/>
      <c r="EQ320" s="2">
        <v>0</v>
      </c>
      <c r="ER320" s="2">
        <v>0</v>
      </c>
      <c r="ES320" s="2">
        <v>4600</v>
      </c>
      <c r="ET320" s="2">
        <v>0</v>
      </c>
      <c r="EU320" s="2">
        <v>0</v>
      </c>
      <c r="EV320" s="2">
        <v>0</v>
      </c>
      <c r="EW320" s="2">
        <v>0</v>
      </c>
      <c r="EX320" s="2">
        <v>0</v>
      </c>
      <c r="EY320" s="2">
        <v>0</v>
      </c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>
        <v>0</v>
      </c>
      <c r="FR320" s="2">
        <f t="shared" si="369"/>
        <v>0</v>
      </c>
      <c r="FS320" s="2">
        <v>0</v>
      </c>
      <c r="FT320" s="2"/>
      <c r="FU320" s="2"/>
      <c r="FV320" s="2"/>
      <c r="FW320" s="2"/>
      <c r="FX320" s="2">
        <v>109</v>
      </c>
      <c r="FY320" s="2">
        <v>55.25</v>
      </c>
      <c r="FZ320" s="2"/>
      <c r="GA320" s="2" t="s">
        <v>63</v>
      </c>
      <c r="GB320" s="2"/>
      <c r="GC320" s="2"/>
      <c r="GD320" s="2">
        <v>1</v>
      </c>
      <c r="GE320" s="2"/>
      <c r="GF320" s="2">
        <v>1014204943</v>
      </c>
      <c r="GG320" s="2">
        <v>2</v>
      </c>
      <c r="GH320" s="2">
        <v>0</v>
      </c>
      <c r="GI320" s="2">
        <v>-2</v>
      </c>
      <c r="GJ320" s="2">
        <v>0</v>
      </c>
      <c r="GK320" s="2">
        <v>0</v>
      </c>
      <c r="GL320" s="2">
        <f t="shared" si="370"/>
        <v>0</v>
      </c>
      <c r="GM320" s="2">
        <f t="shared" si="371"/>
        <v>0</v>
      </c>
      <c r="GN320" s="2">
        <f t="shared" si="372"/>
        <v>0</v>
      </c>
      <c r="GO320" s="2">
        <f t="shared" si="373"/>
        <v>0</v>
      </c>
      <c r="GP320" s="2">
        <f t="shared" si="374"/>
        <v>0</v>
      </c>
      <c r="GQ320" s="2"/>
      <c r="GR320" s="2">
        <v>0</v>
      </c>
      <c r="GS320" s="2">
        <v>4</v>
      </c>
      <c r="GT320" s="2">
        <v>0</v>
      </c>
      <c r="GU320" s="2" t="s">
        <v>3</v>
      </c>
      <c r="GV320" s="2">
        <f t="shared" si="375"/>
        <v>0</v>
      </c>
      <c r="GW320" s="2">
        <v>1</v>
      </c>
      <c r="GX320" s="2">
        <f t="shared" si="376"/>
        <v>0</v>
      </c>
      <c r="GY320" s="2"/>
      <c r="GZ320" s="2"/>
      <c r="HA320" s="2">
        <v>0</v>
      </c>
      <c r="HB320" s="2">
        <v>0</v>
      </c>
      <c r="HC320" s="2">
        <f t="shared" si="377"/>
        <v>0</v>
      </c>
      <c r="HD320" s="2"/>
      <c r="HE320" s="2" t="s">
        <v>3</v>
      </c>
      <c r="HF320" s="2" t="s">
        <v>3</v>
      </c>
      <c r="HG320" s="2"/>
      <c r="HH320" s="2"/>
      <c r="HI320" s="2"/>
      <c r="HJ320" s="2"/>
      <c r="HK320" s="2"/>
      <c r="HL320" s="2"/>
      <c r="HM320" s="2" t="s">
        <v>3</v>
      </c>
      <c r="HN320" s="2" t="s">
        <v>3</v>
      </c>
      <c r="HO320" s="2" t="s">
        <v>3</v>
      </c>
      <c r="HP320" s="2" t="s">
        <v>3</v>
      </c>
      <c r="HQ320" s="2" t="s">
        <v>3</v>
      </c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>
        <v>0</v>
      </c>
      <c r="IL320" s="2"/>
      <c r="IM320" s="2"/>
      <c r="IN320" s="2"/>
      <c r="IO320" s="2"/>
      <c r="IP320" s="2"/>
      <c r="IQ320" s="2"/>
      <c r="IR320" s="2"/>
      <c r="IS320" s="2"/>
      <c r="IT320" s="2"/>
      <c r="IU320" s="2"/>
    </row>
    <row r="321" spans="1:255" x14ac:dyDescent="0.2">
      <c r="A321">
        <v>17</v>
      </c>
      <c r="B321">
        <v>1</v>
      </c>
      <c r="E321" t="s">
        <v>463</v>
      </c>
      <c r="F321" t="s">
        <v>464</v>
      </c>
      <c r="G321" t="s">
        <v>465</v>
      </c>
      <c r="H321" t="s">
        <v>230</v>
      </c>
      <c r="I321">
        <v>0</v>
      </c>
      <c r="J321">
        <v>0</v>
      </c>
      <c r="K321">
        <v>0</v>
      </c>
      <c r="L321">
        <v>-0.51</v>
      </c>
      <c r="M321">
        <v>0</v>
      </c>
      <c r="N321">
        <f t="shared" si="338"/>
        <v>-0.51</v>
      </c>
      <c r="O321">
        <f t="shared" si="339"/>
        <v>0</v>
      </c>
      <c r="P321">
        <f t="shared" si="340"/>
        <v>0</v>
      </c>
      <c r="Q321">
        <f t="shared" si="341"/>
        <v>0</v>
      </c>
      <c r="R321">
        <f t="shared" si="342"/>
        <v>0</v>
      </c>
      <c r="S321">
        <f t="shared" si="343"/>
        <v>0</v>
      </c>
      <c r="T321">
        <f t="shared" si="344"/>
        <v>0</v>
      </c>
      <c r="U321">
        <f t="shared" si="345"/>
        <v>0</v>
      </c>
      <c r="V321">
        <f t="shared" si="346"/>
        <v>0</v>
      </c>
      <c r="W321">
        <f t="shared" si="347"/>
        <v>0</v>
      </c>
      <c r="X321">
        <f t="shared" si="348"/>
        <v>0</v>
      </c>
      <c r="Y321">
        <f t="shared" si="349"/>
        <v>0</v>
      </c>
      <c r="AA321">
        <v>51441990</v>
      </c>
      <c r="AB321">
        <f t="shared" si="350"/>
        <v>4600</v>
      </c>
      <c r="AC321">
        <f t="shared" si="337"/>
        <v>4600</v>
      </c>
      <c r="AD321">
        <f t="shared" si="351"/>
        <v>0</v>
      </c>
      <c r="AE321">
        <f t="shared" si="352"/>
        <v>0</v>
      </c>
      <c r="AF321">
        <f t="shared" si="353"/>
        <v>0</v>
      </c>
      <c r="AG321">
        <f t="shared" si="354"/>
        <v>0</v>
      </c>
      <c r="AH321">
        <f t="shared" si="355"/>
        <v>0</v>
      </c>
      <c r="AI321">
        <f t="shared" si="356"/>
        <v>0</v>
      </c>
      <c r="AJ321">
        <f t="shared" si="357"/>
        <v>0</v>
      </c>
      <c r="AK321">
        <v>4600</v>
      </c>
      <c r="AL321">
        <v>4600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109</v>
      </c>
      <c r="AU321">
        <v>55</v>
      </c>
      <c r="AV321">
        <v>1</v>
      </c>
      <c r="AW321">
        <v>1</v>
      </c>
      <c r="AZ321">
        <v>1</v>
      </c>
      <c r="BA321">
        <v>1</v>
      </c>
      <c r="BB321">
        <v>1</v>
      </c>
      <c r="BC321">
        <v>8.16</v>
      </c>
      <c r="BD321" t="s">
        <v>3</v>
      </c>
      <c r="BE321" t="s">
        <v>3</v>
      </c>
      <c r="BF321" t="s">
        <v>3</v>
      </c>
      <c r="BG321" t="s">
        <v>3</v>
      </c>
      <c r="BH321">
        <v>3</v>
      </c>
      <c r="BI321">
        <v>1</v>
      </c>
      <c r="BJ321" t="s">
        <v>466</v>
      </c>
      <c r="BM321">
        <v>1100</v>
      </c>
      <c r="BN321">
        <v>0</v>
      </c>
      <c r="BO321" t="s">
        <v>23</v>
      </c>
      <c r="BP321">
        <v>1</v>
      </c>
      <c r="BQ321">
        <v>8</v>
      </c>
      <c r="BR321">
        <v>0</v>
      </c>
      <c r="BS321">
        <v>1</v>
      </c>
      <c r="BT321">
        <v>1</v>
      </c>
      <c r="BU321">
        <v>1</v>
      </c>
      <c r="BV321">
        <v>1</v>
      </c>
      <c r="BW321">
        <v>1</v>
      </c>
      <c r="BX321">
        <v>1</v>
      </c>
      <c r="BY321" t="s">
        <v>3</v>
      </c>
      <c r="BZ321">
        <v>109</v>
      </c>
      <c r="CA321">
        <v>65</v>
      </c>
      <c r="CB321" t="s">
        <v>3</v>
      </c>
      <c r="CE321">
        <v>0</v>
      </c>
      <c r="CF321">
        <v>0</v>
      </c>
      <c r="CG321">
        <v>0</v>
      </c>
      <c r="CH321">
        <v>111</v>
      </c>
      <c r="CI321">
        <v>0</v>
      </c>
      <c r="CJ321">
        <v>0</v>
      </c>
      <c r="CK321">
        <v>0</v>
      </c>
      <c r="CL321">
        <v>0</v>
      </c>
      <c r="CM321">
        <v>0</v>
      </c>
      <c r="CN321" t="s">
        <v>885</v>
      </c>
      <c r="CO321">
        <v>0</v>
      </c>
      <c r="CP321">
        <f t="shared" si="358"/>
        <v>0</v>
      </c>
      <c r="CQ321">
        <f t="shared" si="359"/>
        <v>37536</v>
      </c>
      <c r="CR321">
        <f t="shared" si="360"/>
        <v>0</v>
      </c>
      <c r="CS321">
        <f t="shared" si="361"/>
        <v>0</v>
      </c>
      <c r="CT321">
        <f t="shared" si="362"/>
        <v>0</v>
      </c>
      <c r="CU321">
        <f t="shared" si="363"/>
        <v>0</v>
      </c>
      <c r="CV321">
        <f t="shared" si="364"/>
        <v>0</v>
      </c>
      <c r="CW321">
        <f t="shared" si="365"/>
        <v>0</v>
      </c>
      <c r="CX321">
        <f t="shared" si="366"/>
        <v>0</v>
      </c>
      <c r="CY321">
        <f t="shared" si="367"/>
        <v>0</v>
      </c>
      <c r="CZ321">
        <f t="shared" si="368"/>
        <v>0</v>
      </c>
      <c r="DC321" t="s">
        <v>3</v>
      </c>
      <c r="DD321" t="s">
        <v>3</v>
      </c>
      <c r="DE321" t="s">
        <v>36</v>
      </c>
      <c r="DF321" t="s">
        <v>36</v>
      </c>
      <c r="DG321" t="s">
        <v>43</v>
      </c>
      <c r="DH321" t="s">
        <v>3</v>
      </c>
      <c r="DI321" t="s">
        <v>43</v>
      </c>
      <c r="DJ321" t="s">
        <v>36</v>
      </c>
      <c r="DK321" t="s">
        <v>3</v>
      </c>
      <c r="DL321" t="s">
        <v>3</v>
      </c>
      <c r="DM321" t="s">
        <v>26</v>
      </c>
      <c r="DN321">
        <v>0</v>
      </c>
      <c r="DO321">
        <v>0</v>
      </c>
      <c r="DP321">
        <v>1</v>
      </c>
      <c r="DQ321">
        <v>1</v>
      </c>
      <c r="DU321">
        <v>1009</v>
      </c>
      <c r="DV321" t="s">
        <v>230</v>
      </c>
      <c r="DW321" t="s">
        <v>230</v>
      </c>
      <c r="DX321">
        <v>1000</v>
      </c>
      <c r="DZ321" t="s">
        <v>3</v>
      </c>
      <c r="EA321" t="s">
        <v>3</v>
      </c>
      <c r="EB321" t="s">
        <v>3</v>
      </c>
      <c r="EC321" t="s">
        <v>3</v>
      </c>
      <c r="EE321">
        <v>51407885</v>
      </c>
      <c r="EF321">
        <v>8</v>
      </c>
      <c r="EG321" t="s">
        <v>58</v>
      </c>
      <c r="EH321">
        <v>0</v>
      </c>
      <c r="EI321" t="s">
        <v>3</v>
      </c>
      <c r="EJ321">
        <v>1</v>
      </c>
      <c r="EK321">
        <v>1100</v>
      </c>
      <c r="EL321" t="s">
        <v>59</v>
      </c>
      <c r="EM321" t="s">
        <v>60</v>
      </c>
      <c r="EO321" t="s">
        <v>44</v>
      </c>
      <c r="EQ321">
        <v>0</v>
      </c>
      <c r="ER321">
        <v>0</v>
      </c>
      <c r="ES321">
        <v>4600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FQ321">
        <v>0</v>
      </c>
      <c r="FR321">
        <f t="shared" si="369"/>
        <v>0</v>
      </c>
      <c r="FS321">
        <v>0</v>
      </c>
      <c r="FX321">
        <v>109</v>
      </c>
      <c r="FY321">
        <v>55.25</v>
      </c>
      <c r="GA321" t="s">
        <v>63</v>
      </c>
      <c r="GD321">
        <v>1</v>
      </c>
      <c r="GF321">
        <v>1014204943</v>
      </c>
      <c r="GG321">
        <v>2</v>
      </c>
      <c r="GH321">
        <v>0</v>
      </c>
      <c r="GI321">
        <v>-2</v>
      </c>
      <c r="GJ321">
        <v>0</v>
      </c>
      <c r="GK321">
        <v>0</v>
      </c>
      <c r="GL321">
        <f t="shared" si="370"/>
        <v>0</v>
      </c>
      <c r="GM321">
        <f t="shared" si="371"/>
        <v>0</v>
      </c>
      <c r="GN321">
        <f t="shared" si="372"/>
        <v>0</v>
      </c>
      <c r="GO321">
        <f t="shared" si="373"/>
        <v>0</v>
      </c>
      <c r="GP321">
        <f t="shared" si="374"/>
        <v>0</v>
      </c>
      <c r="GR321">
        <v>0</v>
      </c>
      <c r="GS321">
        <v>4</v>
      </c>
      <c r="GT321">
        <v>0</v>
      </c>
      <c r="GU321" t="s">
        <v>3</v>
      </c>
      <c r="GV321">
        <f t="shared" si="375"/>
        <v>0</v>
      </c>
      <c r="GW321">
        <v>1</v>
      </c>
      <c r="GX321">
        <f t="shared" si="376"/>
        <v>0</v>
      </c>
      <c r="HA321">
        <v>0</v>
      </c>
      <c r="HB321">
        <v>0</v>
      </c>
      <c r="HC321">
        <f t="shared" si="377"/>
        <v>0</v>
      </c>
      <c r="HE321" t="s">
        <v>3</v>
      </c>
      <c r="HF321" t="s">
        <v>3</v>
      </c>
      <c r="HM321" t="s">
        <v>3</v>
      </c>
      <c r="HN321" t="s">
        <v>3</v>
      </c>
      <c r="HO321" t="s">
        <v>3</v>
      </c>
      <c r="HP321" t="s">
        <v>3</v>
      </c>
      <c r="HQ321" t="s">
        <v>3</v>
      </c>
      <c r="IK321">
        <v>0</v>
      </c>
    </row>
    <row r="322" spans="1:255" x14ac:dyDescent="0.2">
      <c r="A322" s="2">
        <v>17</v>
      </c>
      <c r="B322" s="2">
        <v>1</v>
      </c>
      <c r="C322" s="2"/>
      <c r="D322" s="2"/>
      <c r="E322" s="2" t="s">
        <v>467</v>
      </c>
      <c r="F322" s="2" t="s">
        <v>443</v>
      </c>
      <c r="G322" s="2" t="s">
        <v>444</v>
      </c>
      <c r="H322" s="2" t="s">
        <v>230</v>
      </c>
      <c r="I322" s="2">
        <v>0</v>
      </c>
      <c r="J322" s="2">
        <v>0</v>
      </c>
      <c r="K322" s="2">
        <v>0</v>
      </c>
      <c r="L322" s="2">
        <v>-5.82</v>
      </c>
      <c r="M322" s="2">
        <v>0</v>
      </c>
      <c r="N322" s="2">
        <f t="shared" si="338"/>
        <v>-5.82</v>
      </c>
      <c r="O322" s="2">
        <f t="shared" si="339"/>
        <v>0</v>
      </c>
      <c r="P322" s="2">
        <f t="shared" si="340"/>
        <v>0</v>
      </c>
      <c r="Q322" s="2">
        <f t="shared" si="341"/>
        <v>0</v>
      </c>
      <c r="R322" s="2">
        <f t="shared" si="342"/>
        <v>0</v>
      </c>
      <c r="S322" s="2">
        <f t="shared" si="343"/>
        <v>0</v>
      </c>
      <c r="T322" s="2">
        <f t="shared" si="344"/>
        <v>0</v>
      </c>
      <c r="U322" s="2">
        <f t="shared" si="345"/>
        <v>0</v>
      </c>
      <c r="V322" s="2">
        <f t="shared" si="346"/>
        <v>0</v>
      </c>
      <c r="W322" s="2">
        <f t="shared" si="347"/>
        <v>0</v>
      </c>
      <c r="X322" s="2">
        <f t="shared" si="348"/>
        <v>0</v>
      </c>
      <c r="Y322" s="2">
        <f t="shared" si="349"/>
        <v>0</v>
      </c>
      <c r="Z322" s="2"/>
      <c r="AA322" s="2">
        <v>51442965</v>
      </c>
      <c r="AB322" s="2">
        <f t="shared" si="350"/>
        <v>1448.8</v>
      </c>
      <c r="AC322" s="2">
        <f t="shared" si="337"/>
        <v>1448.8</v>
      </c>
      <c r="AD322" s="2">
        <f t="shared" si="351"/>
        <v>0</v>
      </c>
      <c r="AE322" s="2">
        <f t="shared" si="352"/>
        <v>0</v>
      </c>
      <c r="AF322" s="2">
        <f t="shared" si="353"/>
        <v>0</v>
      </c>
      <c r="AG322" s="2">
        <f t="shared" si="354"/>
        <v>0</v>
      </c>
      <c r="AH322" s="2">
        <f t="shared" si="355"/>
        <v>0</v>
      </c>
      <c r="AI322" s="2">
        <f t="shared" si="356"/>
        <v>0</v>
      </c>
      <c r="AJ322" s="2">
        <f t="shared" si="357"/>
        <v>0</v>
      </c>
      <c r="AK322" s="2">
        <v>1448.8</v>
      </c>
      <c r="AL322" s="2">
        <v>1448.8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  <c r="AT322" s="2">
        <v>109</v>
      </c>
      <c r="AU322" s="2">
        <v>55.25</v>
      </c>
      <c r="AV322" s="2">
        <v>1</v>
      </c>
      <c r="AW322" s="2">
        <v>1</v>
      </c>
      <c r="AX322" s="2"/>
      <c r="AY322" s="2"/>
      <c r="AZ322" s="2">
        <v>1</v>
      </c>
      <c r="BA322" s="2">
        <v>1</v>
      </c>
      <c r="BB322" s="2">
        <v>1</v>
      </c>
      <c r="BC322" s="2">
        <v>8.16</v>
      </c>
      <c r="BD322" s="2" t="s">
        <v>3</v>
      </c>
      <c r="BE322" s="2" t="s">
        <v>3</v>
      </c>
      <c r="BF322" s="2" t="s">
        <v>3</v>
      </c>
      <c r="BG322" s="2" t="s">
        <v>3</v>
      </c>
      <c r="BH322" s="2">
        <v>3</v>
      </c>
      <c r="BI322" s="2">
        <v>1</v>
      </c>
      <c r="BJ322" s="2" t="s">
        <v>445</v>
      </c>
      <c r="BK322" s="2"/>
      <c r="BL322" s="2"/>
      <c r="BM322" s="2">
        <v>1100</v>
      </c>
      <c r="BN322" s="2">
        <v>0</v>
      </c>
      <c r="BO322" s="2" t="s">
        <v>23</v>
      </c>
      <c r="BP322" s="2">
        <v>1</v>
      </c>
      <c r="BQ322" s="2">
        <v>8</v>
      </c>
      <c r="BR322" s="2">
        <v>0</v>
      </c>
      <c r="BS322" s="2">
        <v>1</v>
      </c>
      <c r="BT322" s="2">
        <v>1</v>
      </c>
      <c r="BU322" s="2">
        <v>1</v>
      </c>
      <c r="BV322" s="2">
        <v>1</v>
      </c>
      <c r="BW322" s="2">
        <v>1</v>
      </c>
      <c r="BX322" s="2">
        <v>1</v>
      </c>
      <c r="BY322" s="2" t="s">
        <v>3</v>
      </c>
      <c r="BZ322" s="2">
        <v>109</v>
      </c>
      <c r="CA322" s="2">
        <v>65</v>
      </c>
      <c r="CB322" s="2" t="s">
        <v>3</v>
      </c>
      <c r="CC322" s="2"/>
      <c r="CD322" s="2"/>
      <c r="CE322" s="2">
        <v>0</v>
      </c>
      <c r="CF322" s="2">
        <v>0</v>
      </c>
      <c r="CG322" s="2">
        <v>0</v>
      </c>
      <c r="CH322" s="2">
        <v>112</v>
      </c>
      <c r="CI322" s="2">
        <v>0</v>
      </c>
      <c r="CJ322" s="2">
        <v>0</v>
      </c>
      <c r="CK322" s="2">
        <v>0</v>
      </c>
      <c r="CL322" s="2">
        <v>0</v>
      </c>
      <c r="CM322" s="2">
        <v>0</v>
      </c>
      <c r="CN322" s="2" t="s">
        <v>885</v>
      </c>
      <c r="CO322" s="2">
        <v>0</v>
      </c>
      <c r="CP322" s="2">
        <f t="shared" si="358"/>
        <v>0</v>
      </c>
      <c r="CQ322" s="2">
        <f t="shared" si="359"/>
        <v>11822.21</v>
      </c>
      <c r="CR322" s="2">
        <f t="shared" si="360"/>
        <v>0</v>
      </c>
      <c r="CS322" s="2">
        <f t="shared" si="361"/>
        <v>0</v>
      </c>
      <c r="CT322" s="2">
        <f t="shared" si="362"/>
        <v>0</v>
      </c>
      <c r="CU322" s="2">
        <f t="shared" si="363"/>
        <v>0</v>
      </c>
      <c r="CV322" s="2">
        <f t="shared" si="364"/>
        <v>0</v>
      </c>
      <c r="CW322" s="2">
        <f t="shared" si="365"/>
        <v>0</v>
      </c>
      <c r="CX322" s="2">
        <f t="shared" si="366"/>
        <v>0</v>
      </c>
      <c r="CY322" s="2">
        <f t="shared" si="367"/>
        <v>0</v>
      </c>
      <c r="CZ322" s="2">
        <f t="shared" si="368"/>
        <v>0</v>
      </c>
      <c r="DA322" s="2"/>
      <c r="DB322" s="2"/>
      <c r="DC322" s="2" t="s">
        <v>3</v>
      </c>
      <c r="DD322" s="2" t="s">
        <v>3</v>
      </c>
      <c r="DE322" s="2" t="s">
        <v>36</v>
      </c>
      <c r="DF322" s="2" t="s">
        <v>36</v>
      </c>
      <c r="DG322" s="2" t="s">
        <v>43</v>
      </c>
      <c r="DH322" s="2" t="s">
        <v>3</v>
      </c>
      <c r="DI322" s="2" t="s">
        <v>43</v>
      </c>
      <c r="DJ322" s="2" t="s">
        <v>36</v>
      </c>
      <c r="DK322" s="2" t="s">
        <v>3</v>
      </c>
      <c r="DL322" s="2" t="s">
        <v>3</v>
      </c>
      <c r="DM322" s="2" t="s">
        <v>26</v>
      </c>
      <c r="DN322" s="2">
        <v>0</v>
      </c>
      <c r="DO322" s="2">
        <v>0</v>
      </c>
      <c r="DP322" s="2">
        <v>1</v>
      </c>
      <c r="DQ322" s="2">
        <v>1</v>
      </c>
      <c r="DR322" s="2"/>
      <c r="DS322" s="2"/>
      <c r="DT322" s="2"/>
      <c r="DU322" s="2">
        <v>1009</v>
      </c>
      <c r="DV322" s="2" t="s">
        <v>230</v>
      </c>
      <c r="DW322" s="2" t="s">
        <v>230</v>
      </c>
      <c r="DX322" s="2">
        <v>1000</v>
      </c>
      <c r="DY322" s="2"/>
      <c r="DZ322" s="2" t="s">
        <v>3</v>
      </c>
      <c r="EA322" s="2" t="s">
        <v>3</v>
      </c>
      <c r="EB322" s="2" t="s">
        <v>3</v>
      </c>
      <c r="EC322" s="2" t="s">
        <v>3</v>
      </c>
      <c r="ED322" s="2"/>
      <c r="EE322" s="2">
        <v>51407885</v>
      </c>
      <c r="EF322" s="2">
        <v>8</v>
      </c>
      <c r="EG322" s="2" t="s">
        <v>58</v>
      </c>
      <c r="EH322" s="2">
        <v>0</v>
      </c>
      <c r="EI322" s="2" t="s">
        <v>3</v>
      </c>
      <c r="EJ322" s="2">
        <v>1</v>
      </c>
      <c r="EK322" s="2">
        <v>1100</v>
      </c>
      <c r="EL322" s="2" t="s">
        <v>59</v>
      </c>
      <c r="EM322" s="2" t="s">
        <v>60</v>
      </c>
      <c r="EN322" s="2"/>
      <c r="EO322" s="2" t="s">
        <v>44</v>
      </c>
      <c r="EP322" s="2"/>
      <c r="EQ322" s="2">
        <v>0</v>
      </c>
      <c r="ER322" s="2">
        <v>0</v>
      </c>
      <c r="ES322" s="2">
        <v>1448.8</v>
      </c>
      <c r="ET322" s="2">
        <v>0</v>
      </c>
      <c r="EU322" s="2">
        <v>0</v>
      </c>
      <c r="EV322" s="2">
        <v>0</v>
      </c>
      <c r="EW322" s="2">
        <v>0</v>
      </c>
      <c r="EX322" s="2">
        <v>0</v>
      </c>
      <c r="EY322" s="2">
        <v>0</v>
      </c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>
        <v>0</v>
      </c>
      <c r="FR322" s="2">
        <f t="shared" si="369"/>
        <v>0</v>
      </c>
      <c r="FS322" s="2">
        <v>0</v>
      </c>
      <c r="FT322" s="2"/>
      <c r="FU322" s="2"/>
      <c r="FV322" s="2"/>
      <c r="FW322" s="2"/>
      <c r="FX322" s="2">
        <v>109</v>
      </c>
      <c r="FY322" s="2">
        <v>55.25</v>
      </c>
      <c r="FZ322" s="2"/>
      <c r="GA322" s="2" t="s">
        <v>63</v>
      </c>
      <c r="GB322" s="2"/>
      <c r="GC322" s="2"/>
      <c r="GD322" s="2">
        <v>1</v>
      </c>
      <c r="GE322" s="2"/>
      <c r="GF322" s="2">
        <v>-1951251294</v>
      </c>
      <c r="GG322" s="2">
        <v>2</v>
      </c>
      <c r="GH322" s="2">
        <v>0</v>
      </c>
      <c r="GI322" s="2">
        <v>-2</v>
      </c>
      <c r="GJ322" s="2">
        <v>0</v>
      </c>
      <c r="GK322" s="2">
        <v>0</v>
      </c>
      <c r="GL322" s="2">
        <f t="shared" si="370"/>
        <v>0</v>
      </c>
      <c r="GM322" s="2">
        <f t="shared" si="371"/>
        <v>0</v>
      </c>
      <c r="GN322" s="2">
        <f t="shared" si="372"/>
        <v>0</v>
      </c>
      <c r="GO322" s="2">
        <f t="shared" si="373"/>
        <v>0</v>
      </c>
      <c r="GP322" s="2">
        <f t="shared" si="374"/>
        <v>0</v>
      </c>
      <c r="GQ322" s="2"/>
      <c r="GR322" s="2">
        <v>0</v>
      </c>
      <c r="GS322" s="2">
        <v>4</v>
      </c>
      <c r="GT322" s="2">
        <v>0</v>
      </c>
      <c r="GU322" s="2" t="s">
        <v>3</v>
      </c>
      <c r="GV322" s="2">
        <f t="shared" si="375"/>
        <v>0</v>
      </c>
      <c r="GW322" s="2">
        <v>1</v>
      </c>
      <c r="GX322" s="2">
        <f t="shared" si="376"/>
        <v>0</v>
      </c>
      <c r="GY322" s="2"/>
      <c r="GZ322" s="2"/>
      <c r="HA322" s="2">
        <v>0</v>
      </c>
      <c r="HB322" s="2">
        <v>0</v>
      </c>
      <c r="HC322" s="2">
        <f t="shared" si="377"/>
        <v>0</v>
      </c>
      <c r="HD322" s="2"/>
      <c r="HE322" s="2" t="s">
        <v>3</v>
      </c>
      <c r="HF322" s="2" t="s">
        <v>3</v>
      </c>
      <c r="HG322" s="2"/>
      <c r="HH322" s="2"/>
      <c r="HI322" s="2"/>
      <c r="HJ322" s="2"/>
      <c r="HK322" s="2"/>
      <c r="HL322" s="2"/>
      <c r="HM322" s="2" t="s">
        <v>3</v>
      </c>
      <c r="HN322" s="2" t="s">
        <v>3</v>
      </c>
      <c r="HO322" s="2" t="s">
        <v>3</v>
      </c>
      <c r="HP322" s="2" t="s">
        <v>3</v>
      </c>
      <c r="HQ322" s="2" t="s">
        <v>3</v>
      </c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>
        <v>0</v>
      </c>
      <c r="IL322" s="2"/>
      <c r="IM322" s="2"/>
      <c r="IN322" s="2"/>
      <c r="IO322" s="2"/>
      <c r="IP322" s="2"/>
      <c r="IQ322" s="2"/>
      <c r="IR322" s="2"/>
      <c r="IS322" s="2"/>
      <c r="IT322" s="2"/>
      <c r="IU322" s="2"/>
    </row>
    <row r="323" spans="1:255" x14ac:dyDescent="0.2">
      <c r="A323">
        <v>17</v>
      </c>
      <c r="B323">
        <v>1</v>
      </c>
      <c r="E323" t="s">
        <v>467</v>
      </c>
      <c r="F323" t="s">
        <v>443</v>
      </c>
      <c r="G323" t="s">
        <v>444</v>
      </c>
      <c r="H323" t="s">
        <v>230</v>
      </c>
      <c r="I323">
        <v>0</v>
      </c>
      <c r="J323">
        <v>0</v>
      </c>
      <c r="K323">
        <v>0</v>
      </c>
      <c r="L323">
        <v>-5.82</v>
      </c>
      <c r="M323">
        <v>0</v>
      </c>
      <c r="N323">
        <f t="shared" si="338"/>
        <v>-5.82</v>
      </c>
      <c r="O323">
        <f t="shared" si="339"/>
        <v>0</v>
      </c>
      <c r="P323">
        <f t="shared" si="340"/>
        <v>0</v>
      </c>
      <c r="Q323">
        <f t="shared" si="341"/>
        <v>0</v>
      </c>
      <c r="R323">
        <f t="shared" si="342"/>
        <v>0</v>
      </c>
      <c r="S323">
        <f t="shared" si="343"/>
        <v>0</v>
      </c>
      <c r="T323">
        <f t="shared" si="344"/>
        <v>0</v>
      </c>
      <c r="U323">
        <f t="shared" si="345"/>
        <v>0</v>
      </c>
      <c r="V323">
        <f t="shared" si="346"/>
        <v>0</v>
      </c>
      <c r="W323">
        <f t="shared" si="347"/>
        <v>0</v>
      </c>
      <c r="X323">
        <f t="shared" si="348"/>
        <v>0</v>
      </c>
      <c r="Y323">
        <f t="shared" si="349"/>
        <v>0</v>
      </c>
      <c r="AA323">
        <v>51441990</v>
      </c>
      <c r="AB323">
        <f t="shared" si="350"/>
        <v>1448.8</v>
      </c>
      <c r="AC323">
        <f t="shared" si="337"/>
        <v>1448.8</v>
      </c>
      <c r="AD323">
        <f t="shared" si="351"/>
        <v>0</v>
      </c>
      <c r="AE323">
        <f t="shared" si="352"/>
        <v>0</v>
      </c>
      <c r="AF323">
        <f t="shared" si="353"/>
        <v>0</v>
      </c>
      <c r="AG323">
        <f t="shared" si="354"/>
        <v>0</v>
      </c>
      <c r="AH323">
        <f t="shared" si="355"/>
        <v>0</v>
      </c>
      <c r="AI323">
        <f t="shared" si="356"/>
        <v>0</v>
      </c>
      <c r="AJ323">
        <f t="shared" si="357"/>
        <v>0</v>
      </c>
      <c r="AK323">
        <v>1448.8</v>
      </c>
      <c r="AL323">
        <v>1448.8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109</v>
      </c>
      <c r="AU323">
        <v>55</v>
      </c>
      <c r="AV323">
        <v>1</v>
      </c>
      <c r="AW323">
        <v>1</v>
      </c>
      <c r="AZ323">
        <v>1</v>
      </c>
      <c r="BA323">
        <v>1</v>
      </c>
      <c r="BB323">
        <v>1</v>
      </c>
      <c r="BC323">
        <v>8.16</v>
      </c>
      <c r="BD323" t="s">
        <v>3</v>
      </c>
      <c r="BE323" t="s">
        <v>3</v>
      </c>
      <c r="BF323" t="s">
        <v>3</v>
      </c>
      <c r="BG323" t="s">
        <v>3</v>
      </c>
      <c r="BH323">
        <v>3</v>
      </c>
      <c r="BI323">
        <v>1</v>
      </c>
      <c r="BJ323" t="s">
        <v>445</v>
      </c>
      <c r="BM323">
        <v>1100</v>
      </c>
      <c r="BN323">
        <v>0</v>
      </c>
      <c r="BO323" t="s">
        <v>23</v>
      </c>
      <c r="BP323">
        <v>1</v>
      </c>
      <c r="BQ323">
        <v>8</v>
      </c>
      <c r="BR323">
        <v>0</v>
      </c>
      <c r="BS323">
        <v>1</v>
      </c>
      <c r="BT323">
        <v>1</v>
      </c>
      <c r="BU323">
        <v>1</v>
      </c>
      <c r="BV323">
        <v>1</v>
      </c>
      <c r="BW323">
        <v>1</v>
      </c>
      <c r="BX323">
        <v>1</v>
      </c>
      <c r="BY323" t="s">
        <v>3</v>
      </c>
      <c r="BZ323">
        <v>109</v>
      </c>
      <c r="CA323">
        <v>65</v>
      </c>
      <c r="CB323" t="s">
        <v>3</v>
      </c>
      <c r="CE323">
        <v>0</v>
      </c>
      <c r="CF323">
        <v>0</v>
      </c>
      <c r="CG323">
        <v>0</v>
      </c>
      <c r="CH323">
        <v>112</v>
      </c>
      <c r="CI323">
        <v>0</v>
      </c>
      <c r="CJ323">
        <v>0</v>
      </c>
      <c r="CK323">
        <v>0</v>
      </c>
      <c r="CL323">
        <v>0</v>
      </c>
      <c r="CM323">
        <v>0</v>
      </c>
      <c r="CN323" t="s">
        <v>885</v>
      </c>
      <c r="CO323">
        <v>0</v>
      </c>
      <c r="CP323">
        <f t="shared" si="358"/>
        <v>0</v>
      </c>
      <c r="CQ323">
        <f t="shared" si="359"/>
        <v>11822.21</v>
      </c>
      <c r="CR323">
        <f t="shared" si="360"/>
        <v>0</v>
      </c>
      <c r="CS323">
        <f t="shared" si="361"/>
        <v>0</v>
      </c>
      <c r="CT323">
        <f t="shared" si="362"/>
        <v>0</v>
      </c>
      <c r="CU323">
        <f t="shared" si="363"/>
        <v>0</v>
      </c>
      <c r="CV323">
        <f t="shared" si="364"/>
        <v>0</v>
      </c>
      <c r="CW323">
        <f t="shared" si="365"/>
        <v>0</v>
      </c>
      <c r="CX323">
        <f t="shared" si="366"/>
        <v>0</v>
      </c>
      <c r="CY323">
        <f t="shared" si="367"/>
        <v>0</v>
      </c>
      <c r="CZ323">
        <f t="shared" si="368"/>
        <v>0</v>
      </c>
      <c r="DC323" t="s">
        <v>3</v>
      </c>
      <c r="DD323" t="s">
        <v>3</v>
      </c>
      <c r="DE323" t="s">
        <v>36</v>
      </c>
      <c r="DF323" t="s">
        <v>36</v>
      </c>
      <c r="DG323" t="s">
        <v>43</v>
      </c>
      <c r="DH323" t="s">
        <v>3</v>
      </c>
      <c r="DI323" t="s">
        <v>43</v>
      </c>
      <c r="DJ323" t="s">
        <v>36</v>
      </c>
      <c r="DK323" t="s">
        <v>3</v>
      </c>
      <c r="DL323" t="s">
        <v>3</v>
      </c>
      <c r="DM323" t="s">
        <v>26</v>
      </c>
      <c r="DN323">
        <v>0</v>
      </c>
      <c r="DO323">
        <v>0</v>
      </c>
      <c r="DP323">
        <v>1</v>
      </c>
      <c r="DQ323">
        <v>1</v>
      </c>
      <c r="DU323">
        <v>1009</v>
      </c>
      <c r="DV323" t="s">
        <v>230</v>
      </c>
      <c r="DW323" t="s">
        <v>230</v>
      </c>
      <c r="DX323">
        <v>1000</v>
      </c>
      <c r="DZ323" t="s">
        <v>3</v>
      </c>
      <c r="EA323" t="s">
        <v>3</v>
      </c>
      <c r="EB323" t="s">
        <v>3</v>
      </c>
      <c r="EC323" t="s">
        <v>3</v>
      </c>
      <c r="EE323">
        <v>51407885</v>
      </c>
      <c r="EF323">
        <v>8</v>
      </c>
      <c r="EG323" t="s">
        <v>58</v>
      </c>
      <c r="EH323">
        <v>0</v>
      </c>
      <c r="EI323" t="s">
        <v>3</v>
      </c>
      <c r="EJ323">
        <v>1</v>
      </c>
      <c r="EK323">
        <v>1100</v>
      </c>
      <c r="EL323" t="s">
        <v>59</v>
      </c>
      <c r="EM323" t="s">
        <v>60</v>
      </c>
      <c r="EO323" t="s">
        <v>44</v>
      </c>
      <c r="EQ323">
        <v>0</v>
      </c>
      <c r="ER323">
        <v>0</v>
      </c>
      <c r="ES323">
        <v>1448.8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FQ323">
        <v>0</v>
      </c>
      <c r="FR323">
        <f t="shared" si="369"/>
        <v>0</v>
      </c>
      <c r="FS323">
        <v>0</v>
      </c>
      <c r="FX323">
        <v>109</v>
      </c>
      <c r="FY323">
        <v>55.25</v>
      </c>
      <c r="GA323" t="s">
        <v>63</v>
      </c>
      <c r="GD323">
        <v>1</v>
      </c>
      <c r="GF323">
        <v>-1951251294</v>
      </c>
      <c r="GG323">
        <v>2</v>
      </c>
      <c r="GH323">
        <v>0</v>
      </c>
      <c r="GI323">
        <v>-2</v>
      </c>
      <c r="GJ323">
        <v>0</v>
      </c>
      <c r="GK323">
        <v>0</v>
      </c>
      <c r="GL323">
        <f t="shared" si="370"/>
        <v>0</v>
      </c>
      <c r="GM323">
        <f t="shared" si="371"/>
        <v>0</v>
      </c>
      <c r="GN323">
        <f t="shared" si="372"/>
        <v>0</v>
      </c>
      <c r="GO323">
        <f t="shared" si="373"/>
        <v>0</v>
      </c>
      <c r="GP323">
        <f t="shared" si="374"/>
        <v>0</v>
      </c>
      <c r="GR323">
        <v>0</v>
      </c>
      <c r="GS323">
        <v>4</v>
      </c>
      <c r="GT323">
        <v>0</v>
      </c>
      <c r="GU323" t="s">
        <v>3</v>
      </c>
      <c r="GV323">
        <f t="shared" si="375"/>
        <v>0</v>
      </c>
      <c r="GW323">
        <v>1</v>
      </c>
      <c r="GX323">
        <f t="shared" si="376"/>
        <v>0</v>
      </c>
      <c r="HA323">
        <v>0</v>
      </c>
      <c r="HB323">
        <v>0</v>
      </c>
      <c r="HC323">
        <f t="shared" si="377"/>
        <v>0</v>
      </c>
      <c r="HE323" t="s">
        <v>3</v>
      </c>
      <c r="HF323" t="s">
        <v>3</v>
      </c>
      <c r="HM323" t="s">
        <v>3</v>
      </c>
      <c r="HN323" t="s">
        <v>3</v>
      </c>
      <c r="HO323" t="s">
        <v>3</v>
      </c>
      <c r="HP323" t="s">
        <v>3</v>
      </c>
      <c r="HQ323" t="s">
        <v>3</v>
      </c>
      <c r="IK323">
        <v>0</v>
      </c>
    </row>
    <row r="324" spans="1:255" x14ac:dyDescent="0.2">
      <c r="A324" s="2">
        <v>17</v>
      </c>
      <c r="B324" s="2">
        <v>1</v>
      </c>
      <c r="C324" s="2"/>
      <c r="D324" s="2"/>
      <c r="E324" s="2" t="s">
        <v>468</v>
      </c>
      <c r="F324" s="2" t="s">
        <v>84</v>
      </c>
      <c r="G324" s="2" t="s">
        <v>94</v>
      </c>
      <c r="H324" s="2" t="s">
        <v>57</v>
      </c>
      <c r="I324" s="2">
        <v>0</v>
      </c>
      <c r="J324" s="2">
        <v>0</v>
      </c>
      <c r="K324" s="2">
        <v>0</v>
      </c>
      <c r="L324" s="2">
        <v>60</v>
      </c>
      <c r="M324" s="2">
        <v>0</v>
      </c>
      <c r="N324" s="2">
        <f t="shared" si="338"/>
        <v>60</v>
      </c>
      <c r="O324" s="2">
        <f t="shared" si="339"/>
        <v>0</v>
      </c>
      <c r="P324" s="2">
        <f t="shared" si="340"/>
        <v>0</v>
      </c>
      <c r="Q324" s="2">
        <f t="shared" si="341"/>
        <v>0</v>
      </c>
      <c r="R324" s="2">
        <f t="shared" si="342"/>
        <v>0</v>
      </c>
      <c r="S324" s="2">
        <f t="shared" si="343"/>
        <v>0</v>
      </c>
      <c r="T324" s="2">
        <f t="shared" si="344"/>
        <v>0</v>
      </c>
      <c r="U324" s="2">
        <f t="shared" si="345"/>
        <v>0</v>
      </c>
      <c r="V324" s="2">
        <f t="shared" si="346"/>
        <v>0</v>
      </c>
      <c r="W324" s="2">
        <f t="shared" si="347"/>
        <v>0</v>
      </c>
      <c r="X324" s="2">
        <f t="shared" si="348"/>
        <v>0</v>
      </c>
      <c r="Y324" s="2">
        <f t="shared" si="349"/>
        <v>0</v>
      </c>
      <c r="Z324" s="2"/>
      <c r="AA324" s="2">
        <v>51442965</v>
      </c>
      <c r="AB324" s="2">
        <f t="shared" si="350"/>
        <v>499.07557200000002</v>
      </c>
      <c r="AC324" s="2">
        <f>ROUND((((ES324/1.2/8.16)*1.012)),6)</f>
        <v>499.07557200000002</v>
      </c>
      <c r="AD324" s="2">
        <f t="shared" si="351"/>
        <v>0</v>
      </c>
      <c r="AE324" s="2">
        <f t="shared" si="352"/>
        <v>0</v>
      </c>
      <c r="AF324" s="2">
        <f t="shared" si="353"/>
        <v>0</v>
      </c>
      <c r="AG324" s="2">
        <f t="shared" si="354"/>
        <v>0</v>
      </c>
      <c r="AH324" s="2">
        <f t="shared" si="355"/>
        <v>0</v>
      </c>
      <c r="AI324" s="2">
        <f t="shared" si="356"/>
        <v>0</v>
      </c>
      <c r="AJ324" s="2">
        <f t="shared" si="357"/>
        <v>0</v>
      </c>
      <c r="AK324" s="2">
        <v>4829</v>
      </c>
      <c r="AL324" s="2">
        <v>4829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  <c r="AU324" s="2">
        <v>0</v>
      </c>
      <c r="AV324" s="2">
        <v>1</v>
      </c>
      <c r="AW324" s="2">
        <v>1</v>
      </c>
      <c r="AX324" s="2"/>
      <c r="AY324" s="2"/>
      <c r="AZ324" s="2">
        <v>1</v>
      </c>
      <c r="BA324" s="2">
        <v>1</v>
      </c>
      <c r="BB324" s="2">
        <v>1</v>
      </c>
      <c r="BC324" s="2">
        <v>8.16</v>
      </c>
      <c r="BD324" s="2" t="s">
        <v>3</v>
      </c>
      <c r="BE324" s="2" t="s">
        <v>3</v>
      </c>
      <c r="BF324" s="2" t="s">
        <v>3</v>
      </c>
      <c r="BG324" s="2" t="s">
        <v>3</v>
      </c>
      <c r="BH324" s="2">
        <v>3</v>
      </c>
      <c r="BI324" s="2">
        <v>1</v>
      </c>
      <c r="BJ324" s="2" t="s">
        <v>84</v>
      </c>
      <c r="BK324" s="2"/>
      <c r="BL324" s="2"/>
      <c r="BM324" s="2">
        <v>1100</v>
      </c>
      <c r="BN324" s="2">
        <v>0</v>
      </c>
      <c r="BO324" s="2" t="s">
        <v>23</v>
      </c>
      <c r="BP324" s="2">
        <v>1</v>
      </c>
      <c r="BQ324" s="2">
        <v>8</v>
      </c>
      <c r="BR324" s="2">
        <v>0</v>
      </c>
      <c r="BS324" s="2">
        <v>1</v>
      </c>
      <c r="BT324" s="2">
        <v>1</v>
      </c>
      <c r="BU324" s="2">
        <v>1</v>
      </c>
      <c r="BV324" s="2">
        <v>1</v>
      </c>
      <c r="BW324" s="2">
        <v>1</v>
      </c>
      <c r="BX324" s="2">
        <v>1</v>
      </c>
      <c r="BY324" s="2" t="s">
        <v>3</v>
      </c>
      <c r="BZ324" s="2">
        <v>0</v>
      </c>
      <c r="CA324" s="2">
        <v>0</v>
      </c>
      <c r="CB324" s="2" t="s">
        <v>3</v>
      </c>
      <c r="CC324" s="2"/>
      <c r="CD324" s="2"/>
      <c r="CE324" s="2">
        <v>0</v>
      </c>
      <c r="CF324" s="2">
        <v>0</v>
      </c>
      <c r="CG324" s="2">
        <v>0</v>
      </c>
      <c r="CH324" s="2">
        <v>113</v>
      </c>
      <c r="CI324" s="2">
        <v>0</v>
      </c>
      <c r="CJ324" s="2">
        <v>0</v>
      </c>
      <c r="CK324" s="2">
        <v>0</v>
      </c>
      <c r="CL324" s="2">
        <v>0</v>
      </c>
      <c r="CM324" s="2">
        <v>0</v>
      </c>
      <c r="CN324" s="2" t="s">
        <v>888</v>
      </c>
      <c r="CO324" s="2">
        <v>0</v>
      </c>
      <c r="CP324" s="2">
        <f t="shared" si="358"/>
        <v>0</v>
      </c>
      <c r="CQ324" s="2">
        <f t="shared" si="359"/>
        <v>4072.46</v>
      </c>
      <c r="CR324" s="2">
        <f t="shared" si="360"/>
        <v>0</v>
      </c>
      <c r="CS324" s="2">
        <f t="shared" si="361"/>
        <v>0</v>
      </c>
      <c r="CT324" s="2">
        <f t="shared" si="362"/>
        <v>0</v>
      </c>
      <c r="CU324" s="2">
        <f t="shared" si="363"/>
        <v>0</v>
      </c>
      <c r="CV324" s="2">
        <f t="shared" si="364"/>
        <v>0</v>
      </c>
      <c r="CW324" s="2">
        <f t="shared" si="365"/>
        <v>0</v>
      </c>
      <c r="CX324" s="2">
        <f t="shared" si="366"/>
        <v>0</v>
      </c>
      <c r="CY324" s="2">
        <f t="shared" si="367"/>
        <v>0</v>
      </c>
      <c r="CZ324" s="2">
        <f t="shared" si="368"/>
        <v>0</v>
      </c>
      <c r="DA324" s="2"/>
      <c r="DB324" s="2"/>
      <c r="DC324" s="2" t="s">
        <v>3</v>
      </c>
      <c r="DD324" s="2" t="s">
        <v>267</v>
      </c>
      <c r="DE324" s="2" t="s">
        <v>36</v>
      </c>
      <c r="DF324" s="2" t="s">
        <v>36</v>
      </c>
      <c r="DG324" s="2" t="s">
        <v>43</v>
      </c>
      <c r="DH324" s="2" t="s">
        <v>3</v>
      </c>
      <c r="DI324" s="2" t="s">
        <v>43</v>
      </c>
      <c r="DJ324" s="2" t="s">
        <v>36</v>
      </c>
      <c r="DK324" s="2" t="s">
        <v>3</v>
      </c>
      <c r="DL324" s="2" t="s">
        <v>3</v>
      </c>
      <c r="DM324" s="2" t="s">
        <v>3</v>
      </c>
      <c r="DN324" s="2">
        <v>0</v>
      </c>
      <c r="DO324" s="2">
        <v>0</v>
      </c>
      <c r="DP324" s="2">
        <v>1</v>
      </c>
      <c r="DQ324" s="2">
        <v>1</v>
      </c>
      <c r="DR324" s="2"/>
      <c r="DS324" s="2"/>
      <c r="DT324" s="2"/>
      <c r="DU324" s="2">
        <v>1007</v>
      </c>
      <c r="DV324" s="2" t="s">
        <v>57</v>
      </c>
      <c r="DW324" s="2" t="s">
        <v>57</v>
      </c>
      <c r="DX324" s="2">
        <v>1</v>
      </c>
      <c r="DY324" s="2"/>
      <c r="DZ324" s="2" t="s">
        <v>3</v>
      </c>
      <c r="EA324" s="2" t="s">
        <v>3</v>
      </c>
      <c r="EB324" s="2" t="s">
        <v>3</v>
      </c>
      <c r="EC324" s="2" t="s">
        <v>3</v>
      </c>
      <c r="ED324" s="2"/>
      <c r="EE324" s="2">
        <v>51407885</v>
      </c>
      <c r="EF324" s="2">
        <v>8</v>
      </c>
      <c r="EG324" s="2" t="s">
        <v>58</v>
      </c>
      <c r="EH324" s="2">
        <v>0</v>
      </c>
      <c r="EI324" s="2" t="s">
        <v>3</v>
      </c>
      <c r="EJ324" s="2">
        <v>1</v>
      </c>
      <c r="EK324" s="2">
        <v>1100</v>
      </c>
      <c r="EL324" s="2" t="s">
        <v>59</v>
      </c>
      <c r="EM324" s="2" t="s">
        <v>60</v>
      </c>
      <c r="EN324" s="2"/>
      <c r="EO324" s="2" t="s">
        <v>87</v>
      </c>
      <c r="EP324" s="2"/>
      <c r="EQ324" s="2">
        <v>0</v>
      </c>
      <c r="ER324" s="2">
        <v>0</v>
      </c>
      <c r="ES324" s="2">
        <v>4829</v>
      </c>
      <c r="ET324" s="2">
        <v>0</v>
      </c>
      <c r="EU324" s="2">
        <v>0</v>
      </c>
      <c r="EV324" s="2">
        <v>0</v>
      </c>
      <c r="EW324" s="2">
        <v>0</v>
      </c>
      <c r="EX324" s="2">
        <v>0</v>
      </c>
      <c r="EY324" s="2">
        <v>0</v>
      </c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>
        <v>0</v>
      </c>
      <c r="FR324" s="2">
        <f t="shared" si="369"/>
        <v>0</v>
      </c>
      <c r="FS324" s="2">
        <v>0</v>
      </c>
      <c r="FT324" s="2"/>
      <c r="FU324" s="2"/>
      <c r="FV324" s="2"/>
      <c r="FW324" s="2"/>
      <c r="FX324" s="2">
        <v>0</v>
      </c>
      <c r="FY324" s="2">
        <v>0</v>
      </c>
      <c r="FZ324" s="2"/>
      <c r="GA324" s="2" t="s">
        <v>63</v>
      </c>
      <c r="GB324" s="2"/>
      <c r="GC324" s="2"/>
      <c r="GD324" s="2">
        <v>1</v>
      </c>
      <c r="GE324" s="2"/>
      <c r="GF324" s="2">
        <v>-1667152747</v>
      </c>
      <c r="GG324" s="2">
        <v>2</v>
      </c>
      <c r="GH324" s="2">
        <v>0</v>
      </c>
      <c r="GI324" s="2">
        <v>3</v>
      </c>
      <c r="GJ324" s="2">
        <v>0</v>
      </c>
      <c r="GK324" s="2">
        <v>0</v>
      </c>
      <c r="GL324" s="2">
        <f t="shared" si="370"/>
        <v>0</v>
      </c>
      <c r="GM324" s="2">
        <f t="shared" si="371"/>
        <v>0</v>
      </c>
      <c r="GN324" s="2">
        <f t="shared" si="372"/>
        <v>0</v>
      </c>
      <c r="GO324" s="2">
        <f t="shared" si="373"/>
        <v>0</v>
      </c>
      <c r="GP324" s="2">
        <f t="shared" si="374"/>
        <v>0</v>
      </c>
      <c r="GQ324" s="2"/>
      <c r="GR324" s="2">
        <v>1</v>
      </c>
      <c r="GS324" s="2">
        <v>4</v>
      </c>
      <c r="GT324" s="2">
        <v>0</v>
      </c>
      <c r="GU324" s="2" t="s">
        <v>3</v>
      </c>
      <c r="GV324" s="2">
        <f t="shared" si="375"/>
        <v>0</v>
      </c>
      <c r="GW324" s="2">
        <v>1</v>
      </c>
      <c r="GX324" s="2">
        <f t="shared" si="376"/>
        <v>0</v>
      </c>
      <c r="GY324" s="2"/>
      <c r="GZ324" s="2"/>
      <c r="HA324" s="2">
        <v>0</v>
      </c>
      <c r="HB324" s="2">
        <v>0</v>
      </c>
      <c r="HC324" s="2">
        <f t="shared" si="377"/>
        <v>0</v>
      </c>
      <c r="HD324" s="2"/>
      <c r="HE324" s="2" t="s">
        <v>3</v>
      </c>
      <c r="HF324" s="2" t="s">
        <v>3</v>
      </c>
      <c r="HG324" s="2"/>
      <c r="HH324" s="2"/>
      <c r="HI324" s="2"/>
      <c r="HJ324" s="2"/>
      <c r="HK324" s="2"/>
      <c r="HL324" s="2"/>
      <c r="HM324" s="2" t="s">
        <v>3</v>
      </c>
      <c r="HN324" s="2" t="s">
        <v>3</v>
      </c>
      <c r="HO324" s="2" t="s">
        <v>3</v>
      </c>
      <c r="HP324" s="2" t="s">
        <v>3</v>
      </c>
      <c r="HQ324" s="2" t="s">
        <v>3</v>
      </c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>
        <v>0</v>
      </c>
      <c r="IL324" s="2"/>
      <c r="IM324" s="2"/>
      <c r="IN324" s="2"/>
      <c r="IO324" s="2"/>
      <c r="IP324" s="2"/>
      <c r="IQ324" s="2"/>
      <c r="IR324" s="2"/>
      <c r="IS324" s="2"/>
      <c r="IT324" s="2"/>
      <c r="IU324" s="2"/>
    </row>
    <row r="325" spans="1:255" x14ac:dyDescent="0.2">
      <c r="A325">
        <v>17</v>
      </c>
      <c r="B325">
        <v>1</v>
      </c>
      <c r="E325" t="s">
        <v>468</v>
      </c>
      <c r="F325" t="s">
        <v>84</v>
      </c>
      <c r="G325" t="s">
        <v>94</v>
      </c>
      <c r="H325" t="s">
        <v>57</v>
      </c>
      <c r="I325">
        <v>0</v>
      </c>
      <c r="J325">
        <v>0</v>
      </c>
      <c r="K325">
        <v>0</v>
      </c>
      <c r="L325">
        <v>60</v>
      </c>
      <c r="M325">
        <v>0</v>
      </c>
      <c r="N325">
        <f t="shared" si="338"/>
        <v>60</v>
      </c>
      <c r="O325">
        <f t="shared" si="339"/>
        <v>0</v>
      </c>
      <c r="P325">
        <f t="shared" si="340"/>
        <v>0</v>
      </c>
      <c r="Q325">
        <f t="shared" si="341"/>
        <v>0</v>
      </c>
      <c r="R325">
        <f t="shared" si="342"/>
        <v>0</v>
      </c>
      <c r="S325">
        <f t="shared" si="343"/>
        <v>0</v>
      </c>
      <c r="T325">
        <f t="shared" si="344"/>
        <v>0</v>
      </c>
      <c r="U325">
        <f t="shared" si="345"/>
        <v>0</v>
      </c>
      <c r="V325">
        <f t="shared" si="346"/>
        <v>0</v>
      </c>
      <c r="W325">
        <f t="shared" si="347"/>
        <v>0</v>
      </c>
      <c r="X325">
        <f t="shared" si="348"/>
        <v>0</v>
      </c>
      <c r="Y325">
        <f t="shared" si="349"/>
        <v>0</v>
      </c>
      <c r="AA325">
        <v>51441990</v>
      </c>
      <c r="AB325">
        <f t="shared" si="350"/>
        <v>499.07557200000002</v>
      </c>
      <c r="AC325">
        <f>ROUND((((ES325/1.2/8.16)*1.012)),6)</f>
        <v>499.07557200000002</v>
      </c>
      <c r="AD325">
        <f t="shared" si="351"/>
        <v>0</v>
      </c>
      <c r="AE325">
        <f t="shared" si="352"/>
        <v>0</v>
      </c>
      <c r="AF325">
        <f t="shared" si="353"/>
        <v>0</v>
      </c>
      <c r="AG325">
        <f t="shared" si="354"/>
        <v>0</v>
      </c>
      <c r="AH325">
        <f t="shared" si="355"/>
        <v>0</v>
      </c>
      <c r="AI325">
        <f t="shared" si="356"/>
        <v>0</v>
      </c>
      <c r="AJ325">
        <f t="shared" si="357"/>
        <v>0</v>
      </c>
      <c r="AK325">
        <v>4829</v>
      </c>
      <c r="AL325">
        <v>4829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1</v>
      </c>
      <c r="AW325">
        <v>1</v>
      </c>
      <c r="AZ325">
        <v>1</v>
      </c>
      <c r="BA325">
        <v>1</v>
      </c>
      <c r="BB325">
        <v>1</v>
      </c>
      <c r="BC325">
        <v>8.16</v>
      </c>
      <c r="BD325" t="s">
        <v>3</v>
      </c>
      <c r="BE325" t="s">
        <v>3</v>
      </c>
      <c r="BF325" t="s">
        <v>3</v>
      </c>
      <c r="BG325" t="s">
        <v>3</v>
      </c>
      <c r="BH325">
        <v>3</v>
      </c>
      <c r="BI325">
        <v>1</v>
      </c>
      <c r="BJ325" t="s">
        <v>84</v>
      </c>
      <c r="BM325">
        <v>1100</v>
      </c>
      <c r="BN325">
        <v>0</v>
      </c>
      <c r="BO325" t="s">
        <v>23</v>
      </c>
      <c r="BP325">
        <v>1</v>
      </c>
      <c r="BQ325">
        <v>8</v>
      </c>
      <c r="BR325">
        <v>0</v>
      </c>
      <c r="BS325">
        <v>1</v>
      </c>
      <c r="BT325">
        <v>1</v>
      </c>
      <c r="BU325">
        <v>1</v>
      </c>
      <c r="BV325">
        <v>1</v>
      </c>
      <c r="BW325">
        <v>1</v>
      </c>
      <c r="BX325">
        <v>1</v>
      </c>
      <c r="BY325" t="s">
        <v>3</v>
      </c>
      <c r="BZ325">
        <v>0</v>
      </c>
      <c r="CA325">
        <v>0</v>
      </c>
      <c r="CB325" t="s">
        <v>3</v>
      </c>
      <c r="CE325">
        <v>0</v>
      </c>
      <c r="CF325">
        <v>0</v>
      </c>
      <c r="CG325">
        <v>0</v>
      </c>
      <c r="CH325">
        <v>113</v>
      </c>
      <c r="CI325">
        <v>0</v>
      </c>
      <c r="CJ325">
        <v>0</v>
      </c>
      <c r="CK325">
        <v>0</v>
      </c>
      <c r="CL325">
        <v>0</v>
      </c>
      <c r="CM325">
        <v>0</v>
      </c>
      <c r="CN325" t="s">
        <v>888</v>
      </c>
      <c r="CO325">
        <v>0</v>
      </c>
      <c r="CP325">
        <f t="shared" si="358"/>
        <v>0</v>
      </c>
      <c r="CQ325">
        <f t="shared" si="359"/>
        <v>4072.46</v>
      </c>
      <c r="CR325">
        <f t="shared" si="360"/>
        <v>0</v>
      </c>
      <c r="CS325">
        <f t="shared" si="361"/>
        <v>0</v>
      </c>
      <c r="CT325">
        <f t="shared" si="362"/>
        <v>0</v>
      </c>
      <c r="CU325">
        <f t="shared" si="363"/>
        <v>0</v>
      </c>
      <c r="CV325">
        <f t="shared" si="364"/>
        <v>0</v>
      </c>
      <c r="CW325">
        <f t="shared" si="365"/>
        <v>0</v>
      </c>
      <c r="CX325">
        <f t="shared" si="366"/>
        <v>0</v>
      </c>
      <c r="CY325">
        <f t="shared" si="367"/>
        <v>0</v>
      </c>
      <c r="CZ325">
        <f t="shared" si="368"/>
        <v>0</v>
      </c>
      <c r="DC325" t="s">
        <v>3</v>
      </c>
      <c r="DD325" t="s">
        <v>267</v>
      </c>
      <c r="DE325" t="s">
        <v>36</v>
      </c>
      <c r="DF325" t="s">
        <v>36</v>
      </c>
      <c r="DG325" t="s">
        <v>43</v>
      </c>
      <c r="DH325" t="s">
        <v>3</v>
      </c>
      <c r="DI325" t="s">
        <v>43</v>
      </c>
      <c r="DJ325" t="s">
        <v>36</v>
      </c>
      <c r="DK325" t="s">
        <v>3</v>
      </c>
      <c r="DL325" t="s">
        <v>3</v>
      </c>
      <c r="DM325" t="s">
        <v>3</v>
      </c>
      <c r="DN325">
        <v>0</v>
      </c>
      <c r="DO325">
        <v>0</v>
      </c>
      <c r="DP325">
        <v>1</v>
      </c>
      <c r="DQ325">
        <v>1</v>
      </c>
      <c r="DU325">
        <v>1007</v>
      </c>
      <c r="DV325" t="s">
        <v>57</v>
      </c>
      <c r="DW325" t="s">
        <v>57</v>
      </c>
      <c r="DX325">
        <v>1</v>
      </c>
      <c r="DZ325" t="s">
        <v>3</v>
      </c>
      <c r="EA325" t="s">
        <v>3</v>
      </c>
      <c r="EB325" t="s">
        <v>3</v>
      </c>
      <c r="EC325" t="s">
        <v>3</v>
      </c>
      <c r="EE325">
        <v>51407885</v>
      </c>
      <c r="EF325">
        <v>8</v>
      </c>
      <c r="EG325" t="s">
        <v>58</v>
      </c>
      <c r="EH325">
        <v>0</v>
      </c>
      <c r="EI325" t="s">
        <v>3</v>
      </c>
      <c r="EJ325">
        <v>1</v>
      </c>
      <c r="EK325">
        <v>1100</v>
      </c>
      <c r="EL325" t="s">
        <v>59</v>
      </c>
      <c r="EM325" t="s">
        <v>60</v>
      </c>
      <c r="EO325" t="s">
        <v>87</v>
      </c>
      <c r="EQ325">
        <v>0</v>
      </c>
      <c r="ER325">
        <v>0</v>
      </c>
      <c r="ES325">
        <v>4829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FQ325">
        <v>0</v>
      </c>
      <c r="FR325">
        <f t="shared" si="369"/>
        <v>0</v>
      </c>
      <c r="FS325">
        <v>0</v>
      </c>
      <c r="FX325">
        <v>0</v>
      </c>
      <c r="FY325">
        <v>0</v>
      </c>
      <c r="GA325" t="s">
        <v>63</v>
      </c>
      <c r="GD325">
        <v>1</v>
      </c>
      <c r="GF325">
        <v>-1667152747</v>
      </c>
      <c r="GG325">
        <v>2</v>
      </c>
      <c r="GH325">
        <v>0</v>
      </c>
      <c r="GI325">
        <v>3</v>
      </c>
      <c r="GJ325">
        <v>0</v>
      </c>
      <c r="GK325">
        <v>0</v>
      </c>
      <c r="GL325">
        <f t="shared" si="370"/>
        <v>0</v>
      </c>
      <c r="GM325">
        <f t="shared" si="371"/>
        <v>0</v>
      </c>
      <c r="GN325">
        <f t="shared" si="372"/>
        <v>0</v>
      </c>
      <c r="GO325">
        <f t="shared" si="373"/>
        <v>0</v>
      </c>
      <c r="GP325">
        <f t="shared" si="374"/>
        <v>0</v>
      </c>
      <c r="GR325">
        <v>1</v>
      </c>
      <c r="GS325">
        <v>4</v>
      </c>
      <c r="GT325">
        <v>0</v>
      </c>
      <c r="GU325" t="s">
        <v>3</v>
      </c>
      <c r="GV325">
        <f t="shared" si="375"/>
        <v>0</v>
      </c>
      <c r="GW325">
        <v>1</v>
      </c>
      <c r="GX325">
        <f t="shared" si="376"/>
        <v>0</v>
      </c>
      <c r="HA325">
        <v>0</v>
      </c>
      <c r="HB325">
        <v>0</v>
      </c>
      <c r="HC325">
        <f t="shared" si="377"/>
        <v>0</v>
      </c>
      <c r="HE325" t="s">
        <v>3</v>
      </c>
      <c r="HF325" t="s">
        <v>3</v>
      </c>
      <c r="HM325" t="s">
        <v>3</v>
      </c>
      <c r="HN325" t="s">
        <v>3</v>
      </c>
      <c r="HO325" t="s">
        <v>3</v>
      </c>
      <c r="HP325" t="s">
        <v>3</v>
      </c>
      <c r="HQ325" t="s">
        <v>3</v>
      </c>
      <c r="IK325">
        <v>0</v>
      </c>
    </row>
    <row r="326" spans="1:255" x14ac:dyDescent="0.2">
      <c r="A326" s="2">
        <v>17</v>
      </c>
      <c r="B326" s="2">
        <v>1</v>
      </c>
      <c r="C326" s="2"/>
      <c r="D326" s="2"/>
      <c r="E326" s="2" t="s">
        <v>469</v>
      </c>
      <c r="F326" s="2" t="s">
        <v>394</v>
      </c>
      <c r="G326" s="2" t="s">
        <v>470</v>
      </c>
      <c r="H326" s="2" t="s">
        <v>163</v>
      </c>
      <c r="I326" s="2">
        <v>0</v>
      </c>
      <c r="J326" s="2">
        <v>0</v>
      </c>
      <c r="K326" s="2">
        <v>0</v>
      </c>
      <c r="L326" s="2">
        <v>3</v>
      </c>
      <c r="M326" s="2">
        <v>0</v>
      </c>
      <c r="N326" s="2">
        <f t="shared" si="338"/>
        <v>3</v>
      </c>
      <c r="O326" s="2">
        <f t="shared" si="339"/>
        <v>0</v>
      </c>
      <c r="P326" s="2">
        <f t="shared" si="340"/>
        <v>0</v>
      </c>
      <c r="Q326" s="2">
        <f t="shared" si="341"/>
        <v>0</v>
      </c>
      <c r="R326" s="2">
        <f t="shared" si="342"/>
        <v>0</v>
      </c>
      <c r="S326" s="2">
        <f t="shared" si="343"/>
        <v>0</v>
      </c>
      <c r="T326" s="2">
        <f t="shared" si="344"/>
        <v>0</v>
      </c>
      <c r="U326" s="2">
        <f t="shared" si="345"/>
        <v>0</v>
      </c>
      <c r="V326" s="2">
        <f t="shared" si="346"/>
        <v>0</v>
      </c>
      <c r="W326" s="2">
        <f t="shared" si="347"/>
        <v>0</v>
      </c>
      <c r="X326" s="2">
        <f t="shared" si="348"/>
        <v>0</v>
      </c>
      <c r="Y326" s="2">
        <f t="shared" si="349"/>
        <v>0</v>
      </c>
      <c r="Z326" s="2"/>
      <c r="AA326" s="2">
        <v>51442965</v>
      </c>
      <c r="AB326" s="2">
        <f t="shared" si="350"/>
        <v>35986.356208999998</v>
      </c>
      <c r="AC326" s="2">
        <f>ROUND((((ES326/1.2/8.16)*1.012)),6)</f>
        <v>35986.356208999998</v>
      </c>
      <c r="AD326" s="2">
        <f t="shared" si="351"/>
        <v>0</v>
      </c>
      <c r="AE326" s="2">
        <f t="shared" si="352"/>
        <v>0</v>
      </c>
      <c r="AF326" s="2">
        <f t="shared" si="353"/>
        <v>0</v>
      </c>
      <c r="AG326" s="2">
        <f t="shared" si="354"/>
        <v>0</v>
      </c>
      <c r="AH326" s="2">
        <f t="shared" si="355"/>
        <v>0</v>
      </c>
      <c r="AI326" s="2">
        <f t="shared" si="356"/>
        <v>0</v>
      </c>
      <c r="AJ326" s="2">
        <f t="shared" si="357"/>
        <v>0</v>
      </c>
      <c r="AK326" s="2">
        <v>348200</v>
      </c>
      <c r="AL326" s="2">
        <v>348200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1</v>
      </c>
      <c r="AW326" s="2">
        <v>1</v>
      </c>
      <c r="AX326" s="2"/>
      <c r="AY326" s="2"/>
      <c r="AZ326" s="2">
        <v>1</v>
      </c>
      <c r="BA326" s="2">
        <v>1</v>
      </c>
      <c r="BB326" s="2">
        <v>1</v>
      </c>
      <c r="BC326" s="2">
        <v>8.16</v>
      </c>
      <c r="BD326" s="2" t="s">
        <v>3</v>
      </c>
      <c r="BE326" s="2" t="s">
        <v>3</v>
      </c>
      <c r="BF326" s="2" t="s">
        <v>3</v>
      </c>
      <c r="BG326" s="2" t="s">
        <v>3</v>
      </c>
      <c r="BH326" s="2">
        <v>3</v>
      </c>
      <c r="BI326" s="2">
        <v>1</v>
      </c>
      <c r="BJ326" s="2" t="s">
        <v>396</v>
      </c>
      <c r="BK326" s="2"/>
      <c r="BL326" s="2"/>
      <c r="BM326" s="2">
        <v>1100</v>
      </c>
      <c r="BN326" s="2">
        <v>0</v>
      </c>
      <c r="BO326" s="2" t="s">
        <v>23</v>
      </c>
      <c r="BP326" s="2">
        <v>1</v>
      </c>
      <c r="BQ326" s="2">
        <v>8</v>
      </c>
      <c r="BR326" s="2">
        <v>0</v>
      </c>
      <c r="BS326" s="2">
        <v>1</v>
      </c>
      <c r="BT326" s="2">
        <v>1</v>
      </c>
      <c r="BU326" s="2">
        <v>1</v>
      </c>
      <c r="BV326" s="2">
        <v>1</v>
      </c>
      <c r="BW326" s="2">
        <v>1</v>
      </c>
      <c r="BX326" s="2">
        <v>1</v>
      </c>
      <c r="BY326" s="2" t="s">
        <v>3</v>
      </c>
      <c r="BZ326" s="2">
        <v>0</v>
      </c>
      <c r="CA326" s="2">
        <v>0</v>
      </c>
      <c r="CB326" s="2" t="s">
        <v>3</v>
      </c>
      <c r="CC326" s="2"/>
      <c r="CD326" s="2"/>
      <c r="CE326" s="2">
        <v>0</v>
      </c>
      <c r="CF326" s="2">
        <v>0</v>
      </c>
      <c r="CG326" s="2">
        <v>0</v>
      </c>
      <c r="CH326" s="2">
        <v>114</v>
      </c>
      <c r="CI326" s="2">
        <v>0</v>
      </c>
      <c r="CJ326" s="2">
        <v>0</v>
      </c>
      <c r="CK326" s="2">
        <v>0</v>
      </c>
      <c r="CL326" s="2">
        <v>0</v>
      </c>
      <c r="CM326" s="2">
        <v>0</v>
      </c>
      <c r="CN326" s="2" t="s">
        <v>888</v>
      </c>
      <c r="CO326" s="2">
        <v>0</v>
      </c>
      <c r="CP326" s="2">
        <f t="shared" si="358"/>
        <v>0</v>
      </c>
      <c r="CQ326" s="2">
        <f t="shared" si="359"/>
        <v>293648.67</v>
      </c>
      <c r="CR326" s="2">
        <f t="shared" si="360"/>
        <v>0</v>
      </c>
      <c r="CS326" s="2">
        <f t="shared" si="361"/>
        <v>0</v>
      </c>
      <c r="CT326" s="2">
        <f t="shared" si="362"/>
        <v>0</v>
      </c>
      <c r="CU326" s="2">
        <f t="shared" si="363"/>
        <v>0</v>
      </c>
      <c r="CV326" s="2">
        <f t="shared" si="364"/>
        <v>0</v>
      </c>
      <c r="CW326" s="2">
        <f t="shared" si="365"/>
        <v>0</v>
      </c>
      <c r="CX326" s="2">
        <f t="shared" si="366"/>
        <v>0</v>
      </c>
      <c r="CY326" s="2">
        <f t="shared" si="367"/>
        <v>0</v>
      </c>
      <c r="CZ326" s="2">
        <f t="shared" si="368"/>
        <v>0</v>
      </c>
      <c r="DA326" s="2"/>
      <c r="DB326" s="2"/>
      <c r="DC326" s="2" t="s">
        <v>3</v>
      </c>
      <c r="DD326" s="2" t="s">
        <v>267</v>
      </c>
      <c r="DE326" s="2" t="s">
        <v>36</v>
      </c>
      <c r="DF326" s="2" t="s">
        <v>36</v>
      </c>
      <c r="DG326" s="2" t="s">
        <v>43</v>
      </c>
      <c r="DH326" s="2" t="s">
        <v>3</v>
      </c>
      <c r="DI326" s="2" t="s">
        <v>43</v>
      </c>
      <c r="DJ326" s="2" t="s">
        <v>36</v>
      </c>
      <c r="DK326" s="2" t="s">
        <v>3</v>
      </c>
      <c r="DL326" s="2" t="s">
        <v>3</v>
      </c>
      <c r="DM326" s="2" t="s">
        <v>3</v>
      </c>
      <c r="DN326" s="2">
        <v>0</v>
      </c>
      <c r="DO326" s="2">
        <v>0</v>
      </c>
      <c r="DP326" s="2">
        <v>1</v>
      </c>
      <c r="DQ326" s="2">
        <v>1</v>
      </c>
      <c r="DR326" s="2"/>
      <c r="DS326" s="2"/>
      <c r="DT326" s="2"/>
      <c r="DU326" s="2">
        <v>1013</v>
      </c>
      <c r="DV326" s="2" t="s">
        <v>163</v>
      </c>
      <c r="DW326" s="2" t="s">
        <v>163</v>
      </c>
      <c r="DX326" s="2">
        <v>1</v>
      </c>
      <c r="DY326" s="2"/>
      <c r="DZ326" s="2" t="s">
        <v>3</v>
      </c>
      <c r="EA326" s="2" t="s">
        <v>3</v>
      </c>
      <c r="EB326" s="2" t="s">
        <v>3</v>
      </c>
      <c r="EC326" s="2" t="s">
        <v>3</v>
      </c>
      <c r="ED326" s="2"/>
      <c r="EE326" s="2">
        <v>51407885</v>
      </c>
      <c r="EF326" s="2">
        <v>8</v>
      </c>
      <c r="EG326" s="2" t="s">
        <v>58</v>
      </c>
      <c r="EH326" s="2">
        <v>0</v>
      </c>
      <c r="EI326" s="2" t="s">
        <v>3</v>
      </c>
      <c r="EJ326" s="2">
        <v>1</v>
      </c>
      <c r="EK326" s="2">
        <v>1100</v>
      </c>
      <c r="EL326" s="2" t="s">
        <v>59</v>
      </c>
      <c r="EM326" s="2" t="s">
        <v>60</v>
      </c>
      <c r="EN326" s="2"/>
      <c r="EO326" s="2" t="s">
        <v>87</v>
      </c>
      <c r="EP326" s="2"/>
      <c r="EQ326" s="2">
        <v>0</v>
      </c>
      <c r="ER326" s="2">
        <v>0</v>
      </c>
      <c r="ES326" s="2">
        <v>348200</v>
      </c>
      <c r="ET326" s="2">
        <v>0</v>
      </c>
      <c r="EU326" s="2">
        <v>0</v>
      </c>
      <c r="EV326" s="2">
        <v>0</v>
      </c>
      <c r="EW326" s="2">
        <v>0</v>
      </c>
      <c r="EX326" s="2">
        <v>0</v>
      </c>
      <c r="EY326" s="2">
        <v>0</v>
      </c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>
        <v>0</v>
      </c>
      <c r="FR326" s="2">
        <f t="shared" si="369"/>
        <v>0</v>
      </c>
      <c r="FS326" s="2">
        <v>0</v>
      </c>
      <c r="FT326" s="2"/>
      <c r="FU326" s="2"/>
      <c r="FV326" s="2"/>
      <c r="FW326" s="2"/>
      <c r="FX326" s="2">
        <v>0</v>
      </c>
      <c r="FY326" s="2">
        <v>0</v>
      </c>
      <c r="FZ326" s="2"/>
      <c r="GA326" s="2" t="s">
        <v>63</v>
      </c>
      <c r="GB326" s="2"/>
      <c r="GC326" s="2"/>
      <c r="GD326" s="2">
        <v>1</v>
      </c>
      <c r="GE326" s="2"/>
      <c r="GF326" s="2">
        <v>478042985</v>
      </c>
      <c r="GG326" s="2">
        <v>2</v>
      </c>
      <c r="GH326" s="2">
        <v>0</v>
      </c>
      <c r="GI326" s="2">
        <v>3</v>
      </c>
      <c r="GJ326" s="2">
        <v>0</v>
      </c>
      <c r="GK326" s="2">
        <v>0</v>
      </c>
      <c r="GL326" s="2">
        <f t="shared" si="370"/>
        <v>0</v>
      </c>
      <c r="GM326" s="2">
        <f t="shared" si="371"/>
        <v>0</v>
      </c>
      <c r="GN326" s="2">
        <f t="shared" si="372"/>
        <v>0</v>
      </c>
      <c r="GO326" s="2">
        <f t="shared" si="373"/>
        <v>0</v>
      </c>
      <c r="GP326" s="2">
        <f t="shared" si="374"/>
        <v>0</v>
      </c>
      <c r="GQ326" s="2"/>
      <c r="GR326" s="2">
        <v>1</v>
      </c>
      <c r="GS326" s="2">
        <v>4</v>
      </c>
      <c r="GT326" s="2">
        <v>0</v>
      </c>
      <c r="GU326" s="2" t="s">
        <v>3</v>
      </c>
      <c r="GV326" s="2">
        <f t="shared" si="375"/>
        <v>0</v>
      </c>
      <c r="GW326" s="2">
        <v>1</v>
      </c>
      <c r="GX326" s="2">
        <f t="shared" si="376"/>
        <v>0</v>
      </c>
      <c r="GY326" s="2"/>
      <c r="GZ326" s="2"/>
      <c r="HA326" s="2">
        <v>0</v>
      </c>
      <c r="HB326" s="2">
        <v>0</v>
      </c>
      <c r="HC326" s="2">
        <f t="shared" si="377"/>
        <v>0</v>
      </c>
      <c r="HD326" s="2"/>
      <c r="HE326" s="2" t="s">
        <v>3</v>
      </c>
      <c r="HF326" s="2" t="s">
        <v>3</v>
      </c>
      <c r="HG326" s="2"/>
      <c r="HH326" s="2"/>
      <c r="HI326" s="2"/>
      <c r="HJ326" s="2"/>
      <c r="HK326" s="2"/>
      <c r="HL326" s="2"/>
      <c r="HM326" s="2" t="s">
        <v>3</v>
      </c>
      <c r="HN326" s="2" t="s">
        <v>3</v>
      </c>
      <c r="HO326" s="2" t="s">
        <v>3</v>
      </c>
      <c r="HP326" s="2" t="s">
        <v>3</v>
      </c>
      <c r="HQ326" s="2" t="s">
        <v>3</v>
      </c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>
        <v>0</v>
      </c>
      <c r="IL326" s="2"/>
      <c r="IM326" s="2"/>
      <c r="IN326" s="2"/>
      <c r="IO326" s="2"/>
      <c r="IP326" s="2"/>
      <c r="IQ326" s="2"/>
      <c r="IR326" s="2"/>
      <c r="IS326" s="2"/>
      <c r="IT326" s="2"/>
      <c r="IU326" s="2"/>
    </row>
    <row r="327" spans="1:255" x14ac:dyDescent="0.2">
      <c r="A327">
        <v>17</v>
      </c>
      <c r="B327">
        <v>1</v>
      </c>
      <c r="E327" t="s">
        <v>469</v>
      </c>
      <c r="F327" t="s">
        <v>394</v>
      </c>
      <c r="G327" t="s">
        <v>470</v>
      </c>
      <c r="H327" t="s">
        <v>163</v>
      </c>
      <c r="I327">
        <v>0</v>
      </c>
      <c r="J327">
        <v>0</v>
      </c>
      <c r="K327">
        <v>0</v>
      </c>
      <c r="L327">
        <v>3</v>
      </c>
      <c r="M327">
        <v>0</v>
      </c>
      <c r="N327">
        <f t="shared" si="338"/>
        <v>3</v>
      </c>
      <c r="O327">
        <f t="shared" si="339"/>
        <v>0</v>
      </c>
      <c r="P327">
        <f t="shared" si="340"/>
        <v>0</v>
      </c>
      <c r="Q327">
        <f t="shared" si="341"/>
        <v>0</v>
      </c>
      <c r="R327">
        <f t="shared" si="342"/>
        <v>0</v>
      </c>
      <c r="S327">
        <f t="shared" si="343"/>
        <v>0</v>
      </c>
      <c r="T327">
        <f t="shared" si="344"/>
        <v>0</v>
      </c>
      <c r="U327">
        <f t="shared" si="345"/>
        <v>0</v>
      </c>
      <c r="V327">
        <f t="shared" si="346"/>
        <v>0</v>
      </c>
      <c r="W327">
        <f t="shared" si="347"/>
        <v>0</v>
      </c>
      <c r="X327">
        <f t="shared" si="348"/>
        <v>0</v>
      </c>
      <c r="Y327">
        <f t="shared" si="349"/>
        <v>0</v>
      </c>
      <c r="AA327">
        <v>51441990</v>
      </c>
      <c r="AB327">
        <f t="shared" si="350"/>
        <v>35986.356208999998</v>
      </c>
      <c r="AC327">
        <f>ROUND((((ES327/1.2/8.16)*1.012)),6)</f>
        <v>35986.356208999998</v>
      </c>
      <c r="AD327">
        <f t="shared" si="351"/>
        <v>0</v>
      </c>
      <c r="AE327">
        <f t="shared" si="352"/>
        <v>0</v>
      </c>
      <c r="AF327">
        <f t="shared" si="353"/>
        <v>0</v>
      </c>
      <c r="AG327">
        <f t="shared" si="354"/>
        <v>0</v>
      </c>
      <c r="AH327">
        <f t="shared" si="355"/>
        <v>0</v>
      </c>
      <c r="AI327">
        <f t="shared" si="356"/>
        <v>0</v>
      </c>
      <c r="AJ327">
        <f t="shared" si="357"/>
        <v>0</v>
      </c>
      <c r="AK327">
        <v>348200</v>
      </c>
      <c r="AL327">
        <v>348200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1</v>
      </c>
      <c r="AW327">
        <v>1</v>
      </c>
      <c r="AZ327">
        <v>1</v>
      </c>
      <c r="BA327">
        <v>1</v>
      </c>
      <c r="BB327">
        <v>1</v>
      </c>
      <c r="BC327">
        <v>8.16</v>
      </c>
      <c r="BD327" t="s">
        <v>3</v>
      </c>
      <c r="BE327" t="s">
        <v>3</v>
      </c>
      <c r="BF327" t="s">
        <v>3</v>
      </c>
      <c r="BG327" t="s">
        <v>3</v>
      </c>
      <c r="BH327">
        <v>3</v>
      </c>
      <c r="BI327">
        <v>1</v>
      </c>
      <c r="BJ327" t="s">
        <v>396</v>
      </c>
      <c r="BM327">
        <v>1100</v>
      </c>
      <c r="BN327">
        <v>0</v>
      </c>
      <c r="BO327" t="s">
        <v>23</v>
      </c>
      <c r="BP327">
        <v>1</v>
      </c>
      <c r="BQ327">
        <v>8</v>
      </c>
      <c r="BR327">
        <v>0</v>
      </c>
      <c r="BS327">
        <v>1</v>
      </c>
      <c r="BT327">
        <v>1</v>
      </c>
      <c r="BU327">
        <v>1</v>
      </c>
      <c r="BV327">
        <v>1</v>
      </c>
      <c r="BW327">
        <v>1</v>
      </c>
      <c r="BX327">
        <v>1</v>
      </c>
      <c r="BY327" t="s">
        <v>3</v>
      </c>
      <c r="BZ327">
        <v>0</v>
      </c>
      <c r="CA327">
        <v>0</v>
      </c>
      <c r="CB327" t="s">
        <v>3</v>
      </c>
      <c r="CE327">
        <v>0</v>
      </c>
      <c r="CF327">
        <v>0</v>
      </c>
      <c r="CG327">
        <v>0</v>
      </c>
      <c r="CH327">
        <v>114</v>
      </c>
      <c r="CI327">
        <v>0</v>
      </c>
      <c r="CJ327">
        <v>0</v>
      </c>
      <c r="CK327">
        <v>0</v>
      </c>
      <c r="CL327">
        <v>0</v>
      </c>
      <c r="CM327">
        <v>0</v>
      </c>
      <c r="CN327" t="s">
        <v>888</v>
      </c>
      <c r="CO327">
        <v>0</v>
      </c>
      <c r="CP327">
        <f t="shared" si="358"/>
        <v>0</v>
      </c>
      <c r="CQ327">
        <f t="shared" si="359"/>
        <v>293648.67</v>
      </c>
      <c r="CR327">
        <f t="shared" si="360"/>
        <v>0</v>
      </c>
      <c r="CS327">
        <f t="shared" si="361"/>
        <v>0</v>
      </c>
      <c r="CT327">
        <f t="shared" si="362"/>
        <v>0</v>
      </c>
      <c r="CU327">
        <f t="shared" si="363"/>
        <v>0</v>
      </c>
      <c r="CV327">
        <f t="shared" si="364"/>
        <v>0</v>
      </c>
      <c r="CW327">
        <f t="shared" si="365"/>
        <v>0</v>
      </c>
      <c r="CX327">
        <f t="shared" si="366"/>
        <v>0</v>
      </c>
      <c r="CY327">
        <f t="shared" si="367"/>
        <v>0</v>
      </c>
      <c r="CZ327">
        <f t="shared" si="368"/>
        <v>0</v>
      </c>
      <c r="DC327" t="s">
        <v>3</v>
      </c>
      <c r="DD327" t="s">
        <v>267</v>
      </c>
      <c r="DE327" t="s">
        <v>36</v>
      </c>
      <c r="DF327" t="s">
        <v>36</v>
      </c>
      <c r="DG327" t="s">
        <v>43</v>
      </c>
      <c r="DH327" t="s">
        <v>3</v>
      </c>
      <c r="DI327" t="s">
        <v>43</v>
      </c>
      <c r="DJ327" t="s">
        <v>36</v>
      </c>
      <c r="DK327" t="s">
        <v>3</v>
      </c>
      <c r="DL327" t="s">
        <v>3</v>
      </c>
      <c r="DM327" t="s">
        <v>3</v>
      </c>
      <c r="DN327">
        <v>0</v>
      </c>
      <c r="DO327">
        <v>0</v>
      </c>
      <c r="DP327">
        <v>1</v>
      </c>
      <c r="DQ327">
        <v>1</v>
      </c>
      <c r="DU327">
        <v>1013</v>
      </c>
      <c r="DV327" t="s">
        <v>163</v>
      </c>
      <c r="DW327" t="s">
        <v>163</v>
      </c>
      <c r="DX327">
        <v>1</v>
      </c>
      <c r="DZ327" t="s">
        <v>3</v>
      </c>
      <c r="EA327" t="s">
        <v>3</v>
      </c>
      <c r="EB327" t="s">
        <v>3</v>
      </c>
      <c r="EC327" t="s">
        <v>3</v>
      </c>
      <c r="EE327">
        <v>51407885</v>
      </c>
      <c r="EF327">
        <v>8</v>
      </c>
      <c r="EG327" t="s">
        <v>58</v>
      </c>
      <c r="EH327">
        <v>0</v>
      </c>
      <c r="EI327" t="s">
        <v>3</v>
      </c>
      <c r="EJ327">
        <v>1</v>
      </c>
      <c r="EK327">
        <v>1100</v>
      </c>
      <c r="EL327" t="s">
        <v>59</v>
      </c>
      <c r="EM327" t="s">
        <v>60</v>
      </c>
      <c r="EO327" t="s">
        <v>87</v>
      </c>
      <c r="EQ327">
        <v>0</v>
      </c>
      <c r="ER327">
        <v>0</v>
      </c>
      <c r="ES327">
        <v>348200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FQ327">
        <v>0</v>
      </c>
      <c r="FR327">
        <f t="shared" si="369"/>
        <v>0</v>
      </c>
      <c r="FS327">
        <v>0</v>
      </c>
      <c r="FX327">
        <v>0</v>
      </c>
      <c r="FY327">
        <v>0</v>
      </c>
      <c r="GA327" t="s">
        <v>63</v>
      </c>
      <c r="GD327">
        <v>1</v>
      </c>
      <c r="GF327">
        <v>478042985</v>
      </c>
      <c r="GG327">
        <v>2</v>
      </c>
      <c r="GH327">
        <v>0</v>
      </c>
      <c r="GI327">
        <v>3</v>
      </c>
      <c r="GJ327">
        <v>0</v>
      </c>
      <c r="GK327">
        <v>0</v>
      </c>
      <c r="GL327">
        <f t="shared" si="370"/>
        <v>0</v>
      </c>
      <c r="GM327">
        <f t="shared" si="371"/>
        <v>0</v>
      </c>
      <c r="GN327">
        <f t="shared" si="372"/>
        <v>0</v>
      </c>
      <c r="GO327">
        <f t="shared" si="373"/>
        <v>0</v>
      </c>
      <c r="GP327">
        <f t="shared" si="374"/>
        <v>0</v>
      </c>
      <c r="GR327">
        <v>1</v>
      </c>
      <c r="GS327">
        <v>4</v>
      </c>
      <c r="GT327">
        <v>0</v>
      </c>
      <c r="GU327" t="s">
        <v>3</v>
      </c>
      <c r="GV327">
        <f t="shared" si="375"/>
        <v>0</v>
      </c>
      <c r="GW327">
        <v>1</v>
      </c>
      <c r="GX327">
        <f t="shared" si="376"/>
        <v>0</v>
      </c>
      <c r="HA327">
        <v>0</v>
      </c>
      <c r="HB327">
        <v>0</v>
      </c>
      <c r="HC327">
        <f t="shared" si="377"/>
        <v>0</v>
      </c>
      <c r="HE327" t="s">
        <v>3</v>
      </c>
      <c r="HF327" t="s">
        <v>3</v>
      </c>
      <c r="HM327" t="s">
        <v>3</v>
      </c>
      <c r="HN327" t="s">
        <v>3</v>
      </c>
      <c r="HO327" t="s">
        <v>3</v>
      </c>
      <c r="HP327" t="s">
        <v>3</v>
      </c>
      <c r="HQ327" t="s">
        <v>3</v>
      </c>
      <c r="IK327">
        <v>0</v>
      </c>
    </row>
    <row r="328" spans="1:255" x14ac:dyDescent="0.2">
      <c r="A328" s="2">
        <v>17</v>
      </c>
      <c r="B328" s="2">
        <v>1</v>
      </c>
      <c r="C328" s="2">
        <f>ROW(SmtRes!A677)</f>
        <v>677</v>
      </c>
      <c r="D328" s="2">
        <f>ROW(EtalonRes!A677)</f>
        <v>677</v>
      </c>
      <c r="E328" s="2" t="s">
        <v>471</v>
      </c>
      <c r="F328" s="2" t="s">
        <v>472</v>
      </c>
      <c r="G328" s="2" t="s">
        <v>473</v>
      </c>
      <c r="H328" s="2" t="s">
        <v>168</v>
      </c>
      <c r="I328" s="2">
        <v>0</v>
      </c>
      <c r="J328" s="2">
        <v>0</v>
      </c>
      <c r="K328" s="2">
        <v>0</v>
      </c>
      <c r="L328" s="2">
        <v>2.8000000000000001E-2</v>
      </c>
      <c r="M328" s="2">
        <v>0</v>
      </c>
      <c r="N328" s="2">
        <f t="shared" si="338"/>
        <v>2.8000000000000001E-2</v>
      </c>
      <c r="O328" s="2">
        <f t="shared" si="339"/>
        <v>0</v>
      </c>
      <c r="P328" s="2">
        <f t="shared" si="340"/>
        <v>0</v>
      </c>
      <c r="Q328" s="2">
        <f t="shared" si="341"/>
        <v>0</v>
      </c>
      <c r="R328" s="2">
        <f t="shared" si="342"/>
        <v>0</v>
      </c>
      <c r="S328" s="2">
        <f t="shared" si="343"/>
        <v>0</v>
      </c>
      <c r="T328" s="2">
        <f t="shared" si="344"/>
        <v>0</v>
      </c>
      <c r="U328" s="2">
        <f t="shared" si="345"/>
        <v>0</v>
      </c>
      <c r="V328" s="2">
        <f t="shared" si="346"/>
        <v>0</v>
      </c>
      <c r="W328" s="2">
        <f t="shared" si="347"/>
        <v>0</v>
      </c>
      <c r="X328" s="2">
        <f t="shared" si="348"/>
        <v>0</v>
      </c>
      <c r="Y328" s="2">
        <f t="shared" si="349"/>
        <v>0</v>
      </c>
      <c r="Z328" s="2"/>
      <c r="AA328" s="2">
        <v>51442965</v>
      </c>
      <c r="AB328" s="2">
        <f t="shared" si="350"/>
        <v>16010.468475</v>
      </c>
      <c r="AC328" s="2">
        <f>ROUND((ES328),6)</f>
        <v>0</v>
      </c>
      <c r="AD328" s="2">
        <f t="shared" si="351"/>
        <v>13927.319374999999</v>
      </c>
      <c r="AE328" s="2">
        <f t="shared" si="352"/>
        <v>784.07</v>
      </c>
      <c r="AF328" s="2">
        <f t="shared" si="353"/>
        <v>2083.1491000000001</v>
      </c>
      <c r="AG328" s="2">
        <f t="shared" si="354"/>
        <v>0</v>
      </c>
      <c r="AH328" s="2">
        <f t="shared" si="355"/>
        <v>250.67987499999995</v>
      </c>
      <c r="AI328" s="2">
        <f t="shared" si="356"/>
        <v>55.271874999999994</v>
      </c>
      <c r="AJ328" s="2">
        <f t="shared" si="357"/>
        <v>0</v>
      </c>
      <c r="AK328" s="2">
        <v>0</v>
      </c>
      <c r="AL328" s="2">
        <v>0</v>
      </c>
      <c r="AM328" s="2">
        <v>9688.57</v>
      </c>
      <c r="AN328" s="2">
        <v>545.44000000000005</v>
      </c>
      <c r="AO328" s="2">
        <v>1575.16</v>
      </c>
      <c r="AP328" s="2">
        <v>0</v>
      </c>
      <c r="AQ328" s="2">
        <v>189.55</v>
      </c>
      <c r="AR328" s="2">
        <v>38.450000000000003</v>
      </c>
      <c r="AS328" s="2">
        <v>0</v>
      </c>
      <c r="AT328" s="2">
        <v>109</v>
      </c>
      <c r="AU328" s="2">
        <v>55.25</v>
      </c>
      <c r="AV328" s="2">
        <v>1</v>
      </c>
      <c r="AW328" s="2">
        <v>1</v>
      </c>
      <c r="AX328" s="2"/>
      <c r="AY328" s="2"/>
      <c r="AZ328" s="2">
        <v>1</v>
      </c>
      <c r="BA328" s="2">
        <v>44.77</v>
      </c>
      <c r="BB328" s="2">
        <v>13.24</v>
      </c>
      <c r="BC328" s="2">
        <v>8.16</v>
      </c>
      <c r="BD328" s="2" t="s">
        <v>3</v>
      </c>
      <c r="BE328" s="2" t="s">
        <v>3</v>
      </c>
      <c r="BF328" s="2" t="s">
        <v>3</v>
      </c>
      <c r="BG328" s="2" t="s">
        <v>3</v>
      </c>
      <c r="BH328" s="2">
        <v>0</v>
      </c>
      <c r="BI328" s="2">
        <v>1</v>
      </c>
      <c r="BJ328" s="2" t="s">
        <v>474</v>
      </c>
      <c r="BK328" s="2"/>
      <c r="BL328" s="2"/>
      <c r="BM328" s="2">
        <v>28001</v>
      </c>
      <c r="BN328" s="2">
        <v>0</v>
      </c>
      <c r="BO328" s="2" t="s">
        <v>23</v>
      </c>
      <c r="BP328" s="2">
        <v>1</v>
      </c>
      <c r="BQ328" s="2">
        <v>2</v>
      </c>
      <c r="BR328" s="2">
        <v>0</v>
      </c>
      <c r="BS328" s="2">
        <v>44.77</v>
      </c>
      <c r="BT328" s="2">
        <v>1</v>
      </c>
      <c r="BU328" s="2">
        <v>1</v>
      </c>
      <c r="BV328" s="2">
        <v>1</v>
      </c>
      <c r="BW328" s="2">
        <v>1</v>
      </c>
      <c r="BX328" s="2">
        <v>1</v>
      </c>
      <c r="BY328" s="2" t="s">
        <v>3</v>
      </c>
      <c r="BZ328" s="2">
        <v>109</v>
      </c>
      <c r="CA328" s="2">
        <v>65</v>
      </c>
      <c r="CB328" s="2" t="s">
        <v>3</v>
      </c>
      <c r="CC328" s="2"/>
      <c r="CD328" s="2"/>
      <c r="CE328" s="2">
        <v>0</v>
      </c>
      <c r="CF328" s="2">
        <v>0</v>
      </c>
      <c r="CG328" s="2">
        <v>0</v>
      </c>
      <c r="CH328" s="2">
        <v>115</v>
      </c>
      <c r="CI328" s="2">
        <v>0</v>
      </c>
      <c r="CJ328" s="2">
        <v>0</v>
      </c>
      <c r="CK328" s="2">
        <v>0</v>
      </c>
      <c r="CL328" s="2">
        <v>0</v>
      </c>
      <c r="CM328" s="2">
        <v>0</v>
      </c>
      <c r="CN328" s="2" t="s">
        <v>885</v>
      </c>
      <c r="CO328" s="2">
        <v>0</v>
      </c>
      <c r="CP328" s="2">
        <f t="shared" si="358"/>
        <v>0</v>
      </c>
      <c r="CQ328" s="2">
        <f t="shared" si="359"/>
        <v>0</v>
      </c>
      <c r="CR328" s="2">
        <f t="shared" si="360"/>
        <v>184397.71</v>
      </c>
      <c r="CS328" s="2">
        <f t="shared" si="361"/>
        <v>35102.81</v>
      </c>
      <c r="CT328" s="2">
        <f t="shared" si="362"/>
        <v>93262.59</v>
      </c>
      <c r="CU328" s="2">
        <f t="shared" si="363"/>
        <v>0</v>
      </c>
      <c r="CV328" s="2">
        <f t="shared" si="364"/>
        <v>250.67987499999995</v>
      </c>
      <c r="CW328" s="2">
        <f t="shared" si="365"/>
        <v>55.271874999999994</v>
      </c>
      <c r="CX328" s="2">
        <f t="shared" si="366"/>
        <v>0</v>
      </c>
      <c r="CY328" s="2">
        <f t="shared" si="367"/>
        <v>0</v>
      </c>
      <c r="CZ328" s="2">
        <f t="shared" si="368"/>
        <v>0</v>
      </c>
      <c r="DA328" s="2"/>
      <c r="DB328" s="2"/>
      <c r="DC328" s="2" t="s">
        <v>3</v>
      </c>
      <c r="DD328" s="2" t="s">
        <v>3</v>
      </c>
      <c r="DE328" s="2" t="s">
        <v>36</v>
      </c>
      <c r="DF328" s="2" t="s">
        <v>36</v>
      </c>
      <c r="DG328" s="2" t="s">
        <v>43</v>
      </c>
      <c r="DH328" s="2" t="s">
        <v>3</v>
      </c>
      <c r="DI328" s="2" t="s">
        <v>43</v>
      </c>
      <c r="DJ328" s="2" t="s">
        <v>36</v>
      </c>
      <c r="DK328" s="2" t="s">
        <v>3</v>
      </c>
      <c r="DL328" s="2" t="s">
        <v>3</v>
      </c>
      <c r="DM328" s="2" t="s">
        <v>26</v>
      </c>
      <c r="DN328" s="2">
        <v>0</v>
      </c>
      <c r="DO328" s="2">
        <v>0</v>
      </c>
      <c r="DP328" s="2">
        <v>1</v>
      </c>
      <c r="DQ328" s="2">
        <v>1</v>
      </c>
      <c r="DR328" s="2"/>
      <c r="DS328" s="2"/>
      <c r="DT328" s="2"/>
      <c r="DU328" s="2">
        <v>1013</v>
      </c>
      <c r="DV328" s="2" t="s">
        <v>168</v>
      </c>
      <c r="DW328" s="2" t="s">
        <v>168</v>
      </c>
      <c r="DX328" s="2">
        <v>1</v>
      </c>
      <c r="DY328" s="2"/>
      <c r="DZ328" s="2" t="s">
        <v>3</v>
      </c>
      <c r="EA328" s="2" t="s">
        <v>3</v>
      </c>
      <c r="EB328" s="2" t="s">
        <v>3</v>
      </c>
      <c r="EC328" s="2" t="s">
        <v>3</v>
      </c>
      <c r="ED328" s="2"/>
      <c r="EE328" s="2">
        <v>51407717</v>
      </c>
      <c r="EF328" s="2">
        <v>2</v>
      </c>
      <c r="EG328" s="2" t="s">
        <v>27</v>
      </c>
      <c r="EH328" s="2">
        <v>0</v>
      </c>
      <c r="EI328" s="2" t="s">
        <v>3</v>
      </c>
      <c r="EJ328" s="2">
        <v>1</v>
      </c>
      <c r="EK328" s="2">
        <v>28001</v>
      </c>
      <c r="EL328" s="2" t="s">
        <v>157</v>
      </c>
      <c r="EM328" s="2" t="s">
        <v>158</v>
      </c>
      <c r="EN328" s="2"/>
      <c r="EO328" s="2" t="s">
        <v>44</v>
      </c>
      <c r="EP328" s="2"/>
      <c r="EQ328" s="2">
        <v>0</v>
      </c>
      <c r="ER328" s="2">
        <v>0</v>
      </c>
      <c r="ES328" s="2">
        <v>0</v>
      </c>
      <c r="ET328" s="2">
        <v>9688.57</v>
      </c>
      <c r="EU328" s="2">
        <v>545.44000000000005</v>
      </c>
      <c r="EV328" s="2">
        <v>1575.16</v>
      </c>
      <c r="EW328" s="2">
        <v>189.55</v>
      </c>
      <c r="EX328" s="2">
        <v>38.450000000000003</v>
      </c>
      <c r="EY328" s="2">
        <v>0</v>
      </c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>
        <v>0</v>
      </c>
      <c r="FR328" s="2">
        <f t="shared" si="369"/>
        <v>0</v>
      </c>
      <c r="FS328" s="2">
        <v>0</v>
      </c>
      <c r="FT328" s="2"/>
      <c r="FU328" s="2"/>
      <c r="FV328" s="2"/>
      <c r="FW328" s="2"/>
      <c r="FX328" s="2">
        <v>109</v>
      </c>
      <c r="FY328" s="2">
        <v>55.25</v>
      </c>
      <c r="FZ328" s="2"/>
      <c r="GA328" s="2" t="s">
        <v>3</v>
      </c>
      <c r="GB328" s="2"/>
      <c r="GC328" s="2"/>
      <c r="GD328" s="2">
        <v>1</v>
      </c>
      <c r="GE328" s="2"/>
      <c r="GF328" s="2">
        <v>1291257553</v>
      </c>
      <c r="GG328" s="2">
        <v>2</v>
      </c>
      <c r="GH328" s="2">
        <v>0</v>
      </c>
      <c r="GI328" s="2">
        <v>-2</v>
      </c>
      <c r="GJ328" s="2">
        <v>0</v>
      </c>
      <c r="GK328" s="2">
        <v>0</v>
      </c>
      <c r="GL328" s="2">
        <f t="shared" si="370"/>
        <v>0</v>
      </c>
      <c r="GM328" s="2">
        <f t="shared" si="371"/>
        <v>0</v>
      </c>
      <c r="GN328" s="2">
        <f t="shared" si="372"/>
        <v>0</v>
      </c>
      <c r="GO328" s="2">
        <f t="shared" si="373"/>
        <v>0</v>
      </c>
      <c r="GP328" s="2">
        <f t="shared" si="374"/>
        <v>0</v>
      </c>
      <c r="GQ328" s="2"/>
      <c r="GR328" s="2">
        <v>0</v>
      </c>
      <c r="GS328" s="2">
        <v>3</v>
      </c>
      <c r="GT328" s="2">
        <v>0</v>
      </c>
      <c r="GU328" s="2" t="s">
        <v>3</v>
      </c>
      <c r="GV328" s="2">
        <f t="shared" si="375"/>
        <v>0</v>
      </c>
      <c r="GW328" s="2">
        <v>8.16</v>
      </c>
      <c r="GX328" s="2">
        <f t="shared" si="376"/>
        <v>0</v>
      </c>
      <c r="GY328" s="2"/>
      <c r="GZ328" s="2"/>
      <c r="HA328" s="2">
        <v>0</v>
      </c>
      <c r="HB328" s="2">
        <v>0</v>
      </c>
      <c r="HC328" s="2">
        <f t="shared" si="377"/>
        <v>0</v>
      </c>
      <c r="HD328" s="2"/>
      <c r="HE328" s="2" t="s">
        <v>3</v>
      </c>
      <c r="HF328" s="2" t="s">
        <v>3</v>
      </c>
      <c r="HG328" s="2"/>
      <c r="HH328" s="2"/>
      <c r="HI328" s="2"/>
      <c r="HJ328" s="2"/>
      <c r="HK328" s="2"/>
      <c r="HL328" s="2"/>
      <c r="HM328" s="2" t="s">
        <v>3</v>
      </c>
      <c r="HN328" s="2" t="s">
        <v>3</v>
      </c>
      <c r="HO328" s="2" t="s">
        <v>3</v>
      </c>
      <c r="HP328" s="2" t="s">
        <v>3</v>
      </c>
      <c r="HQ328" s="2" t="s">
        <v>3</v>
      </c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>
        <v>0</v>
      </c>
      <c r="IL328" s="2"/>
      <c r="IM328" s="2"/>
      <c r="IN328" s="2"/>
      <c r="IO328" s="2"/>
      <c r="IP328" s="2"/>
      <c r="IQ328" s="2"/>
      <c r="IR328" s="2"/>
      <c r="IS328" s="2"/>
      <c r="IT328" s="2"/>
      <c r="IU328" s="2"/>
    </row>
    <row r="329" spans="1:255" x14ac:dyDescent="0.2">
      <c r="A329">
        <v>17</v>
      </c>
      <c r="B329">
        <v>1</v>
      </c>
      <c r="C329">
        <f>ROW(SmtRes!A688)</f>
        <v>688</v>
      </c>
      <c r="D329">
        <f>ROW(EtalonRes!A688)</f>
        <v>688</v>
      </c>
      <c r="E329" t="s">
        <v>471</v>
      </c>
      <c r="F329" t="s">
        <v>472</v>
      </c>
      <c r="G329" t="s">
        <v>473</v>
      </c>
      <c r="H329" t="s">
        <v>168</v>
      </c>
      <c r="I329">
        <v>0</v>
      </c>
      <c r="J329">
        <v>0</v>
      </c>
      <c r="K329">
        <v>0</v>
      </c>
      <c r="L329">
        <v>2.8000000000000001E-2</v>
      </c>
      <c r="M329">
        <v>0</v>
      </c>
      <c r="N329">
        <f t="shared" si="338"/>
        <v>2.8000000000000001E-2</v>
      </c>
      <c r="O329">
        <f t="shared" si="339"/>
        <v>0</v>
      </c>
      <c r="P329">
        <f t="shared" si="340"/>
        <v>0</v>
      </c>
      <c r="Q329">
        <f t="shared" si="341"/>
        <v>0</v>
      </c>
      <c r="R329">
        <f t="shared" si="342"/>
        <v>0</v>
      </c>
      <c r="S329">
        <f t="shared" si="343"/>
        <v>0</v>
      </c>
      <c r="T329">
        <f t="shared" si="344"/>
        <v>0</v>
      </c>
      <c r="U329">
        <f t="shared" si="345"/>
        <v>0</v>
      </c>
      <c r="V329">
        <f t="shared" si="346"/>
        <v>0</v>
      </c>
      <c r="W329">
        <f t="shared" si="347"/>
        <v>0</v>
      </c>
      <c r="X329">
        <f t="shared" si="348"/>
        <v>0</v>
      </c>
      <c r="Y329">
        <f t="shared" si="349"/>
        <v>0</v>
      </c>
      <c r="AA329">
        <v>51441990</v>
      </c>
      <c r="AB329">
        <f t="shared" si="350"/>
        <v>16010.468475</v>
      </c>
      <c r="AC329">
        <f>ROUND((ES329),6)</f>
        <v>0</v>
      </c>
      <c r="AD329">
        <f t="shared" si="351"/>
        <v>13927.319374999999</v>
      </c>
      <c r="AE329">
        <f t="shared" si="352"/>
        <v>784.07</v>
      </c>
      <c r="AF329">
        <f t="shared" si="353"/>
        <v>2083.1491000000001</v>
      </c>
      <c r="AG329">
        <f t="shared" si="354"/>
        <v>0</v>
      </c>
      <c r="AH329">
        <f t="shared" si="355"/>
        <v>250.67987499999995</v>
      </c>
      <c r="AI329">
        <f t="shared" si="356"/>
        <v>55.271874999999994</v>
      </c>
      <c r="AJ329">
        <f t="shared" si="357"/>
        <v>0</v>
      </c>
      <c r="AK329">
        <v>0</v>
      </c>
      <c r="AL329">
        <v>0</v>
      </c>
      <c r="AM329">
        <v>9688.57</v>
      </c>
      <c r="AN329">
        <v>545.44000000000005</v>
      </c>
      <c r="AO329">
        <v>1575.16</v>
      </c>
      <c r="AP329">
        <v>0</v>
      </c>
      <c r="AQ329">
        <v>189.55</v>
      </c>
      <c r="AR329">
        <v>38.450000000000003</v>
      </c>
      <c r="AS329">
        <v>0</v>
      </c>
      <c r="AT329">
        <v>109</v>
      </c>
      <c r="AU329">
        <v>55</v>
      </c>
      <c r="AV329">
        <v>1</v>
      </c>
      <c r="AW329">
        <v>1</v>
      </c>
      <c r="AZ329">
        <v>1</v>
      </c>
      <c r="BA329">
        <v>44.77</v>
      </c>
      <c r="BB329">
        <v>13.24</v>
      </c>
      <c r="BC329">
        <v>8.16</v>
      </c>
      <c r="BD329" t="s">
        <v>3</v>
      </c>
      <c r="BE329" t="s">
        <v>3</v>
      </c>
      <c r="BF329" t="s">
        <v>3</v>
      </c>
      <c r="BG329" t="s">
        <v>3</v>
      </c>
      <c r="BH329">
        <v>0</v>
      </c>
      <c r="BI329">
        <v>1</v>
      </c>
      <c r="BJ329" t="s">
        <v>474</v>
      </c>
      <c r="BM329">
        <v>28001</v>
      </c>
      <c r="BN329">
        <v>0</v>
      </c>
      <c r="BO329" t="s">
        <v>23</v>
      </c>
      <c r="BP329">
        <v>1</v>
      </c>
      <c r="BQ329">
        <v>2</v>
      </c>
      <c r="BR329">
        <v>0</v>
      </c>
      <c r="BS329">
        <v>44.77</v>
      </c>
      <c r="BT329">
        <v>1</v>
      </c>
      <c r="BU329">
        <v>1</v>
      </c>
      <c r="BV329">
        <v>1</v>
      </c>
      <c r="BW329">
        <v>1</v>
      </c>
      <c r="BX329">
        <v>1</v>
      </c>
      <c r="BY329" t="s">
        <v>3</v>
      </c>
      <c r="BZ329">
        <v>109</v>
      </c>
      <c r="CA329">
        <v>65</v>
      </c>
      <c r="CB329" t="s">
        <v>3</v>
      </c>
      <c r="CE329">
        <v>0</v>
      </c>
      <c r="CF329">
        <v>0</v>
      </c>
      <c r="CG329">
        <v>0</v>
      </c>
      <c r="CH329">
        <v>115</v>
      </c>
      <c r="CI329">
        <v>0</v>
      </c>
      <c r="CJ329">
        <v>0</v>
      </c>
      <c r="CK329">
        <v>0</v>
      </c>
      <c r="CL329">
        <v>0</v>
      </c>
      <c r="CM329">
        <v>0</v>
      </c>
      <c r="CN329" t="s">
        <v>885</v>
      </c>
      <c r="CO329">
        <v>0</v>
      </c>
      <c r="CP329">
        <f t="shared" si="358"/>
        <v>0</v>
      </c>
      <c r="CQ329">
        <f t="shared" si="359"/>
        <v>0</v>
      </c>
      <c r="CR329">
        <f t="shared" si="360"/>
        <v>184397.71</v>
      </c>
      <c r="CS329">
        <f t="shared" si="361"/>
        <v>35102.81</v>
      </c>
      <c r="CT329">
        <f t="shared" si="362"/>
        <v>93262.59</v>
      </c>
      <c r="CU329">
        <f t="shared" si="363"/>
        <v>0</v>
      </c>
      <c r="CV329">
        <f t="shared" si="364"/>
        <v>250.67987499999995</v>
      </c>
      <c r="CW329">
        <f t="shared" si="365"/>
        <v>55.271874999999994</v>
      </c>
      <c r="CX329">
        <f t="shared" si="366"/>
        <v>0</v>
      </c>
      <c r="CY329">
        <f t="shared" si="367"/>
        <v>0</v>
      </c>
      <c r="CZ329">
        <f t="shared" si="368"/>
        <v>0</v>
      </c>
      <c r="DC329" t="s">
        <v>3</v>
      </c>
      <c r="DD329" t="s">
        <v>3</v>
      </c>
      <c r="DE329" t="s">
        <v>36</v>
      </c>
      <c r="DF329" t="s">
        <v>36</v>
      </c>
      <c r="DG329" t="s">
        <v>43</v>
      </c>
      <c r="DH329" t="s">
        <v>3</v>
      </c>
      <c r="DI329" t="s">
        <v>43</v>
      </c>
      <c r="DJ329" t="s">
        <v>36</v>
      </c>
      <c r="DK329" t="s">
        <v>3</v>
      </c>
      <c r="DL329" t="s">
        <v>3</v>
      </c>
      <c r="DM329" t="s">
        <v>26</v>
      </c>
      <c r="DN329">
        <v>0</v>
      </c>
      <c r="DO329">
        <v>0</v>
      </c>
      <c r="DP329">
        <v>1</v>
      </c>
      <c r="DQ329">
        <v>1</v>
      </c>
      <c r="DU329">
        <v>1013</v>
      </c>
      <c r="DV329" t="s">
        <v>168</v>
      </c>
      <c r="DW329" t="s">
        <v>168</v>
      </c>
      <c r="DX329">
        <v>1</v>
      </c>
      <c r="DZ329" t="s">
        <v>3</v>
      </c>
      <c r="EA329" t="s">
        <v>3</v>
      </c>
      <c r="EB329" t="s">
        <v>3</v>
      </c>
      <c r="EC329" t="s">
        <v>3</v>
      </c>
      <c r="EE329">
        <v>51407717</v>
      </c>
      <c r="EF329">
        <v>2</v>
      </c>
      <c r="EG329" t="s">
        <v>27</v>
      </c>
      <c r="EH329">
        <v>0</v>
      </c>
      <c r="EI329" t="s">
        <v>3</v>
      </c>
      <c r="EJ329">
        <v>1</v>
      </c>
      <c r="EK329">
        <v>28001</v>
      </c>
      <c r="EL329" t="s">
        <v>157</v>
      </c>
      <c r="EM329" t="s">
        <v>158</v>
      </c>
      <c r="EO329" t="s">
        <v>44</v>
      </c>
      <c r="EQ329">
        <v>0</v>
      </c>
      <c r="ER329">
        <v>0</v>
      </c>
      <c r="ES329">
        <v>0</v>
      </c>
      <c r="ET329">
        <v>9688.57</v>
      </c>
      <c r="EU329">
        <v>545.44000000000005</v>
      </c>
      <c r="EV329">
        <v>1575.16</v>
      </c>
      <c r="EW329">
        <v>189.55</v>
      </c>
      <c r="EX329">
        <v>38.450000000000003</v>
      </c>
      <c r="EY329">
        <v>0</v>
      </c>
      <c r="FQ329">
        <v>0</v>
      </c>
      <c r="FR329">
        <f t="shared" si="369"/>
        <v>0</v>
      </c>
      <c r="FS329">
        <v>0</v>
      </c>
      <c r="FX329">
        <v>109</v>
      </c>
      <c r="FY329">
        <v>55.25</v>
      </c>
      <c r="GA329" t="s">
        <v>3</v>
      </c>
      <c r="GD329">
        <v>1</v>
      </c>
      <c r="GF329">
        <v>1291257553</v>
      </c>
      <c r="GG329">
        <v>2</v>
      </c>
      <c r="GH329">
        <v>0</v>
      </c>
      <c r="GI329">
        <v>-2</v>
      </c>
      <c r="GJ329">
        <v>0</v>
      </c>
      <c r="GK329">
        <v>0</v>
      </c>
      <c r="GL329">
        <f t="shared" si="370"/>
        <v>0</v>
      </c>
      <c r="GM329">
        <f t="shared" si="371"/>
        <v>0</v>
      </c>
      <c r="GN329">
        <f t="shared" si="372"/>
        <v>0</v>
      </c>
      <c r="GO329">
        <f t="shared" si="373"/>
        <v>0</v>
      </c>
      <c r="GP329">
        <f t="shared" si="374"/>
        <v>0</v>
      </c>
      <c r="GR329">
        <v>0</v>
      </c>
      <c r="GS329">
        <v>3</v>
      </c>
      <c r="GT329">
        <v>0</v>
      </c>
      <c r="GU329" t="s">
        <v>3</v>
      </c>
      <c r="GV329">
        <f t="shared" si="375"/>
        <v>0</v>
      </c>
      <c r="GW329">
        <v>8.16</v>
      </c>
      <c r="GX329">
        <f t="shared" si="376"/>
        <v>0</v>
      </c>
      <c r="HA329">
        <v>0</v>
      </c>
      <c r="HB329">
        <v>0</v>
      </c>
      <c r="HC329">
        <f t="shared" si="377"/>
        <v>0</v>
      </c>
      <c r="HE329" t="s">
        <v>3</v>
      </c>
      <c r="HF329" t="s">
        <v>3</v>
      </c>
      <c r="HM329" t="s">
        <v>3</v>
      </c>
      <c r="HN329" t="s">
        <v>3</v>
      </c>
      <c r="HO329" t="s">
        <v>3</v>
      </c>
      <c r="HP329" t="s">
        <v>3</v>
      </c>
      <c r="HQ329" t="s">
        <v>3</v>
      </c>
      <c r="IK329">
        <v>0</v>
      </c>
    </row>
    <row r="330" spans="1:255" x14ac:dyDescent="0.2">
      <c r="A330" s="2">
        <v>19</v>
      </c>
      <c r="B330" s="2">
        <v>1</v>
      </c>
      <c r="C330" s="2"/>
      <c r="D330" s="2"/>
      <c r="E330" s="2"/>
      <c r="F330" s="2" t="s">
        <v>3</v>
      </c>
      <c r="G330" s="2" t="s">
        <v>475</v>
      </c>
      <c r="H330" s="2" t="s">
        <v>3</v>
      </c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>
        <v>1</v>
      </c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>
        <v>0</v>
      </c>
      <c r="IL330" s="2"/>
      <c r="IM330" s="2"/>
      <c r="IN330" s="2"/>
      <c r="IO330" s="2"/>
      <c r="IP330" s="2"/>
      <c r="IQ330" s="2"/>
      <c r="IR330" s="2"/>
      <c r="IS330" s="2"/>
      <c r="IT330" s="2"/>
      <c r="IU330" s="2"/>
    </row>
    <row r="331" spans="1:255" x14ac:dyDescent="0.2">
      <c r="A331" s="2">
        <v>17</v>
      </c>
      <c r="B331" s="2">
        <v>1</v>
      </c>
      <c r="C331" s="2">
        <f>ROW(SmtRes!A700)</f>
        <v>700</v>
      </c>
      <c r="D331" s="2">
        <f>ROW(EtalonRes!A700)</f>
        <v>700</v>
      </c>
      <c r="E331" s="2" t="s">
        <v>476</v>
      </c>
      <c r="F331" s="2" t="s">
        <v>477</v>
      </c>
      <c r="G331" s="2" t="s">
        <v>478</v>
      </c>
      <c r="H331" s="2" t="s">
        <v>168</v>
      </c>
      <c r="I331" s="2">
        <v>0</v>
      </c>
      <c r="J331" s="2">
        <v>0</v>
      </c>
      <c r="K331" s="2">
        <v>0</v>
      </c>
      <c r="L331" s="2">
        <v>0.35755999999999999</v>
      </c>
      <c r="M331" s="2">
        <v>0</v>
      </c>
      <c r="N331" s="2">
        <f t="shared" ref="N331:N344" si="378">ROUND(L331-M331,4)</f>
        <v>0.35759999999999997</v>
      </c>
      <c r="O331" s="2">
        <f t="shared" ref="O331:O344" si="379">ROUND(CP331,2)</f>
        <v>0</v>
      </c>
      <c r="P331" s="2">
        <f t="shared" ref="P331:P344" si="380">ROUND(CQ331*I331,2)</f>
        <v>0</v>
      </c>
      <c r="Q331" s="2">
        <f t="shared" ref="Q331:Q344" si="381">ROUND(CR331*I331,2)</f>
        <v>0</v>
      </c>
      <c r="R331" s="2">
        <f t="shared" ref="R331:R344" si="382">ROUND(CS331*I331,2)</f>
        <v>0</v>
      </c>
      <c r="S331" s="2">
        <f t="shared" ref="S331:S344" si="383">ROUND(CT331*I331,2)</f>
        <v>0</v>
      </c>
      <c r="T331" s="2">
        <f t="shared" ref="T331:T344" si="384">ROUND(CU331*I331,2)</f>
        <v>0</v>
      </c>
      <c r="U331" s="2">
        <f t="shared" ref="U331:U344" si="385">CV331*I331</f>
        <v>0</v>
      </c>
      <c r="V331" s="2">
        <f t="shared" ref="V331:V344" si="386">CW331*I331</f>
        <v>0</v>
      </c>
      <c r="W331" s="2">
        <f t="shared" ref="W331:W344" si="387">ROUND(CX331*I331,2)</f>
        <v>0</v>
      </c>
      <c r="X331" s="2">
        <f t="shared" ref="X331:X344" si="388">ROUND(CY331,2)</f>
        <v>0</v>
      </c>
      <c r="Y331" s="2">
        <f t="shared" ref="Y331:Y344" si="389">ROUND(CZ331,2)</f>
        <v>0</v>
      </c>
      <c r="Z331" s="2"/>
      <c r="AA331" s="2">
        <v>51442965</v>
      </c>
      <c r="AB331" s="2">
        <f t="shared" ref="AB331:AB344" si="390">ROUND((AC331+AD331+AF331),6)</f>
        <v>123239.30035</v>
      </c>
      <c r="AC331" s="2">
        <f>ROUND((ES331),6)</f>
        <v>0</v>
      </c>
      <c r="AD331" s="2">
        <f t="shared" ref="AD331:AD344" si="391">ROUND(((((ET331*1.25*1.15))-((EU331*1.25*1.15)))+AE331),6)</f>
        <v>121010.67625</v>
      </c>
      <c r="AE331" s="2">
        <f t="shared" ref="AE331:AE344" si="392">ROUND(((EU331*1.25*1.15)),6)</f>
        <v>6778.8762500000003</v>
      </c>
      <c r="AF331" s="2">
        <f t="shared" ref="AF331:AF344" si="393">ROUND(((EV331*1.15*1.15)),6)</f>
        <v>2228.6241</v>
      </c>
      <c r="AG331" s="2">
        <f t="shared" ref="AG331:AG344" si="394">ROUND((AP331),6)</f>
        <v>0</v>
      </c>
      <c r="AH331" s="2">
        <f t="shared" ref="AH331:AH344" si="395">((EW331*1.15*1.15))</f>
        <v>254.99122499999996</v>
      </c>
      <c r="AI331" s="2">
        <f t="shared" ref="AI331:AI344" si="396">((EX331*1.25*1.15))</f>
        <v>508.96124999999995</v>
      </c>
      <c r="AJ331" s="2">
        <f t="shared" ref="AJ331:AJ344" si="397">(AS331)</f>
        <v>0</v>
      </c>
      <c r="AK331" s="2">
        <v>0</v>
      </c>
      <c r="AL331" s="2">
        <v>0</v>
      </c>
      <c r="AM331" s="2">
        <v>84181.34</v>
      </c>
      <c r="AN331" s="2">
        <v>4715.74</v>
      </c>
      <c r="AO331" s="2">
        <v>1685.16</v>
      </c>
      <c r="AP331" s="2">
        <v>0</v>
      </c>
      <c r="AQ331" s="2">
        <v>192.81</v>
      </c>
      <c r="AR331" s="2">
        <v>354.06</v>
      </c>
      <c r="AS331" s="2">
        <v>0</v>
      </c>
      <c r="AT331" s="2">
        <v>109</v>
      </c>
      <c r="AU331" s="2">
        <v>55.25</v>
      </c>
      <c r="AV331" s="2">
        <v>1</v>
      </c>
      <c r="AW331" s="2">
        <v>1</v>
      </c>
      <c r="AX331" s="2"/>
      <c r="AY331" s="2"/>
      <c r="AZ331" s="2">
        <v>1</v>
      </c>
      <c r="BA331" s="2">
        <v>44.77</v>
      </c>
      <c r="BB331" s="2">
        <v>13.24</v>
      </c>
      <c r="BC331" s="2">
        <v>8.16</v>
      </c>
      <c r="BD331" s="2" t="s">
        <v>3</v>
      </c>
      <c r="BE331" s="2" t="s">
        <v>3</v>
      </c>
      <c r="BF331" s="2" t="s">
        <v>3</v>
      </c>
      <c r="BG331" s="2" t="s">
        <v>3</v>
      </c>
      <c r="BH331" s="2">
        <v>0</v>
      </c>
      <c r="BI331" s="2">
        <v>1</v>
      </c>
      <c r="BJ331" s="2" t="s">
        <v>479</v>
      </c>
      <c r="BK331" s="2"/>
      <c r="BL331" s="2"/>
      <c r="BM331" s="2">
        <v>28001</v>
      </c>
      <c r="BN331" s="2">
        <v>0</v>
      </c>
      <c r="BO331" s="2" t="s">
        <v>23</v>
      </c>
      <c r="BP331" s="2">
        <v>1</v>
      </c>
      <c r="BQ331" s="2">
        <v>2</v>
      </c>
      <c r="BR331" s="2">
        <v>0</v>
      </c>
      <c r="BS331" s="2">
        <v>44.77</v>
      </c>
      <c r="BT331" s="2">
        <v>1</v>
      </c>
      <c r="BU331" s="2">
        <v>1</v>
      </c>
      <c r="BV331" s="2">
        <v>1</v>
      </c>
      <c r="BW331" s="2">
        <v>1</v>
      </c>
      <c r="BX331" s="2">
        <v>1</v>
      </c>
      <c r="BY331" s="2" t="s">
        <v>3</v>
      </c>
      <c r="BZ331" s="2">
        <v>109</v>
      </c>
      <c r="CA331" s="2">
        <v>65</v>
      </c>
      <c r="CB331" s="2" t="s">
        <v>3</v>
      </c>
      <c r="CC331" s="2"/>
      <c r="CD331" s="2"/>
      <c r="CE331" s="2">
        <v>0</v>
      </c>
      <c r="CF331" s="2">
        <v>0</v>
      </c>
      <c r="CG331" s="2">
        <v>0</v>
      </c>
      <c r="CH331" s="2">
        <v>116</v>
      </c>
      <c r="CI331" s="2">
        <v>0</v>
      </c>
      <c r="CJ331" s="2">
        <v>0</v>
      </c>
      <c r="CK331" s="2">
        <v>0</v>
      </c>
      <c r="CL331" s="2">
        <v>0</v>
      </c>
      <c r="CM331" s="2">
        <v>0</v>
      </c>
      <c r="CN331" s="2" t="s">
        <v>885</v>
      </c>
      <c r="CO331" s="2">
        <v>0</v>
      </c>
      <c r="CP331" s="2">
        <f t="shared" ref="CP331:CP344" si="398">(P331+Q331+S331)</f>
        <v>0</v>
      </c>
      <c r="CQ331" s="2">
        <f t="shared" ref="CQ331:CQ344" si="399">ROUND(AC331*BC331,2)</f>
        <v>0</v>
      </c>
      <c r="CR331" s="2">
        <f t="shared" ref="CR331:CR344" si="400">ROUND(AD331*BB331,2)</f>
        <v>1602181.35</v>
      </c>
      <c r="CS331" s="2">
        <f t="shared" ref="CS331:CS344" si="401">ROUND(AE331*BS331,2)</f>
        <v>303490.28999999998</v>
      </c>
      <c r="CT331" s="2">
        <f t="shared" ref="CT331:CT344" si="402">ROUND(AF331*BA331,2)</f>
        <v>99775.5</v>
      </c>
      <c r="CU331" s="2">
        <f t="shared" ref="CU331:CU344" si="403">AG331</f>
        <v>0</v>
      </c>
      <c r="CV331" s="2">
        <f t="shared" ref="CV331:CV344" si="404">AH331</f>
        <v>254.99122499999996</v>
      </c>
      <c r="CW331" s="2">
        <f t="shared" ref="CW331:CW344" si="405">AI331</f>
        <v>508.96124999999995</v>
      </c>
      <c r="CX331" s="2">
        <f t="shared" ref="CX331:CX344" si="406">AJ331</f>
        <v>0</v>
      </c>
      <c r="CY331" s="2">
        <f t="shared" ref="CY331:CY344" si="407">(((S331+R331)*AT331)/100)</f>
        <v>0</v>
      </c>
      <c r="CZ331" s="2">
        <f t="shared" ref="CZ331:CZ344" si="408">(((S331+R331)*AU331)/100)</f>
        <v>0</v>
      </c>
      <c r="DA331" s="2"/>
      <c r="DB331" s="2"/>
      <c r="DC331" s="2" t="s">
        <v>3</v>
      </c>
      <c r="DD331" s="2" t="s">
        <v>3</v>
      </c>
      <c r="DE331" s="2" t="s">
        <v>36</v>
      </c>
      <c r="DF331" s="2" t="s">
        <v>36</v>
      </c>
      <c r="DG331" s="2" t="s">
        <v>43</v>
      </c>
      <c r="DH331" s="2" t="s">
        <v>3</v>
      </c>
      <c r="DI331" s="2" t="s">
        <v>43</v>
      </c>
      <c r="DJ331" s="2" t="s">
        <v>36</v>
      </c>
      <c r="DK331" s="2" t="s">
        <v>3</v>
      </c>
      <c r="DL331" s="2" t="s">
        <v>3</v>
      </c>
      <c r="DM331" s="2" t="s">
        <v>26</v>
      </c>
      <c r="DN331" s="2">
        <v>0</v>
      </c>
      <c r="DO331" s="2">
        <v>0</v>
      </c>
      <c r="DP331" s="2">
        <v>1</v>
      </c>
      <c r="DQ331" s="2">
        <v>1</v>
      </c>
      <c r="DR331" s="2"/>
      <c r="DS331" s="2"/>
      <c r="DT331" s="2"/>
      <c r="DU331" s="2">
        <v>1013</v>
      </c>
      <c r="DV331" s="2" t="s">
        <v>168</v>
      </c>
      <c r="DW331" s="2" t="s">
        <v>168</v>
      </c>
      <c r="DX331" s="2">
        <v>1</v>
      </c>
      <c r="DY331" s="2"/>
      <c r="DZ331" s="2" t="s">
        <v>3</v>
      </c>
      <c r="EA331" s="2" t="s">
        <v>3</v>
      </c>
      <c r="EB331" s="2" t="s">
        <v>3</v>
      </c>
      <c r="EC331" s="2" t="s">
        <v>3</v>
      </c>
      <c r="ED331" s="2"/>
      <c r="EE331" s="2">
        <v>51407717</v>
      </c>
      <c r="EF331" s="2">
        <v>2</v>
      </c>
      <c r="EG331" s="2" t="s">
        <v>27</v>
      </c>
      <c r="EH331" s="2">
        <v>0</v>
      </c>
      <c r="EI331" s="2" t="s">
        <v>3</v>
      </c>
      <c r="EJ331" s="2">
        <v>1</v>
      </c>
      <c r="EK331" s="2">
        <v>28001</v>
      </c>
      <c r="EL331" s="2" t="s">
        <v>157</v>
      </c>
      <c r="EM331" s="2" t="s">
        <v>158</v>
      </c>
      <c r="EN331" s="2"/>
      <c r="EO331" s="2" t="s">
        <v>44</v>
      </c>
      <c r="EP331" s="2"/>
      <c r="EQ331" s="2">
        <v>0</v>
      </c>
      <c r="ER331" s="2">
        <v>0</v>
      </c>
      <c r="ES331" s="2">
        <v>0</v>
      </c>
      <c r="ET331" s="2">
        <v>84181.34</v>
      </c>
      <c r="EU331" s="2">
        <v>4715.74</v>
      </c>
      <c r="EV331" s="2">
        <v>1685.16</v>
      </c>
      <c r="EW331" s="2">
        <v>192.81</v>
      </c>
      <c r="EX331" s="2">
        <v>354.06</v>
      </c>
      <c r="EY331" s="2">
        <v>0</v>
      </c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>
        <v>0</v>
      </c>
      <c r="FR331" s="2">
        <f t="shared" ref="FR331:FR344" si="409">ROUND(IF(AND(BH331=3,BI331=3),P331,0),2)</f>
        <v>0</v>
      </c>
      <c r="FS331" s="2">
        <v>0</v>
      </c>
      <c r="FT331" s="2"/>
      <c r="FU331" s="2"/>
      <c r="FV331" s="2"/>
      <c r="FW331" s="2"/>
      <c r="FX331" s="2">
        <v>109</v>
      </c>
      <c r="FY331" s="2">
        <v>55.25</v>
      </c>
      <c r="FZ331" s="2"/>
      <c r="GA331" s="2" t="s">
        <v>3</v>
      </c>
      <c r="GB331" s="2"/>
      <c r="GC331" s="2"/>
      <c r="GD331" s="2">
        <v>1</v>
      </c>
      <c r="GE331" s="2"/>
      <c r="GF331" s="2">
        <v>-1535049899</v>
      </c>
      <c r="GG331" s="2">
        <v>2</v>
      </c>
      <c r="GH331" s="2">
        <v>0</v>
      </c>
      <c r="GI331" s="2">
        <v>-2</v>
      </c>
      <c r="GJ331" s="2">
        <v>0</v>
      </c>
      <c r="GK331" s="2">
        <v>0</v>
      </c>
      <c r="GL331" s="2">
        <f t="shared" ref="GL331:GL344" si="410">ROUND(IF(AND(BH331=3,BI331=3,FS331&lt;&gt;0),P331,0),2)</f>
        <v>0</v>
      </c>
      <c r="GM331" s="2">
        <f t="shared" ref="GM331:GM344" si="411">ROUND(O331+X331+Y331,2)+GX331</f>
        <v>0</v>
      </c>
      <c r="GN331" s="2">
        <f t="shared" ref="GN331:GN344" si="412">IF(OR(BI331=0,BI331=1),ROUND(O331+X331+Y331,2),0)</f>
        <v>0</v>
      </c>
      <c r="GO331" s="2">
        <f t="shared" ref="GO331:GO344" si="413">IF(BI331=2,ROUND(O331+X331+Y331,2),0)</f>
        <v>0</v>
      </c>
      <c r="GP331" s="2">
        <f t="shared" ref="GP331:GP344" si="414">IF(BI331=4,ROUND(O331+X331+Y331,2)+GX331,0)</f>
        <v>0</v>
      </c>
      <c r="GQ331" s="2"/>
      <c r="GR331" s="2">
        <v>0</v>
      </c>
      <c r="GS331" s="2">
        <v>3</v>
      </c>
      <c r="GT331" s="2">
        <v>0</v>
      </c>
      <c r="GU331" s="2" t="s">
        <v>3</v>
      </c>
      <c r="GV331" s="2">
        <f t="shared" ref="GV331:GV344" si="415">ROUND((GT331),6)</f>
        <v>0</v>
      </c>
      <c r="GW331" s="2">
        <v>8.16</v>
      </c>
      <c r="GX331" s="2">
        <f t="shared" ref="GX331:GX344" si="416">ROUND(HC331*I331,2)</f>
        <v>0</v>
      </c>
      <c r="GY331" s="2"/>
      <c r="GZ331" s="2"/>
      <c r="HA331" s="2">
        <v>0</v>
      </c>
      <c r="HB331" s="2">
        <v>0</v>
      </c>
      <c r="HC331" s="2">
        <f t="shared" ref="HC331:HC344" si="417">GV331*GW331</f>
        <v>0</v>
      </c>
      <c r="HD331" s="2"/>
      <c r="HE331" s="2" t="s">
        <v>3</v>
      </c>
      <c r="HF331" s="2" t="s">
        <v>3</v>
      </c>
      <c r="HG331" s="2"/>
      <c r="HH331" s="2"/>
      <c r="HI331" s="2"/>
      <c r="HJ331" s="2"/>
      <c r="HK331" s="2"/>
      <c r="HL331" s="2"/>
      <c r="HM331" s="2" t="s">
        <v>3</v>
      </c>
      <c r="HN331" s="2" t="s">
        <v>3</v>
      </c>
      <c r="HO331" s="2" t="s">
        <v>3</v>
      </c>
      <c r="HP331" s="2" t="s">
        <v>3</v>
      </c>
      <c r="HQ331" s="2" t="s">
        <v>3</v>
      </c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>
        <v>0</v>
      </c>
      <c r="IL331" s="2"/>
      <c r="IM331" s="2"/>
      <c r="IN331" s="2"/>
      <c r="IO331" s="2"/>
      <c r="IP331" s="2"/>
      <c r="IQ331" s="2"/>
      <c r="IR331" s="2"/>
      <c r="IS331" s="2"/>
      <c r="IT331" s="2"/>
      <c r="IU331" s="2"/>
    </row>
    <row r="332" spans="1:255" x14ac:dyDescent="0.2">
      <c r="A332">
        <v>17</v>
      </c>
      <c r="B332">
        <v>1</v>
      </c>
      <c r="C332">
        <f>ROW(SmtRes!A712)</f>
        <v>712</v>
      </c>
      <c r="D332">
        <f>ROW(EtalonRes!A712)</f>
        <v>712</v>
      </c>
      <c r="E332" t="s">
        <v>476</v>
      </c>
      <c r="F332" t="s">
        <v>477</v>
      </c>
      <c r="G332" t="s">
        <v>478</v>
      </c>
      <c r="H332" t="s">
        <v>168</v>
      </c>
      <c r="I332">
        <v>0</v>
      </c>
      <c r="J332">
        <v>0</v>
      </c>
      <c r="K332">
        <v>0</v>
      </c>
      <c r="L332">
        <v>0.35755999999999999</v>
      </c>
      <c r="M332">
        <v>0</v>
      </c>
      <c r="N332">
        <f t="shared" si="378"/>
        <v>0.35759999999999997</v>
      </c>
      <c r="O332">
        <f t="shared" si="379"/>
        <v>0</v>
      </c>
      <c r="P332">
        <f t="shared" si="380"/>
        <v>0</v>
      </c>
      <c r="Q332">
        <f t="shared" si="381"/>
        <v>0</v>
      </c>
      <c r="R332">
        <f t="shared" si="382"/>
        <v>0</v>
      </c>
      <c r="S332">
        <f t="shared" si="383"/>
        <v>0</v>
      </c>
      <c r="T332">
        <f t="shared" si="384"/>
        <v>0</v>
      </c>
      <c r="U332">
        <f t="shared" si="385"/>
        <v>0</v>
      </c>
      <c r="V332">
        <f t="shared" si="386"/>
        <v>0</v>
      </c>
      <c r="W332">
        <f t="shared" si="387"/>
        <v>0</v>
      </c>
      <c r="X332">
        <f t="shared" si="388"/>
        <v>0</v>
      </c>
      <c r="Y332">
        <f t="shared" si="389"/>
        <v>0</v>
      </c>
      <c r="AA332">
        <v>51441990</v>
      </c>
      <c r="AB332">
        <f t="shared" si="390"/>
        <v>123239.30035</v>
      </c>
      <c r="AC332">
        <f>ROUND((ES332),6)</f>
        <v>0</v>
      </c>
      <c r="AD332">
        <f t="shared" si="391"/>
        <v>121010.67625</v>
      </c>
      <c r="AE332">
        <f t="shared" si="392"/>
        <v>6778.8762500000003</v>
      </c>
      <c r="AF332">
        <f t="shared" si="393"/>
        <v>2228.6241</v>
      </c>
      <c r="AG332">
        <f t="shared" si="394"/>
        <v>0</v>
      </c>
      <c r="AH332">
        <f t="shared" si="395"/>
        <v>254.99122499999996</v>
      </c>
      <c r="AI332">
        <f t="shared" si="396"/>
        <v>508.96124999999995</v>
      </c>
      <c r="AJ332">
        <f t="shared" si="397"/>
        <v>0</v>
      </c>
      <c r="AK332">
        <v>0</v>
      </c>
      <c r="AL332">
        <v>0</v>
      </c>
      <c r="AM332">
        <v>84181.34</v>
      </c>
      <c r="AN332">
        <v>4715.74</v>
      </c>
      <c r="AO332">
        <v>1685.16</v>
      </c>
      <c r="AP332">
        <v>0</v>
      </c>
      <c r="AQ332">
        <v>192.81</v>
      </c>
      <c r="AR332">
        <v>354.06</v>
      </c>
      <c r="AS332">
        <v>0</v>
      </c>
      <c r="AT332">
        <v>109</v>
      </c>
      <c r="AU332">
        <v>55</v>
      </c>
      <c r="AV332">
        <v>1</v>
      </c>
      <c r="AW332">
        <v>1</v>
      </c>
      <c r="AZ332">
        <v>1</v>
      </c>
      <c r="BA332">
        <v>44.77</v>
      </c>
      <c r="BB332">
        <v>13.24</v>
      </c>
      <c r="BC332">
        <v>8.16</v>
      </c>
      <c r="BD332" t="s">
        <v>3</v>
      </c>
      <c r="BE332" t="s">
        <v>3</v>
      </c>
      <c r="BF332" t="s">
        <v>3</v>
      </c>
      <c r="BG332" t="s">
        <v>3</v>
      </c>
      <c r="BH332">
        <v>0</v>
      </c>
      <c r="BI332">
        <v>1</v>
      </c>
      <c r="BJ332" t="s">
        <v>479</v>
      </c>
      <c r="BM332">
        <v>28001</v>
      </c>
      <c r="BN332">
        <v>0</v>
      </c>
      <c r="BO332" t="s">
        <v>23</v>
      </c>
      <c r="BP332">
        <v>1</v>
      </c>
      <c r="BQ332">
        <v>2</v>
      </c>
      <c r="BR332">
        <v>0</v>
      </c>
      <c r="BS332">
        <v>44.77</v>
      </c>
      <c r="BT332">
        <v>1</v>
      </c>
      <c r="BU332">
        <v>1</v>
      </c>
      <c r="BV332">
        <v>1</v>
      </c>
      <c r="BW332">
        <v>1</v>
      </c>
      <c r="BX332">
        <v>1</v>
      </c>
      <c r="BY332" t="s">
        <v>3</v>
      </c>
      <c r="BZ332">
        <v>109</v>
      </c>
      <c r="CA332">
        <v>65</v>
      </c>
      <c r="CB332" t="s">
        <v>3</v>
      </c>
      <c r="CE332">
        <v>0</v>
      </c>
      <c r="CF332">
        <v>0</v>
      </c>
      <c r="CG332">
        <v>0</v>
      </c>
      <c r="CH332">
        <v>116</v>
      </c>
      <c r="CI332">
        <v>0</v>
      </c>
      <c r="CJ332">
        <v>0</v>
      </c>
      <c r="CK332">
        <v>0</v>
      </c>
      <c r="CL332">
        <v>0</v>
      </c>
      <c r="CM332">
        <v>0</v>
      </c>
      <c r="CN332" t="s">
        <v>885</v>
      </c>
      <c r="CO332">
        <v>0</v>
      </c>
      <c r="CP332">
        <f t="shared" si="398"/>
        <v>0</v>
      </c>
      <c r="CQ332">
        <f t="shared" si="399"/>
        <v>0</v>
      </c>
      <c r="CR332">
        <f t="shared" si="400"/>
        <v>1602181.35</v>
      </c>
      <c r="CS332">
        <f t="shared" si="401"/>
        <v>303490.28999999998</v>
      </c>
      <c r="CT332">
        <f t="shared" si="402"/>
        <v>99775.5</v>
      </c>
      <c r="CU332">
        <f t="shared" si="403"/>
        <v>0</v>
      </c>
      <c r="CV332">
        <f t="shared" si="404"/>
        <v>254.99122499999996</v>
      </c>
      <c r="CW332">
        <f t="shared" si="405"/>
        <v>508.96124999999995</v>
      </c>
      <c r="CX332">
        <f t="shared" si="406"/>
        <v>0</v>
      </c>
      <c r="CY332">
        <f t="shared" si="407"/>
        <v>0</v>
      </c>
      <c r="CZ332">
        <f t="shared" si="408"/>
        <v>0</v>
      </c>
      <c r="DC332" t="s">
        <v>3</v>
      </c>
      <c r="DD332" t="s">
        <v>3</v>
      </c>
      <c r="DE332" t="s">
        <v>36</v>
      </c>
      <c r="DF332" t="s">
        <v>36</v>
      </c>
      <c r="DG332" t="s">
        <v>43</v>
      </c>
      <c r="DH332" t="s">
        <v>3</v>
      </c>
      <c r="DI332" t="s">
        <v>43</v>
      </c>
      <c r="DJ332" t="s">
        <v>36</v>
      </c>
      <c r="DK332" t="s">
        <v>3</v>
      </c>
      <c r="DL332" t="s">
        <v>3</v>
      </c>
      <c r="DM332" t="s">
        <v>26</v>
      </c>
      <c r="DN332">
        <v>0</v>
      </c>
      <c r="DO332">
        <v>0</v>
      </c>
      <c r="DP332">
        <v>1</v>
      </c>
      <c r="DQ332">
        <v>1</v>
      </c>
      <c r="DU332">
        <v>1013</v>
      </c>
      <c r="DV332" t="s">
        <v>168</v>
      </c>
      <c r="DW332" t="s">
        <v>168</v>
      </c>
      <c r="DX332">
        <v>1</v>
      </c>
      <c r="DZ332" t="s">
        <v>3</v>
      </c>
      <c r="EA332" t="s">
        <v>3</v>
      </c>
      <c r="EB332" t="s">
        <v>3</v>
      </c>
      <c r="EC332" t="s">
        <v>3</v>
      </c>
      <c r="EE332">
        <v>51407717</v>
      </c>
      <c r="EF332">
        <v>2</v>
      </c>
      <c r="EG332" t="s">
        <v>27</v>
      </c>
      <c r="EH332">
        <v>0</v>
      </c>
      <c r="EI332" t="s">
        <v>3</v>
      </c>
      <c r="EJ332">
        <v>1</v>
      </c>
      <c r="EK332">
        <v>28001</v>
      </c>
      <c r="EL332" t="s">
        <v>157</v>
      </c>
      <c r="EM332" t="s">
        <v>158</v>
      </c>
      <c r="EO332" t="s">
        <v>44</v>
      </c>
      <c r="EQ332">
        <v>0</v>
      </c>
      <c r="ER332">
        <v>0</v>
      </c>
      <c r="ES332">
        <v>0</v>
      </c>
      <c r="ET332">
        <v>84181.34</v>
      </c>
      <c r="EU332">
        <v>4715.74</v>
      </c>
      <c r="EV332">
        <v>1685.16</v>
      </c>
      <c r="EW332">
        <v>192.81</v>
      </c>
      <c r="EX332">
        <v>354.06</v>
      </c>
      <c r="EY332">
        <v>0</v>
      </c>
      <c r="FQ332">
        <v>0</v>
      </c>
      <c r="FR332">
        <f t="shared" si="409"/>
        <v>0</v>
      </c>
      <c r="FS332">
        <v>0</v>
      </c>
      <c r="FX332">
        <v>109</v>
      </c>
      <c r="FY332">
        <v>55.25</v>
      </c>
      <c r="GA332" t="s">
        <v>3</v>
      </c>
      <c r="GD332">
        <v>1</v>
      </c>
      <c r="GF332">
        <v>-1535049899</v>
      </c>
      <c r="GG332">
        <v>2</v>
      </c>
      <c r="GH332">
        <v>0</v>
      </c>
      <c r="GI332">
        <v>-2</v>
      </c>
      <c r="GJ332">
        <v>0</v>
      </c>
      <c r="GK332">
        <v>0</v>
      </c>
      <c r="GL332">
        <f t="shared" si="410"/>
        <v>0</v>
      </c>
      <c r="GM332">
        <f t="shared" si="411"/>
        <v>0</v>
      </c>
      <c r="GN332">
        <f t="shared" si="412"/>
        <v>0</v>
      </c>
      <c r="GO332">
        <f t="shared" si="413"/>
        <v>0</v>
      </c>
      <c r="GP332">
        <f t="shared" si="414"/>
        <v>0</v>
      </c>
      <c r="GR332">
        <v>0</v>
      </c>
      <c r="GS332">
        <v>3</v>
      </c>
      <c r="GT332">
        <v>0</v>
      </c>
      <c r="GU332" t="s">
        <v>3</v>
      </c>
      <c r="GV332">
        <f t="shared" si="415"/>
        <v>0</v>
      </c>
      <c r="GW332">
        <v>8.16</v>
      </c>
      <c r="GX332">
        <f t="shared" si="416"/>
        <v>0</v>
      </c>
      <c r="HA332">
        <v>0</v>
      </c>
      <c r="HB332">
        <v>0</v>
      </c>
      <c r="HC332">
        <f t="shared" si="417"/>
        <v>0</v>
      </c>
      <c r="HE332" t="s">
        <v>3</v>
      </c>
      <c r="HF332" t="s">
        <v>3</v>
      </c>
      <c r="HM332" t="s">
        <v>3</v>
      </c>
      <c r="HN332" t="s">
        <v>3</v>
      </c>
      <c r="HO332" t="s">
        <v>3</v>
      </c>
      <c r="HP332" t="s">
        <v>3</v>
      </c>
      <c r="HQ332" t="s">
        <v>3</v>
      </c>
      <c r="IK332">
        <v>0</v>
      </c>
    </row>
    <row r="333" spans="1:255" x14ac:dyDescent="0.2">
      <c r="A333" s="2">
        <v>17</v>
      </c>
      <c r="B333" s="2">
        <v>1</v>
      </c>
      <c r="C333" s="2"/>
      <c r="D333" s="2"/>
      <c r="E333" s="2" t="s">
        <v>480</v>
      </c>
      <c r="F333" s="2" t="s">
        <v>84</v>
      </c>
      <c r="G333" s="2" t="s">
        <v>94</v>
      </c>
      <c r="H333" s="2" t="s">
        <v>57</v>
      </c>
      <c r="I333" s="2">
        <v>0</v>
      </c>
      <c r="J333" s="2">
        <v>0</v>
      </c>
      <c r="K333" s="2">
        <v>0</v>
      </c>
      <c r="L333" s="2">
        <v>719.33</v>
      </c>
      <c r="M333" s="2">
        <v>0</v>
      </c>
      <c r="N333" s="2">
        <f t="shared" si="378"/>
        <v>719.33</v>
      </c>
      <c r="O333" s="2">
        <f t="shared" si="379"/>
        <v>0</v>
      </c>
      <c r="P333" s="2">
        <f t="shared" si="380"/>
        <v>0</v>
      </c>
      <c r="Q333" s="2">
        <f t="shared" si="381"/>
        <v>0</v>
      </c>
      <c r="R333" s="2">
        <f t="shared" si="382"/>
        <v>0</v>
      </c>
      <c r="S333" s="2">
        <f t="shared" si="383"/>
        <v>0</v>
      </c>
      <c r="T333" s="2">
        <f t="shared" si="384"/>
        <v>0</v>
      </c>
      <c r="U333" s="2">
        <f t="shared" si="385"/>
        <v>0</v>
      </c>
      <c r="V333" s="2">
        <f t="shared" si="386"/>
        <v>0</v>
      </c>
      <c r="W333" s="2">
        <f t="shared" si="387"/>
        <v>0</v>
      </c>
      <c r="X333" s="2">
        <f t="shared" si="388"/>
        <v>0</v>
      </c>
      <c r="Y333" s="2">
        <f t="shared" si="389"/>
        <v>0</v>
      </c>
      <c r="Z333" s="2"/>
      <c r="AA333" s="2">
        <v>51442965</v>
      </c>
      <c r="AB333" s="2">
        <f t="shared" si="390"/>
        <v>499.07557200000002</v>
      </c>
      <c r="AC333" s="2">
        <f>ROUND((((ES333/1.2/8.16)*1.012)),6)</f>
        <v>499.07557200000002</v>
      </c>
      <c r="AD333" s="2">
        <f t="shared" si="391"/>
        <v>0</v>
      </c>
      <c r="AE333" s="2">
        <f t="shared" si="392"/>
        <v>0</v>
      </c>
      <c r="AF333" s="2">
        <f t="shared" si="393"/>
        <v>0</v>
      </c>
      <c r="AG333" s="2">
        <f t="shared" si="394"/>
        <v>0</v>
      </c>
      <c r="AH333" s="2">
        <f t="shared" si="395"/>
        <v>0</v>
      </c>
      <c r="AI333" s="2">
        <f t="shared" si="396"/>
        <v>0</v>
      </c>
      <c r="AJ333" s="2">
        <f t="shared" si="397"/>
        <v>0</v>
      </c>
      <c r="AK333" s="2">
        <v>4829</v>
      </c>
      <c r="AL333" s="2">
        <v>4829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0</v>
      </c>
      <c r="AU333" s="2">
        <v>0</v>
      </c>
      <c r="AV333" s="2">
        <v>1</v>
      </c>
      <c r="AW333" s="2">
        <v>1</v>
      </c>
      <c r="AX333" s="2"/>
      <c r="AY333" s="2"/>
      <c r="AZ333" s="2">
        <v>1</v>
      </c>
      <c r="BA333" s="2">
        <v>1</v>
      </c>
      <c r="BB333" s="2">
        <v>1</v>
      </c>
      <c r="BC333" s="2">
        <v>8.16</v>
      </c>
      <c r="BD333" s="2" t="s">
        <v>3</v>
      </c>
      <c r="BE333" s="2" t="s">
        <v>3</v>
      </c>
      <c r="BF333" s="2" t="s">
        <v>3</v>
      </c>
      <c r="BG333" s="2" t="s">
        <v>3</v>
      </c>
      <c r="BH333" s="2">
        <v>3</v>
      </c>
      <c r="BI333" s="2">
        <v>1</v>
      </c>
      <c r="BJ333" s="2" t="s">
        <v>84</v>
      </c>
      <c r="BK333" s="2"/>
      <c r="BL333" s="2"/>
      <c r="BM333" s="2">
        <v>1100</v>
      </c>
      <c r="BN333" s="2">
        <v>0</v>
      </c>
      <c r="BO333" s="2" t="s">
        <v>23</v>
      </c>
      <c r="BP333" s="2">
        <v>1</v>
      </c>
      <c r="BQ333" s="2">
        <v>8</v>
      </c>
      <c r="BR333" s="2">
        <v>0</v>
      </c>
      <c r="BS333" s="2">
        <v>1</v>
      </c>
      <c r="BT333" s="2">
        <v>1</v>
      </c>
      <c r="BU333" s="2">
        <v>1</v>
      </c>
      <c r="BV333" s="2">
        <v>1</v>
      </c>
      <c r="BW333" s="2">
        <v>1</v>
      </c>
      <c r="BX333" s="2">
        <v>1</v>
      </c>
      <c r="BY333" s="2" t="s">
        <v>3</v>
      </c>
      <c r="BZ333" s="2">
        <v>0</v>
      </c>
      <c r="CA333" s="2">
        <v>0</v>
      </c>
      <c r="CB333" s="2" t="s">
        <v>3</v>
      </c>
      <c r="CC333" s="2"/>
      <c r="CD333" s="2"/>
      <c r="CE333" s="2">
        <v>0</v>
      </c>
      <c r="CF333" s="2">
        <v>0</v>
      </c>
      <c r="CG333" s="2">
        <v>0</v>
      </c>
      <c r="CH333" s="2">
        <v>117</v>
      </c>
      <c r="CI333" s="2">
        <v>0</v>
      </c>
      <c r="CJ333" s="2">
        <v>0</v>
      </c>
      <c r="CK333" s="2">
        <v>0</v>
      </c>
      <c r="CL333" s="2">
        <v>0</v>
      </c>
      <c r="CM333" s="2">
        <v>0</v>
      </c>
      <c r="CN333" s="2" t="s">
        <v>888</v>
      </c>
      <c r="CO333" s="2">
        <v>0</v>
      </c>
      <c r="CP333" s="2">
        <f t="shared" si="398"/>
        <v>0</v>
      </c>
      <c r="CQ333" s="2">
        <f t="shared" si="399"/>
        <v>4072.46</v>
      </c>
      <c r="CR333" s="2">
        <f t="shared" si="400"/>
        <v>0</v>
      </c>
      <c r="CS333" s="2">
        <f t="shared" si="401"/>
        <v>0</v>
      </c>
      <c r="CT333" s="2">
        <f t="shared" si="402"/>
        <v>0</v>
      </c>
      <c r="CU333" s="2">
        <f t="shared" si="403"/>
        <v>0</v>
      </c>
      <c r="CV333" s="2">
        <f t="shared" si="404"/>
        <v>0</v>
      </c>
      <c r="CW333" s="2">
        <f t="shared" si="405"/>
        <v>0</v>
      </c>
      <c r="CX333" s="2">
        <f t="shared" si="406"/>
        <v>0</v>
      </c>
      <c r="CY333" s="2">
        <f t="shared" si="407"/>
        <v>0</v>
      </c>
      <c r="CZ333" s="2">
        <f t="shared" si="408"/>
        <v>0</v>
      </c>
      <c r="DA333" s="2"/>
      <c r="DB333" s="2"/>
      <c r="DC333" s="2" t="s">
        <v>3</v>
      </c>
      <c r="DD333" s="2" t="s">
        <v>267</v>
      </c>
      <c r="DE333" s="2" t="s">
        <v>36</v>
      </c>
      <c r="DF333" s="2" t="s">
        <v>36</v>
      </c>
      <c r="DG333" s="2" t="s">
        <v>43</v>
      </c>
      <c r="DH333" s="2" t="s">
        <v>3</v>
      </c>
      <c r="DI333" s="2" t="s">
        <v>43</v>
      </c>
      <c r="DJ333" s="2" t="s">
        <v>36</v>
      </c>
      <c r="DK333" s="2" t="s">
        <v>3</v>
      </c>
      <c r="DL333" s="2" t="s">
        <v>3</v>
      </c>
      <c r="DM333" s="2" t="s">
        <v>3</v>
      </c>
      <c r="DN333" s="2">
        <v>0</v>
      </c>
      <c r="DO333" s="2">
        <v>0</v>
      </c>
      <c r="DP333" s="2">
        <v>1</v>
      </c>
      <c r="DQ333" s="2">
        <v>1</v>
      </c>
      <c r="DR333" s="2"/>
      <c r="DS333" s="2"/>
      <c r="DT333" s="2"/>
      <c r="DU333" s="2">
        <v>1007</v>
      </c>
      <c r="DV333" s="2" t="s">
        <v>57</v>
      </c>
      <c r="DW333" s="2" t="s">
        <v>57</v>
      </c>
      <c r="DX333" s="2">
        <v>1</v>
      </c>
      <c r="DY333" s="2"/>
      <c r="DZ333" s="2" t="s">
        <v>3</v>
      </c>
      <c r="EA333" s="2" t="s">
        <v>3</v>
      </c>
      <c r="EB333" s="2" t="s">
        <v>3</v>
      </c>
      <c r="EC333" s="2" t="s">
        <v>3</v>
      </c>
      <c r="ED333" s="2"/>
      <c r="EE333" s="2">
        <v>51407885</v>
      </c>
      <c r="EF333" s="2">
        <v>8</v>
      </c>
      <c r="EG333" s="2" t="s">
        <v>58</v>
      </c>
      <c r="EH333" s="2">
        <v>0</v>
      </c>
      <c r="EI333" s="2" t="s">
        <v>3</v>
      </c>
      <c r="EJ333" s="2">
        <v>1</v>
      </c>
      <c r="EK333" s="2">
        <v>1100</v>
      </c>
      <c r="EL333" s="2" t="s">
        <v>59</v>
      </c>
      <c r="EM333" s="2" t="s">
        <v>60</v>
      </c>
      <c r="EN333" s="2"/>
      <c r="EO333" s="2" t="s">
        <v>87</v>
      </c>
      <c r="EP333" s="2"/>
      <c r="EQ333" s="2">
        <v>0</v>
      </c>
      <c r="ER333" s="2">
        <v>0</v>
      </c>
      <c r="ES333" s="2">
        <v>4829</v>
      </c>
      <c r="ET333" s="2">
        <v>0</v>
      </c>
      <c r="EU333" s="2">
        <v>0</v>
      </c>
      <c r="EV333" s="2">
        <v>0</v>
      </c>
      <c r="EW333" s="2">
        <v>0</v>
      </c>
      <c r="EX333" s="2">
        <v>0</v>
      </c>
      <c r="EY333" s="2">
        <v>0</v>
      </c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>
        <v>0</v>
      </c>
      <c r="FR333" s="2">
        <f t="shared" si="409"/>
        <v>0</v>
      </c>
      <c r="FS333" s="2">
        <v>0</v>
      </c>
      <c r="FT333" s="2"/>
      <c r="FU333" s="2"/>
      <c r="FV333" s="2"/>
      <c r="FW333" s="2"/>
      <c r="FX333" s="2">
        <v>0</v>
      </c>
      <c r="FY333" s="2">
        <v>0</v>
      </c>
      <c r="FZ333" s="2"/>
      <c r="GA333" s="2" t="s">
        <v>63</v>
      </c>
      <c r="GB333" s="2"/>
      <c r="GC333" s="2"/>
      <c r="GD333" s="2">
        <v>1</v>
      </c>
      <c r="GE333" s="2"/>
      <c r="GF333" s="2">
        <v>1705129910</v>
      </c>
      <c r="GG333" s="2">
        <v>2</v>
      </c>
      <c r="GH333" s="2">
        <v>0</v>
      </c>
      <c r="GI333" s="2">
        <v>3</v>
      </c>
      <c r="GJ333" s="2">
        <v>0</v>
      </c>
      <c r="GK333" s="2">
        <v>0</v>
      </c>
      <c r="GL333" s="2">
        <f t="shared" si="410"/>
        <v>0</v>
      </c>
      <c r="GM333" s="2">
        <f t="shared" si="411"/>
        <v>0</v>
      </c>
      <c r="GN333" s="2">
        <f t="shared" si="412"/>
        <v>0</v>
      </c>
      <c r="GO333" s="2">
        <f t="shared" si="413"/>
        <v>0</v>
      </c>
      <c r="GP333" s="2">
        <f t="shared" si="414"/>
        <v>0</v>
      </c>
      <c r="GQ333" s="2"/>
      <c r="GR333" s="2">
        <v>1</v>
      </c>
      <c r="GS333" s="2">
        <v>4</v>
      </c>
      <c r="GT333" s="2">
        <v>0</v>
      </c>
      <c r="GU333" s="2" t="s">
        <v>3</v>
      </c>
      <c r="GV333" s="2">
        <f t="shared" si="415"/>
        <v>0</v>
      </c>
      <c r="GW333" s="2">
        <v>1</v>
      </c>
      <c r="GX333" s="2">
        <f t="shared" si="416"/>
        <v>0</v>
      </c>
      <c r="GY333" s="2"/>
      <c r="GZ333" s="2"/>
      <c r="HA333" s="2">
        <v>0</v>
      </c>
      <c r="HB333" s="2">
        <v>0</v>
      </c>
      <c r="HC333" s="2">
        <f t="shared" si="417"/>
        <v>0</v>
      </c>
      <c r="HD333" s="2"/>
      <c r="HE333" s="2" t="s">
        <v>3</v>
      </c>
      <c r="HF333" s="2" t="s">
        <v>3</v>
      </c>
      <c r="HG333" s="2"/>
      <c r="HH333" s="2"/>
      <c r="HI333" s="2"/>
      <c r="HJ333" s="2"/>
      <c r="HK333" s="2"/>
      <c r="HL333" s="2"/>
      <c r="HM333" s="2" t="s">
        <v>3</v>
      </c>
      <c r="HN333" s="2" t="s">
        <v>3</v>
      </c>
      <c r="HO333" s="2" t="s">
        <v>3</v>
      </c>
      <c r="HP333" s="2" t="s">
        <v>3</v>
      </c>
      <c r="HQ333" s="2" t="s">
        <v>3</v>
      </c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>
        <v>0</v>
      </c>
      <c r="IL333" s="2"/>
      <c r="IM333" s="2"/>
      <c r="IN333" s="2"/>
      <c r="IO333" s="2"/>
      <c r="IP333" s="2"/>
      <c r="IQ333" s="2"/>
      <c r="IR333" s="2"/>
      <c r="IS333" s="2"/>
      <c r="IT333" s="2"/>
      <c r="IU333" s="2"/>
    </row>
    <row r="334" spans="1:255" x14ac:dyDescent="0.2">
      <c r="A334">
        <v>17</v>
      </c>
      <c r="B334">
        <v>1</v>
      </c>
      <c r="E334" t="s">
        <v>480</v>
      </c>
      <c r="F334" t="s">
        <v>84</v>
      </c>
      <c r="G334" t="s">
        <v>94</v>
      </c>
      <c r="H334" t="s">
        <v>57</v>
      </c>
      <c r="I334">
        <v>0</v>
      </c>
      <c r="J334">
        <v>0</v>
      </c>
      <c r="K334">
        <v>0</v>
      </c>
      <c r="L334">
        <v>719.33</v>
      </c>
      <c r="M334">
        <v>0</v>
      </c>
      <c r="N334">
        <f t="shared" si="378"/>
        <v>719.33</v>
      </c>
      <c r="O334">
        <f t="shared" si="379"/>
        <v>0</v>
      </c>
      <c r="P334">
        <f t="shared" si="380"/>
        <v>0</v>
      </c>
      <c r="Q334">
        <f t="shared" si="381"/>
        <v>0</v>
      </c>
      <c r="R334">
        <f t="shared" si="382"/>
        <v>0</v>
      </c>
      <c r="S334">
        <f t="shared" si="383"/>
        <v>0</v>
      </c>
      <c r="T334">
        <f t="shared" si="384"/>
        <v>0</v>
      </c>
      <c r="U334">
        <f t="shared" si="385"/>
        <v>0</v>
      </c>
      <c r="V334">
        <f t="shared" si="386"/>
        <v>0</v>
      </c>
      <c r="W334">
        <f t="shared" si="387"/>
        <v>0</v>
      </c>
      <c r="X334">
        <f t="shared" si="388"/>
        <v>0</v>
      </c>
      <c r="Y334">
        <f t="shared" si="389"/>
        <v>0</v>
      </c>
      <c r="AA334">
        <v>51441990</v>
      </c>
      <c r="AB334">
        <f t="shared" si="390"/>
        <v>499.07557200000002</v>
      </c>
      <c r="AC334">
        <f>ROUND((((ES334/1.2/8.16)*1.012)),6)</f>
        <v>499.07557200000002</v>
      </c>
      <c r="AD334">
        <f t="shared" si="391"/>
        <v>0</v>
      </c>
      <c r="AE334">
        <f t="shared" si="392"/>
        <v>0</v>
      </c>
      <c r="AF334">
        <f t="shared" si="393"/>
        <v>0</v>
      </c>
      <c r="AG334">
        <f t="shared" si="394"/>
        <v>0</v>
      </c>
      <c r="AH334">
        <f t="shared" si="395"/>
        <v>0</v>
      </c>
      <c r="AI334">
        <f t="shared" si="396"/>
        <v>0</v>
      </c>
      <c r="AJ334">
        <f t="shared" si="397"/>
        <v>0</v>
      </c>
      <c r="AK334">
        <v>4829</v>
      </c>
      <c r="AL334">
        <v>4829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1</v>
      </c>
      <c r="AW334">
        <v>1</v>
      </c>
      <c r="AZ334">
        <v>1</v>
      </c>
      <c r="BA334">
        <v>1</v>
      </c>
      <c r="BB334">
        <v>1</v>
      </c>
      <c r="BC334">
        <v>8.16</v>
      </c>
      <c r="BD334" t="s">
        <v>3</v>
      </c>
      <c r="BE334" t="s">
        <v>3</v>
      </c>
      <c r="BF334" t="s">
        <v>3</v>
      </c>
      <c r="BG334" t="s">
        <v>3</v>
      </c>
      <c r="BH334">
        <v>3</v>
      </c>
      <c r="BI334">
        <v>1</v>
      </c>
      <c r="BJ334" t="s">
        <v>84</v>
      </c>
      <c r="BM334">
        <v>1100</v>
      </c>
      <c r="BN334">
        <v>0</v>
      </c>
      <c r="BO334" t="s">
        <v>23</v>
      </c>
      <c r="BP334">
        <v>1</v>
      </c>
      <c r="BQ334">
        <v>8</v>
      </c>
      <c r="BR334">
        <v>0</v>
      </c>
      <c r="BS334">
        <v>1</v>
      </c>
      <c r="BT334">
        <v>1</v>
      </c>
      <c r="BU334">
        <v>1</v>
      </c>
      <c r="BV334">
        <v>1</v>
      </c>
      <c r="BW334">
        <v>1</v>
      </c>
      <c r="BX334">
        <v>1</v>
      </c>
      <c r="BY334" t="s">
        <v>3</v>
      </c>
      <c r="BZ334">
        <v>0</v>
      </c>
      <c r="CA334">
        <v>0</v>
      </c>
      <c r="CB334" t="s">
        <v>3</v>
      </c>
      <c r="CE334">
        <v>0</v>
      </c>
      <c r="CF334">
        <v>0</v>
      </c>
      <c r="CG334">
        <v>0</v>
      </c>
      <c r="CH334">
        <v>117</v>
      </c>
      <c r="CI334">
        <v>0</v>
      </c>
      <c r="CJ334">
        <v>0</v>
      </c>
      <c r="CK334">
        <v>0</v>
      </c>
      <c r="CL334">
        <v>0</v>
      </c>
      <c r="CM334">
        <v>0</v>
      </c>
      <c r="CN334" t="s">
        <v>888</v>
      </c>
      <c r="CO334">
        <v>0</v>
      </c>
      <c r="CP334">
        <f t="shared" si="398"/>
        <v>0</v>
      </c>
      <c r="CQ334">
        <f t="shared" si="399"/>
        <v>4072.46</v>
      </c>
      <c r="CR334">
        <f t="shared" si="400"/>
        <v>0</v>
      </c>
      <c r="CS334">
        <f t="shared" si="401"/>
        <v>0</v>
      </c>
      <c r="CT334">
        <f t="shared" si="402"/>
        <v>0</v>
      </c>
      <c r="CU334">
        <f t="shared" si="403"/>
        <v>0</v>
      </c>
      <c r="CV334">
        <f t="shared" si="404"/>
        <v>0</v>
      </c>
      <c r="CW334">
        <f t="shared" si="405"/>
        <v>0</v>
      </c>
      <c r="CX334">
        <f t="shared" si="406"/>
        <v>0</v>
      </c>
      <c r="CY334">
        <f t="shared" si="407"/>
        <v>0</v>
      </c>
      <c r="CZ334">
        <f t="shared" si="408"/>
        <v>0</v>
      </c>
      <c r="DC334" t="s">
        <v>3</v>
      </c>
      <c r="DD334" t="s">
        <v>267</v>
      </c>
      <c r="DE334" t="s">
        <v>36</v>
      </c>
      <c r="DF334" t="s">
        <v>36</v>
      </c>
      <c r="DG334" t="s">
        <v>43</v>
      </c>
      <c r="DH334" t="s">
        <v>3</v>
      </c>
      <c r="DI334" t="s">
        <v>43</v>
      </c>
      <c r="DJ334" t="s">
        <v>36</v>
      </c>
      <c r="DK334" t="s">
        <v>3</v>
      </c>
      <c r="DL334" t="s">
        <v>3</v>
      </c>
      <c r="DM334" t="s">
        <v>3</v>
      </c>
      <c r="DN334">
        <v>0</v>
      </c>
      <c r="DO334">
        <v>0</v>
      </c>
      <c r="DP334">
        <v>1</v>
      </c>
      <c r="DQ334">
        <v>1</v>
      </c>
      <c r="DU334">
        <v>1007</v>
      </c>
      <c r="DV334" t="s">
        <v>57</v>
      </c>
      <c r="DW334" t="s">
        <v>57</v>
      </c>
      <c r="DX334">
        <v>1</v>
      </c>
      <c r="DZ334" t="s">
        <v>3</v>
      </c>
      <c r="EA334" t="s">
        <v>3</v>
      </c>
      <c r="EB334" t="s">
        <v>3</v>
      </c>
      <c r="EC334" t="s">
        <v>3</v>
      </c>
      <c r="EE334">
        <v>51407885</v>
      </c>
      <c r="EF334">
        <v>8</v>
      </c>
      <c r="EG334" t="s">
        <v>58</v>
      </c>
      <c r="EH334">
        <v>0</v>
      </c>
      <c r="EI334" t="s">
        <v>3</v>
      </c>
      <c r="EJ334">
        <v>1</v>
      </c>
      <c r="EK334">
        <v>1100</v>
      </c>
      <c r="EL334" t="s">
        <v>59</v>
      </c>
      <c r="EM334" t="s">
        <v>60</v>
      </c>
      <c r="EO334" t="s">
        <v>87</v>
      </c>
      <c r="EQ334">
        <v>0</v>
      </c>
      <c r="ER334">
        <v>0</v>
      </c>
      <c r="ES334">
        <v>4829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FQ334">
        <v>0</v>
      </c>
      <c r="FR334">
        <f t="shared" si="409"/>
        <v>0</v>
      </c>
      <c r="FS334">
        <v>0</v>
      </c>
      <c r="FX334">
        <v>0</v>
      </c>
      <c r="FY334">
        <v>0</v>
      </c>
      <c r="GA334" t="s">
        <v>63</v>
      </c>
      <c r="GD334">
        <v>1</v>
      </c>
      <c r="GF334">
        <v>1705129910</v>
      </c>
      <c r="GG334">
        <v>2</v>
      </c>
      <c r="GH334">
        <v>0</v>
      </c>
      <c r="GI334">
        <v>3</v>
      </c>
      <c r="GJ334">
        <v>0</v>
      </c>
      <c r="GK334">
        <v>0</v>
      </c>
      <c r="GL334">
        <f t="shared" si="410"/>
        <v>0</v>
      </c>
      <c r="GM334">
        <f t="shared" si="411"/>
        <v>0</v>
      </c>
      <c r="GN334">
        <f t="shared" si="412"/>
        <v>0</v>
      </c>
      <c r="GO334">
        <f t="shared" si="413"/>
        <v>0</v>
      </c>
      <c r="GP334">
        <f t="shared" si="414"/>
        <v>0</v>
      </c>
      <c r="GR334">
        <v>1</v>
      </c>
      <c r="GS334">
        <v>4</v>
      </c>
      <c r="GT334">
        <v>0</v>
      </c>
      <c r="GU334" t="s">
        <v>3</v>
      </c>
      <c r="GV334">
        <f t="shared" si="415"/>
        <v>0</v>
      </c>
      <c r="GW334">
        <v>1</v>
      </c>
      <c r="GX334">
        <f t="shared" si="416"/>
        <v>0</v>
      </c>
      <c r="HA334">
        <v>0</v>
      </c>
      <c r="HB334">
        <v>0</v>
      </c>
      <c r="HC334">
        <f t="shared" si="417"/>
        <v>0</v>
      </c>
      <c r="HE334" t="s">
        <v>3</v>
      </c>
      <c r="HF334" t="s">
        <v>3</v>
      </c>
      <c r="HM334" t="s">
        <v>3</v>
      </c>
      <c r="HN334" t="s">
        <v>3</v>
      </c>
      <c r="HO334" t="s">
        <v>3</v>
      </c>
      <c r="HP334" t="s">
        <v>3</v>
      </c>
      <c r="HQ334" t="s">
        <v>3</v>
      </c>
      <c r="IK334">
        <v>0</v>
      </c>
    </row>
    <row r="335" spans="1:255" x14ac:dyDescent="0.2">
      <c r="A335" s="2">
        <v>17</v>
      </c>
      <c r="B335" s="2">
        <v>1</v>
      </c>
      <c r="C335" s="2">
        <f>ROW(SmtRes!A723)</f>
        <v>723</v>
      </c>
      <c r="D335" s="2">
        <f>ROW(EtalonRes!A723)</f>
        <v>723</v>
      </c>
      <c r="E335" s="2" t="s">
        <v>481</v>
      </c>
      <c r="F335" s="2" t="s">
        <v>482</v>
      </c>
      <c r="G335" s="2" t="s">
        <v>483</v>
      </c>
      <c r="H335" s="2" t="s">
        <v>21</v>
      </c>
      <c r="I335" s="2">
        <v>0.10970000000000001</v>
      </c>
      <c r="J335" s="2">
        <v>0</v>
      </c>
      <c r="K335" s="2">
        <v>0.10970000000000001</v>
      </c>
      <c r="L335" s="2">
        <v>1.097</v>
      </c>
      <c r="M335" s="2">
        <v>0</v>
      </c>
      <c r="N335" s="2">
        <f t="shared" si="378"/>
        <v>1.097</v>
      </c>
      <c r="O335" s="2">
        <f t="shared" si="379"/>
        <v>239041.44</v>
      </c>
      <c r="P335" s="2">
        <f t="shared" si="380"/>
        <v>206124.59</v>
      </c>
      <c r="Q335" s="2">
        <f t="shared" si="381"/>
        <v>25513.67</v>
      </c>
      <c r="R335" s="2">
        <f t="shared" si="382"/>
        <v>5660.74</v>
      </c>
      <c r="S335" s="2">
        <f t="shared" si="383"/>
        <v>7403.18</v>
      </c>
      <c r="T335" s="2">
        <f t="shared" si="384"/>
        <v>0</v>
      </c>
      <c r="U335" s="2">
        <f t="shared" si="385"/>
        <v>19.898932769999995</v>
      </c>
      <c r="V335" s="2">
        <f t="shared" si="386"/>
        <v>8.4665774374999998</v>
      </c>
      <c r="W335" s="2">
        <f t="shared" si="387"/>
        <v>0</v>
      </c>
      <c r="X335" s="2">
        <f t="shared" si="388"/>
        <v>14239.67</v>
      </c>
      <c r="Y335" s="2">
        <f t="shared" si="389"/>
        <v>7217.82</v>
      </c>
      <c r="Z335" s="2"/>
      <c r="AA335" s="2">
        <v>51442965</v>
      </c>
      <c r="AB335" s="2">
        <f t="shared" si="390"/>
        <v>249341.30674999999</v>
      </c>
      <c r="AC335" s="2">
        <f t="shared" ref="AC335:AC340" si="418">ROUND((ES335),6)</f>
        <v>230267.7</v>
      </c>
      <c r="AD335" s="2">
        <f t="shared" si="391"/>
        <v>17566.221249999999</v>
      </c>
      <c r="AE335" s="2">
        <f t="shared" si="392"/>
        <v>1152.6018750000001</v>
      </c>
      <c r="AF335" s="2">
        <f t="shared" si="393"/>
        <v>1507.3855000000001</v>
      </c>
      <c r="AG335" s="2">
        <f t="shared" si="394"/>
        <v>0</v>
      </c>
      <c r="AH335" s="2">
        <f t="shared" si="395"/>
        <v>181.39409999999995</v>
      </c>
      <c r="AI335" s="2">
        <f t="shared" si="396"/>
        <v>77.179374999999993</v>
      </c>
      <c r="AJ335" s="2">
        <f t="shared" si="397"/>
        <v>0</v>
      </c>
      <c r="AK335" s="2">
        <v>0</v>
      </c>
      <c r="AL335" s="2">
        <v>230267.7</v>
      </c>
      <c r="AM335" s="2">
        <v>12219.98</v>
      </c>
      <c r="AN335" s="2">
        <v>801.81</v>
      </c>
      <c r="AO335" s="2">
        <v>1139.8</v>
      </c>
      <c r="AP335" s="2">
        <v>0</v>
      </c>
      <c r="AQ335" s="2">
        <v>137.16</v>
      </c>
      <c r="AR335" s="2">
        <v>53.69</v>
      </c>
      <c r="AS335" s="2">
        <v>0</v>
      </c>
      <c r="AT335" s="2">
        <v>109</v>
      </c>
      <c r="AU335" s="2">
        <v>55.25</v>
      </c>
      <c r="AV335" s="2">
        <v>1</v>
      </c>
      <c r="AW335" s="2">
        <v>1</v>
      </c>
      <c r="AX335" s="2"/>
      <c r="AY335" s="2"/>
      <c r="AZ335" s="2">
        <v>1</v>
      </c>
      <c r="BA335" s="2">
        <v>44.77</v>
      </c>
      <c r="BB335" s="2">
        <v>13.24</v>
      </c>
      <c r="BC335" s="2">
        <v>8.16</v>
      </c>
      <c r="BD335" s="2" t="s">
        <v>3</v>
      </c>
      <c r="BE335" s="2" t="s">
        <v>3</v>
      </c>
      <c r="BF335" s="2" t="s">
        <v>3</v>
      </c>
      <c r="BG335" s="2" t="s">
        <v>3</v>
      </c>
      <c r="BH335" s="2">
        <v>0</v>
      </c>
      <c r="BI335" s="2">
        <v>1</v>
      </c>
      <c r="BJ335" s="2" t="s">
        <v>484</v>
      </c>
      <c r="BK335" s="2"/>
      <c r="BL335" s="2"/>
      <c r="BM335" s="2">
        <v>28001</v>
      </c>
      <c r="BN335" s="2">
        <v>0</v>
      </c>
      <c r="BO335" s="2" t="s">
        <v>23</v>
      </c>
      <c r="BP335" s="2">
        <v>1</v>
      </c>
      <c r="BQ335" s="2">
        <v>2</v>
      </c>
      <c r="BR335" s="2">
        <v>0</v>
      </c>
      <c r="BS335" s="2">
        <v>44.77</v>
      </c>
      <c r="BT335" s="2">
        <v>1</v>
      </c>
      <c r="BU335" s="2">
        <v>1</v>
      </c>
      <c r="BV335" s="2">
        <v>1</v>
      </c>
      <c r="BW335" s="2">
        <v>1</v>
      </c>
      <c r="BX335" s="2">
        <v>1</v>
      </c>
      <c r="BY335" s="2" t="s">
        <v>3</v>
      </c>
      <c r="BZ335" s="2">
        <v>109</v>
      </c>
      <c r="CA335" s="2">
        <v>65</v>
      </c>
      <c r="CB335" s="2" t="s">
        <v>3</v>
      </c>
      <c r="CC335" s="2"/>
      <c r="CD335" s="2"/>
      <c r="CE335" s="2">
        <v>0</v>
      </c>
      <c r="CF335" s="2">
        <v>0</v>
      </c>
      <c r="CG335" s="2">
        <v>0</v>
      </c>
      <c r="CH335" s="2">
        <v>118</v>
      </c>
      <c r="CI335" s="2">
        <v>0</v>
      </c>
      <c r="CJ335" s="2">
        <v>0</v>
      </c>
      <c r="CK335" s="2">
        <v>0</v>
      </c>
      <c r="CL335" s="2">
        <v>0</v>
      </c>
      <c r="CM335" s="2">
        <v>0</v>
      </c>
      <c r="CN335" s="2" t="s">
        <v>885</v>
      </c>
      <c r="CO335" s="2">
        <v>0</v>
      </c>
      <c r="CP335" s="2">
        <f t="shared" si="398"/>
        <v>239041.44</v>
      </c>
      <c r="CQ335" s="2">
        <f t="shared" si="399"/>
        <v>1878984.43</v>
      </c>
      <c r="CR335" s="2">
        <f t="shared" si="400"/>
        <v>232576.77</v>
      </c>
      <c r="CS335" s="2">
        <f t="shared" si="401"/>
        <v>51601.99</v>
      </c>
      <c r="CT335" s="2">
        <f t="shared" si="402"/>
        <v>67485.649999999994</v>
      </c>
      <c r="CU335" s="2">
        <f t="shared" si="403"/>
        <v>0</v>
      </c>
      <c r="CV335" s="2">
        <f t="shared" si="404"/>
        <v>181.39409999999995</v>
      </c>
      <c r="CW335" s="2">
        <f t="shared" si="405"/>
        <v>77.179374999999993</v>
      </c>
      <c r="CX335" s="2">
        <f t="shared" si="406"/>
        <v>0</v>
      </c>
      <c r="CY335" s="2">
        <f t="shared" si="407"/>
        <v>14239.6728</v>
      </c>
      <c r="CZ335" s="2">
        <f t="shared" si="408"/>
        <v>7217.8157999999994</v>
      </c>
      <c r="DA335" s="2"/>
      <c r="DB335" s="2"/>
      <c r="DC335" s="2" t="s">
        <v>3</v>
      </c>
      <c r="DD335" s="2" t="s">
        <v>3</v>
      </c>
      <c r="DE335" s="2" t="s">
        <v>36</v>
      </c>
      <c r="DF335" s="2" t="s">
        <v>36</v>
      </c>
      <c r="DG335" s="2" t="s">
        <v>43</v>
      </c>
      <c r="DH335" s="2" t="s">
        <v>3</v>
      </c>
      <c r="DI335" s="2" t="s">
        <v>43</v>
      </c>
      <c r="DJ335" s="2" t="s">
        <v>36</v>
      </c>
      <c r="DK335" s="2" t="s">
        <v>3</v>
      </c>
      <c r="DL335" s="2" t="s">
        <v>3</v>
      </c>
      <c r="DM335" s="2" t="s">
        <v>26</v>
      </c>
      <c r="DN335" s="2">
        <v>0</v>
      </c>
      <c r="DO335" s="2">
        <v>0</v>
      </c>
      <c r="DP335" s="2">
        <v>1</v>
      </c>
      <c r="DQ335" s="2">
        <v>1</v>
      </c>
      <c r="DR335" s="2"/>
      <c r="DS335" s="2"/>
      <c r="DT335" s="2"/>
      <c r="DU335" s="2">
        <v>1007</v>
      </c>
      <c r="DV335" s="2" t="s">
        <v>21</v>
      </c>
      <c r="DW335" s="2" t="s">
        <v>21</v>
      </c>
      <c r="DX335" s="2">
        <v>1000</v>
      </c>
      <c r="DY335" s="2"/>
      <c r="DZ335" s="2" t="s">
        <v>3</v>
      </c>
      <c r="EA335" s="2" t="s">
        <v>3</v>
      </c>
      <c r="EB335" s="2" t="s">
        <v>3</v>
      </c>
      <c r="EC335" s="2" t="s">
        <v>3</v>
      </c>
      <c r="ED335" s="2"/>
      <c r="EE335" s="2">
        <v>51407717</v>
      </c>
      <c r="EF335" s="2">
        <v>2</v>
      </c>
      <c r="EG335" s="2" t="s">
        <v>27</v>
      </c>
      <c r="EH335" s="2">
        <v>0</v>
      </c>
      <c r="EI335" s="2" t="s">
        <v>3</v>
      </c>
      <c r="EJ335" s="2">
        <v>1</v>
      </c>
      <c r="EK335" s="2">
        <v>28001</v>
      </c>
      <c r="EL335" s="2" t="s">
        <v>157</v>
      </c>
      <c r="EM335" s="2" t="s">
        <v>158</v>
      </c>
      <c r="EN335" s="2"/>
      <c r="EO335" s="2" t="s">
        <v>44</v>
      </c>
      <c r="EP335" s="2"/>
      <c r="EQ335" s="2">
        <v>0</v>
      </c>
      <c r="ER335" s="2">
        <v>0</v>
      </c>
      <c r="ES335" s="2">
        <v>230267.7</v>
      </c>
      <c r="ET335" s="2">
        <v>12219.98</v>
      </c>
      <c r="EU335" s="2">
        <v>801.81</v>
      </c>
      <c r="EV335" s="2">
        <v>1139.8</v>
      </c>
      <c r="EW335" s="2">
        <v>137.16</v>
      </c>
      <c r="EX335" s="2">
        <v>53.69</v>
      </c>
      <c r="EY335" s="2">
        <v>0</v>
      </c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>
        <v>0</v>
      </c>
      <c r="FR335" s="2">
        <f t="shared" si="409"/>
        <v>0</v>
      </c>
      <c r="FS335" s="2">
        <v>0</v>
      </c>
      <c r="FT335" s="2"/>
      <c r="FU335" s="2"/>
      <c r="FV335" s="2"/>
      <c r="FW335" s="2"/>
      <c r="FX335" s="2">
        <v>109</v>
      </c>
      <c r="FY335" s="2">
        <v>55.25</v>
      </c>
      <c r="FZ335" s="2"/>
      <c r="GA335" s="2" t="s">
        <v>3</v>
      </c>
      <c r="GB335" s="2"/>
      <c r="GC335" s="2"/>
      <c r="GD335" s="2">
        <v>1</v>
      </c>
      <c r="GE335" s="2"/>
      <c r="GF335" s="2">
        <v>1435813041</v>
      </c>
      <c r="GG335" s="2">
        <v>2</v>
      </c>
      <c r="GH335" s="2">
        <v>0</v>
      </c>
      <c r="GI335" s="2">
        <v>-2</v>
      </c>
      <c r="GJ335" s="2">
        <v>0</v>
      </c>
      <c r="GK335" s="2">
        <v>0</v>
      </c>
      <c r="GL335" s="2">
        <f t="shared" si="410"/>
        <v>0</v>
      </c>
      <c r="GM335" s="2">
        <f t="shared" si="411"/>
        <v>260498.93</v>
      </c>
      <c r="GN335" s="2">
        <f t="shared" si="412"/>
        <v>260498.93</v>
      </c>
      <c r="GO335" s="2">
        <f t="shared" si="413"/>
        <v>0</v>
      </c>
      <c r="GP335" s="2">
        <f t="shared" si="414"/>
        <v>0</v>
      </c>
      <c r="GQ335" s="2"/>
      <c r="GR335" s="2">
        <v>0</v>
      </c>
      <c r="GS335" s="2">
        <v>3</v>
      </c>
      <c r="GT335" s="2">
        <v>0</v>
      </c>
      <c r="GU335" s="2" t="s">
        <v>3</v>
      </c>
      <c r="GV335" s="2">
        <f t="shared" si="415"/>
        <v>0</v>
      </c>
      <c r="GW335" s="2">
        <v>8.16</v>
      </c>
      <c r="GX335" s="2">
        <f t="shared" si="416"/>
        <v>0</v>
      </c>
      <c r="GY335" s="2"/>
      <c r="GZ335" s="2"/>
      <c r="HA335" s="2">
        <v>0</v>
      </c>
      <c r="HB335" s="2">
        <v>0</v>
      </c>
      <c r="HC335" s="2">
        <f t="shared" si="417"/>
        <v>0</v>
      </c>
      <c r="HD335" s="2"/>
      <c r="HE335" s="2" t="s">
        <v>3</v>
      </c>
      <c r="HF335" s="2" t="s">
        <v>3</v>
      </c>
      <c r="HG335" s="2"/>
      <c r="HH335" s="2"/>
      <c r="HI335" s="2"/>
      <c r="HJ335" s="2"/>
      <c r="HK335" s="2"/>
      <c r="HL335" s="2"/>
      <c r="HM335" s="2" t="s">
        <v>3</v>
      </c>
      <c r="HN335" s="2" t="s">
        <v>3</v>
      </c>
      <c r="HO335" s="2" t="s">
        <v>3</v>
      </c>
      <c r="HP335" s="2" t="s">
        <v>3</v>
      </c>
      <c r="HQ335" s="2" t="s">
        <v>3</v>
      </c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>
        <v>0</v>
      </c>
      <c r="IL335" s="2"/>
      <c r="IM335" s="2"/>
      <c r="IN335" s="2"/>
      <c r="IO335" s="2"/>
      <c r="IP335" s="2"/>
      <c r="IQ335" s="2"/>
      <c r="IR335" s="2"/>
      <c r="IS335" s="2"/>
      <c r="IT335" s="2"/>
      <c r="IU335" s="2"/>
    </row>
    <row r="336" spans="1:255" x14ac:dyDescent="0.2">
      <c r="A336">
        <v>17</v>
      </c>
      <c r="B336">
        <v>1</v>
      </c>
      <c r="C336">
        <f>ROW(SmtRes!A734)</f>
        <v>734</v>
      </c>
      <c r="D336">
        <f>ROW(EtalonRes!A734)</f>
        <v>734</v>
      </c>
      <c r="E336" t="s">
        <v>481</v>
      </c>
      <c r="F336" t="s">
        <v>482</v>
      </c>
      <c r="G336" t="s">
        <v>483</v>
      </c>
      <c r="H336" t="s">
        <v>21</v>
      </c>
      <c r="I336">
        <v>0.10970000000000001</v>
      </c>
      <c r="J336">
        <v>0</v>
      </c>
      <c r="K336">
        <v>0.10970000000000001</v>
      </c>
      <c r="L336">
        <v>1.097</v>
      </c>
      <c r="M336">
        <v>0</v>
      </c>
      <c r="N336">
        <f t="shared" si="378"/>
        <v>1.097</v>
      </c>
      <c r="O336">
        <f t="shared" si="379"/>
        <v>239041.44</v>
      </c>
      <c r="P336">
        <f t="shared" si="380"/>
        <v>206124.59</v>
      </c>
      <c r="Q336">
        <f t="shared" si="381"/>
        <v>25513.67</v>
      </c>
      <c r="R336">
        <f t="shared" si="382"/>
        <v>5660.74</v>
      </c>
      <c r="S336">
        <f t="shared" si="383"/>
        <v>7403.18</v>
      </c>
      <c r="T336">
        <f t="shared" si="384"/>
        <v>0</v>
      </c>
      <c r="U336">
        <f t="shared" si="385"/>
        <v>19.898932769999995</v>
      </c>
      <c r="V336">
        <f t="shared" si="386"/>
        <v>8.4665774374999998</v>
      </c>
      <c r="W336">
        <f t="shared" si="387"/>
        <v>0</v>
      </c>
      <c r="X336">
        <f t="shared" si="388"/>
        <v>14239.67</v>
      </c>
      <c r="Y336">
        <f t="shared" si="389"/>
        <v>7185.16</v>
      </c>
      <c r="AA336">
        <v>51441990</v>
      </c>
      <c r="AB336">
        <f t="shared" si="390"/>
        <v>249341.30674999999</v>
      </c>
      <c r="AC336">
        <f t="shared" si="418"/>
        <v>230267.7</v>
      </c>
      <c r="AD336">
        <f t="shared" si="391"/>
        <v>17566.221249999999</v>
      </c>
      <c r="AE336">
        <f t="shared" si="392"/>
        <v>1152.6018750000001</v>
      </c>
      <c r="AF336">
        <f t="shared" si="393"/>
        <v>1507.3855000000001</v>
      </c>
      <c r="AG336">
        <f t="shared" si="394"/>
        <v>0</v>
      </c>
      <c r="AH336">
        <f t="shared" si="395"/>
        <v>181.39409999999995</v>
      </c>
      <c r="AI336">
        <f t="shared" si="396"/>
        <v>77.179374999999993</v>
      </c>
      <c r="AJ336">
        <f t="shared" si="397"/>
        <v>0</v>
      </c>
      <c r="AK336">
        <v>0</v>
      </c>
      <c r="AL336">
        <v>230267.7</v>
      </c>
      <c r="AM336">
        <v>12219.98</v>
      </c>
      <c r="AN336">
        <v>801.81</v>
      </c>
      <c r="AO336">
        <v>1139.8</v>
      </c>
      <c r="AP336">
        <v>0</v>
      </c>
      <c r="AQ336">
        <v>137.16</v>
      </c>
      <c r="AR336">
        <v>53.69</v>
      </c>
      <c r="AS336">
        <v>0</v>
      </c>
      <c r="AT336">
        <v>109</v>
      </c>
      <c r="AU336">
        <v>55</v>
      </c>
      <c r="AV336">
        <v>1</v>
      </c>
      <c r="AW336">
        <v>1</v>
      </c>
      <c r="AZ336">
        <v>1</v>
      </c>
      <c r="BA336">
        <v>44.77</v>
      </c>
      <c r="BB336">
        <v>13.24</v>
      </c>
      <c r="BC336">
        <v>8.16</v>
      </c>
      <c r="BD336" t="s">
        <v>3</v>
      </c>
      <c r="BE336" t="s">
        <v>3</v>
      </c>
      <c r="BF336" t="s">
        <v>3</v>
      </c>
      <c r="BG336" t="s">
        <v>3</v>
      </c>
      <c r="BH336">
        <v>0</v>
      </c>
      <c r="BI336">
        <v>1</v>
      </c>
      <c r="BJ336" t="s">
        <v>484</v>
      </c>
      <c r="BM336">
        <v>28001</v>
      </c>
      <c r="BN336">
        <v>0</v>
      </c>
      <c r="BO336" t="s">
        <v>23</v>
      </c>
      <c r="BP336">
        <v>1</v>
      </c>
      <c r="BQ336">
        <v>2</v>
      </c>
      <c r="BR336">
        <v>0</v>
      </c>
      <c r="BS336">
        <v>44.77</v>
      </c>
      <c r="BT336">
        <v>1</v>
      </c>
      <c r="BU336">
        <v>1</v>
      </c>
      <c r="BV336">
        <v>1</v>
      </c>
      <c r="BW336">
        <v>1</v>
      </c>
      <c r="BX336">
        <v>1</v>
      </c>
      <c r="BY336" t="s">
        <v>3</v>
      </c>
      <c r="BZ336">
        <v>109</v>
      </c>
      <c r="CA336">
        <v>65</v>
      </c>
      <c r="CB336" t="s">
        <v>3</v>
      </c>
      <c r="CE336">
        <v>0</v>
      </c>
      <c r="CF336">
        <v>0</v>
      </c>
      <c r="CG336">
        <v>0</v>
      </c>
      <c r="CH336">
        <v>118</v>
      </c>
      <c r="CI336">
        <v>0</v>
      </c>
      <c r="CJ336">
        <v>0</v>
      </c>
      <c r="CK336">
        <v>0</v>
      </c>
      <c r="CL336">
        <v>0</v>
      </c>
      <c r="CM336">
        <v>0</v>
      </c>
      <c r="CN336" t="s">
        <v>885</v>
      </c>
      <c r="CO336">
        <v>0</v>
      </c>
      <c r="CP336">
        <f t="shared" si="398"/>
        <v>239041.44</v>
      </c>
      <c r="CQ336">
        <f t="shared" si="399"/>
        <v>1878984.43</v>
      </c>
      <c r="CR336">
        <f t="shared" si="400"/>
        <v>232576.77</v>
      </c>
      <c r="CS336">
        <f t="shared" si="401"/>
        <v>51601.99</v>
      </c>
      <c r="CT336">
        <f t="shared" si="402"/>
        <v>67485.649999999994</v>
      </c>
      <c r="CU336">
        <f t="shared" si="403"/>
        <v>0</v>
      </c>
      <c r="CV336">
        <f t="shared" si="404"/>
        <v>181.39409999999995</v>
      </c>
      <c r="CW336">
        <f t="shared" si="405"/>
        <v>77.179374999999993</v>
      </c>
      <c r="CX336">
        <f t="shared" si="406"/>
        <v>0</v>
      </c>
      <c r="CY336">
        <f t="shared" si="407"/>
        <v>14239.6728</v>
      </c>
      <c r="CZ336">
        <f t="shared" si="408"/>
        <v>7185.1559999999999</v>
      </c>
      <c r="DC336" t="s">
        <v>3</v>
      </c>
      <c r="DD336" t="s">
        <v>3</v>
      </c>
      <c r="DE336" t="s">
        <v>36</v>
      </c>
      <c r="DF336" t="s">
        <v>36</v>
      </c>
      <c r="DG336" t="s">
        <v>43</v>
      </c>
      <c r="DH336" t="s">
        <v>3</v>
      </c>
      <c r="DI336" t="s">
        <v>43</v>
      </c>
      <c r="DJ336" t="s">
        <v>36</v>
      </c>
      <c r="DK336" t="s">
        <v>3</v>
      </c>
      <c r="DL336" t="s">
        <v>3</v>
      </c>
      <c r="DM336" t="s">
        <v>26</v>
      </c>
      <c r="DN336">
        <v>0</v>
      </c>
      <c r="DO336">
        <v>0</v>
      </c>
      <c r="DP336">
        <v>1</v>
      </c>
      <c r="DQ336">
        <v>1</v>
      </c>
      <c r="DU336">
        <v>1007</v>
      </c>
      <c r="DV336" t="s">
        <v>21</v>
      </c>
      <c r="DW336" t="s">
        <v>21</v>
      </c>
      <c r="DX336">
        <v>1000</v>
      </c>
      <c r="DZ336" t="s">
        <v>3</v>
      </c>
      <c r="EA336" t="s">
        <v>3</v>
      </c>
      <c r="EB336" t="s">
        <v>3</v>
      </c>
      <c r="EC336" t="s">
        <v>3</v>
      </c>
      <c r="EE336">
        <v>51407717</v>
      </c>
      <c r="EF336">
        <v>2</v>
      </c>
      <c r="EG336" t="s">
        <v>27</v>
      </c>
      <c r="EH336">
        <v>0</v>
      </c>
      <c r="EI336" t="s">
        <v>3</v>
      </c>
      <c r="EJ336">
        <v>1</v>
      </c>
      <c r="EK336">
        <v>28001</v>
      </c>
      <c r="EL336" t="s">
        <v>157</v>
      </c>
      <c r="EM336" t="s">
        <v>158</v>
      </c>
      <c r="EO336" t="s">
        <v>44</v>
      </c>
      <c r="EQ336">
        <v>0</v>
      </c>
      <c r="ER336">
        <v>0</v>
      </c>
      <c r="ES336">
        <v>230267.7</v>
      </c>
      <c r="ET336">
        <v>12219.98</v>
      </c>
      <c r="EU336">
        <v>801.81</v>
      </c>
      <c r="EV336">
        <v>1139.8</v>
      </c>
      <c r="EW336">
        <v>137.16</v>
      </c>
      <c r="EX336">
        <v>53.69</v>
      </c>
      <c r="EY336">
        <v>0</v>
      </c>
      <c r="FQ336">
        <v>0</v>
      </c>
      <c r="FR336">
        <f t="shared" si="409"/>
        <v>0</v>
      </c>
      <c r="FS336">
        <v>0</v>
      </c>
      <c r="FX336">
        <v>109</v>
      </c>
      <c r="FY336">
        <v>55.25</v>
      </c>
      <c r="GA336" t="s">
        <v>3</v>
      </c>
      <c r="GD336">
        <v>1</v>
      </c>
      <c r="GF336">
        <v>1435813041</v>
      </c>
      <c r="GG336">
        <v>2</v>
      </c>
      <c r="GH336">
        <v>0</v>
      </c>
      <c r="GI336">
        <v>-2</v>
      </c>
      <c r="GJ336">
        <v>0</v>
      </c>
      <c r="GK336">
        <v>0</v>
      </c>
      <c r="GL336">
        <f t="shared" si="410"/>
        <v>0</v>
      </c>
      <c r="GM336">
        <f t="shared" si="411"/>
        <v>260466.27</v>
      </c>
      <c r="GN336">
        <f t="shared" si="412"/>
        <v>260466.27</v>
      </c>
      <c r="GO336">
        <f t="shared" si="413"/>
        <v>0</v>
      </c>
      <c r="GP336">
        <f t="shared" si="414"/>
        <v>0</v>
      </c>
      <c r="GR336">
        <v>0</v>
      </c>
      <c r="GS336">
        <v>3</v>
      </c>
      <c r="GT336">
        <v>0</v>
      </c>
      <c r="GU336" t="s">
        <v>3</v>
      </c>
      <c r="GV336">
        <f t="shared" si="415"/>
        <v>0</v>
      </c>
      <c r="GW336">
        <v>8.16</v>
      </c>
      <c r="GX336">
        <f t="shared" si="416"/>
        <v>0</v>
      </c>
      <c r="HA336">
        <v>0</v>
      </c>
      <c r="HB336">
        <v>0</v>
      </c>
      <c r="HC336">
        <f t="shared" si="417"/>
        <v>0</v>
      </c>
      <c r="HE336" t="s">
        <v>3</v>
      </c>
      <c r="HF336" t="s">
        <v>3</v>
      </c>
      <c r="HM336" t="s">
        <v>3</v>
      </c>
      <c r="HN336" t="s">
        <v>3</v>
      </c>
      <c r="HO336" t="s">
        <v>3</v>
      </c>
      <c r="HP336" t="s">
        <v>3</v>
      </c>
      <c r="HQ336" t="s">
        <v>3</v>
      </c>
      <c r="IK336">
        <v>0</v>
      </c>
    </row>
    <row r="337" spans="1:255" x14ac:dyDescent="0.2">
      <c r="A337" s="2">
        <v>17</v>
      </c>
      <c r="B337" s="2">
        <v>1</v>
      </c>
      <c r="C337" s="2">
        <f>ROW(SmtRes!A745)</f>
        <v>745</v>
      </c>
      <c r="D337" s="2">
        <f>ROW(EtalonRes!A745)</f>
        <v>745</v>
      </c>
      <c r="E337" s="2" t="s">
        <v>485</v>
      </c>
      <c r="F337" s="2" t="s">
        <v>482</v>
      </c>
      <c r="G337" s="2" t="s">
        <v>483</v>
      </c>
      <c r="H337" s="2" t="s">
        <v>21</v>
      </c>
      <c r="I337" s="2">
        <v>0.10970000000000001</v>
      </c>
      <c r="J337" s="2">
        <v>0</v>
      </c>
      <c r="K337" s="2">
        <v>0.10970000000000001</v>
      </c>
      <c r="L337" s="2">
        <v>1.097</v>
      </c>
      <c r="M337" s="2">
        <v>0</v>
      </c>
      <c r="N337" s="2">
        <f t="shared" si="378"/>
        <v>1.097</v>
      </c>
      <c r="O337" s="2">
        <f t="shared" si="379"/>
        <v>239041.44</v>
      </c>
      <c r="P337" s="2">
        <f t="shared" si="380"/>
        <v>206124.59</v>
      </c>
      <c r="Q337" s="2">
        <f t="shared" si="381"/>
        <v>25513.67</v>
      </c>
      <c r="R337" s="2">
        <f t="shared" si="382"/>
        <v>5660.74</v>
      </c>
      <c r="S337" s="2">
        <f t="shared" si="383"/>
        <v>7403.18</v>
      </c>
      <c r="T337" s="2">
        <f t="shared" si="384"/>
        <v>0</v>
      </c>
      <c r="U337" s="2">
        <f t="shared" si="385"/>
        <v>19.898932769999995</v>
      </c>
      <c r="V337" s="2">
        <f t="shared" si="386"/>
        <v>8.4665774374999998</v>
      </c>
      <c r="W337" s="2">
        <f t="shared" si="387"/>
        <v>0</v>
      </c>
      <c r="X337" s="2">
        <f t="shared" si="388"/>
        <v>14239.67</v>
      </c>
      <c r="Y337" s="2">
        <f t="shared" si="389"/>
        <v>7217.82</v>
      </c>
      <c r="Z337" s="2"/>
      <c r="AA337" s="2">
        <v>51442965</v>
      </c>
      <c r="AB337" s="2">
        <f t="shared" si="390"/>
        <v>249341.30674999999</v>
      </c>
      <c r="AC337" s="2">
        <f t="shared" si="418"/>
        <v>230267.7</v>
      </c>
      <c r="AD337" s="2">
        <f t="shared" si="391"/>
        <v>17566.221249999999</v>
      </c>
      <c r="AE337" s="2">
        <f t="shared" si="392"/>
        <v>1152.6018750000001</v>
      </c>
      <c r="AF337" s="2">
        <f t="shared" si="393"/>
        <v>1507.3855000000001</v>
      </c>
      <c r="AG337" s="2">
        <f t="shared" si="394"/>
        <v>0</v>
      </c>
      <c r="AH337" s="2">
        <f t="shared" si="395"/>
        <v>181.39409999999995</v>
      </c>
      <c r="AI337" s="2">
        <f t="shared" si="396"/>
        <v>77.179374999999993</v>
      </c>
      <c r="AJ337" s="2">
        <f t="shared" si="397"/>
        <v>0</v>
      </c>
      <c r="AK337" s="2">
        <v>0</v>
      </c>
      <c r="AL337" s="2">
        <v>230267.7</v>
      </c>
      <c r="AM337" s="2">
        <v>12219.98</v>
      </c>
      <c r="AN337" s="2">
        <v>801.81</v>
      </c>
      <c r="AO337" s="2">
        <v>1139.8</v>
      </c>
      <c r="AP337" s="2">
        <v>0</v>
      </c>
      <c r="AQ337" s="2">
        <v>137.16</v>
      </c>
      <c r="AR337" s="2">
        <v>53.69</v>
      </c>
      <c r="AS337" s="2">
        <v>0</v>
      </c>
      <c r="AT337" s="2">
        <v>109</v>
      </c>
      <c r="AU337" s="2">
        <v>55.25</v>
      </c>
      <c r="AV337" s="2">
        <v>1</v>
      </c>
      <c r="AW337" s="2">
        <v>1</v>
      </c>
      <c r="AX337" s="2"/>
      <c r="AY337" s="2"/>
      <c r="AZ337" s="2">
        <v>1</v>
      </c>
      <c r="BA337" s="2">
        <v>44.77</v>
      </c>
      <c r="BB337" s="2">
        <v>13.24</v>
      </c>
      <c r="BC337" s="2">
        <v>8.16</v>
      </c>
      <c r="BD337" s="2" t="s">
        <v>3</v>
      </c>
      <c r="BE337" s="2" t="s">
        <v>3</v>
      </c>
      <c r="BF337" s="2" t="s">
        <v>3</v>
      </c>
      <c r="BG337" s="2" t="s">
        <v>3</v>
      </c>
      <c r="BH337" s="2">
        <v>0</v>
      </c>
      <c r="BI337" s="2">
        <v>1</v>
      </c>
      <c r="BJ337" s="2" t="s">
        <v>484</v>
      </c>
      <c r="BK337" s="2"/>
      <c r="BL337" s="2"/>
      <c r="BM337" s="2">
        <v>28001</v>
      </c>
      <c r="BN337" s="2">
        <v>0</v>
      </c>
      <c r="BO337" s="2" t="s">
        <v>23</v>
      </c>
      <c r="BP337" s="2">
        <v>1</v>
      </c>
      <c r="BQ337" s="2">
        <v>2</v>
      </c>
      <c r="BR337" s="2">
        <v>0</v>
      </c>
      <c r="BS337" s="2">
        <v>44.77</v>
      </c>
      <c r="BT337" s="2">
        <v>1</v>
      </c>
      <c r="BU337" s="2">
        <v>1</v>
      </c>
      <c r="BV337" s="2">
        <v>1</v>
      </c>
      <c r="BW337" s="2">
        <v>1</v>
      </c>
      <c r="BX337" s="2">
        <v>1</v>
      </c>
      <c r="BY337" s="2" t="s">
        <v>3</v>
      </c>
      <c r="BZ337" s="2">
        <v>109</v>
      </c>
      <c r="CA337" s="2">
        <v>65</v>
      </c>
      <c r="CB337" s="2" t="s">
        <v>3</v>
      </c>
      <c r="CC337" s="2"/>
      <c r="CD337" s="2"/>
      <c r="CE337" s="2">
        <v>0</v>
      </c>
      <c r="CF337" s="2">
        <v>0</v>
      </c>
      <c r="CG337" s="2">
        <v>0</v>
      </c>
      <c r="CH337" s="2">
        <v>119</v>
      </c>
      <c r="CI337" s="2">
        <v>0</v>
      </c>
      <c r="CJ337" s="2">
        <v>0</v>
      </c>
      <c r="CK337" s="2">
        <v>0</v>
      </c>
      <c r="CL337" s="2">
        <v>0</v>
      </c>
      <c r="CM337" s="2">
        <v>0</v>
      </c>
      <c r="CN337" s="2" t="s">
        <v>885</v>
      </c>
      <c r="CO337" s="2">
        <v>0</v>
      </c>
      <c r="CP337" s="2">
        <f t="shared" si="398"/>
        <v>239041.44</v>
      </c>
      <c r="CQ337" s="2">
        <f t="shared" si="399"/>
        <v>1878984.43</v>
      </c>
      <c r="CR337" s="2">
        <f t="shared" si="400"/>
        <v>232576.77</v>
      </c>
      <c r="CS337" s="2">
        <f t="shared" si="401"/>
        <v>51601.99</v>
      </c>
      <c r="CT337" s="2">
        <f t="shared" si="402"/>
        <v>67485.649999999994</v>
      </c>
      <c r="CU337" s="2">
        <f t="shared" si="403"/>
        <v>0</v>
      </c>
      <c r="CV337" s="2">
        <f t="shared" si="404"/>
        <v>181.39409999999995</v>
      </c>
      <c r="CW337" s="2">
        <f t="shared" si="405"/>
        <v>77.179374999999993</v>
      </c>
      <c r="CX337" s="2">
        <f t="shared" si="406"/>
        <v>0</v>
      </c>
      <c r="CY337" s="2">
        <f t="shared" si="407"/>
        <v>14239.6728</v>
      </c>
      <c r="CZ337" s="2">
        <f t="shared" si="408"/>
        <v>7217.8157999999994</v>
      </c>
      <c r="DA337" s="2"/>
      <c r="DB337" s="2"/>
      <c r="DC337" s="2" t="s">
        <v>3</v>
      </c>
      <c r="DD337" s="2" t="s">
        <v>3</v>
      </c>
      <c r="DE337" s="2" t="s">
        <v>36</v>
      </c>
      <c r="DF337" s="2" t="s">
        <v>36</v>
      </c>
      <c r="DG337" s="2" t="s">
        <v>43</v>
      </c>
      <c r="DH337" s="2" t="s">
        <v>3</v>
      </c>
      <c r="DI337" s="2" t="s">
        <v>43</v>
      </c>
      <c r="DJ337" s="2" t="s">
        <v>36</v>
      </c>
      <c r="DK337" s="2" t="s">
        <v>3</v>
      </c>
      <c r="DL337" s="2" t="s">
        <v>3</v>
      </c>
      <c r="DM337" s="2" t="s">
        <v>26</v>
      </c>
      <c r="DN337" s="2">
        <v>0</v>
      </c>
      <c r="DO337" s="2">
        <v>0</v>
      </c>
      <c r="DP337" s="2">
        <v>1</v>
      </c>
      <c r="DQ337" s="2">
        <v>1</v>
      </c>
      <c r="DR337" s="2"/>
      <c r="DS337" s="2"/>
      <c r="DT337" s="2"/>
      <c r="DU337" s="2">
        <v>1007</v>
      </c>
      <c r="DV337" s="2" t="s">
        <v>21</v>
      </c>
      <c r="DW337" s="2" t="s">
        <v>21</v>
      </c>
      <c r="DX337" s="2">
        <v>1000</v>
      </c>
      <c r="DY337" s="2"/>
      <c r="DZ337" s="2" t="s">
        <v>3</v>
      </c>
      <c r="EA337" s="2" t="s">
        <v>3</v>
      </c>
      <c r="EB337" s="2" t="s">
        <v>3</v>
      </c>
      <c r="EC337" s="2" t="s">
        <v>3</v>
      </c>
      <c r="ED337" s="2"/>
      <c r="EE337" s="2">
        <v>51407717</v>
      </c>
      <c r="EF337" s="2">
        <v>2</v>
      </c>
      <c r="EG337" s="2" t="s">
        <v>27</v>
      </c>
      <c r="EH337" s="2">
        <v>0</v>
      </c>
      <c r="EI337" s="2" t="s">
        <v>3</v>
      </c>
      <c r="EJ337" s="2">
        <v>1</v>
      </c>
      <c r="EK337" s="2">
        <v>28001</v>
      </c>
      <c r="EL337" s="2" t="s">
        <v>157</v>
      </c>
      <c r="EM337" s="2" t="s">
        <v>158</v>
      </c>
      <c r="EN337" s="2"/>
      <c r="EO337" s="2" t="s">
        <v>44</v>
      </c>
      <c r="EP337" s="2"/>
      <c r="EQ337" s="2">
        <v>0</v>
      </c>
      <c r="ER337" s="2">
        <v>0</v>
      </c>
      <c r="ES337" s="2">
        <v>230267.7</v>
      </c>
      <c r="ET337" s="2">
        <v>12219.98</v>
      </c>
      <c r="EU337" s="2">
        <v>801.81</v>
      </c>
      <c r="EV337" s="2">
        <v>1139.8</v>
      </c>
      <c r="EW337" s="2">
        <v>137.16</v>
      </c>
      <c r="EX337" s="2">
        <v>53.69</v>
      </c>
      <c r="EY337" s="2">
        <v>0</v>
      </c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>
        <v>0</v>
      </c>
      <c r="FR337" s="2">
        <f t="shared" si="409"/>
        <v>0</v>
      </c>
      <c r="FS337" s="2">
        <v>0</v>
      </c>
      <c r="FT337" s="2"/>
      <c r="FU337" s="2"/>
      <c r="FV337" s="2"/>
      <c r="FW337" s="2"/>
      <c r="FX337" s="2">
        <v>109</v>
      </c>
      <c r="FY337" s="2">
        <v>55.25</v>
      </c>
      <c r="FZ337" s="2"/>
      <c r="GA337" s="2" t="s">
        <v>3</v>
      </c>
      <c r="GB337" s="2"/>
      <c r="GC337" s="2"/>
      <c r="GD337" s="2">
        <v>1</v>
      </c>
      <c r="GE337" s="2"/>
      <c r="GF337" s="2">
        <v>-2030624399</v>
      </c>
      <c r="GG337" s="2">
        <v>2</v>
      </c>
      <c r="GH337" s="2">
        <v>0</v>
      </c>
      <c r="GI337" s="2">
        <v>-2</v>
      </c>
      <c r="GJ337" s="2">
        <v>0</v>
      </c>
      <c r="GK337" s="2">
        <v>0</v>
      </c>
      <c r="GL337" s="2">
        <f t="shared" si="410"/>
        <v>0</v>
      </c>
      <c r="GM337" s="2">
        <f t="shared" si="411"/>
        <v>260498.93</v>
      </c>
      <c r="GN337" s="2">
        <f t="shared" si="412"/>
        <v>260498.93</v>
      </c>
      <c r="GO337" s="2">
        <f t="shared" si="413"/>
        <v>0</v>
      </c>
      <c r="GP337" s="2">
        <f t="shared" si="414"/>
        <v>0</v>
      </c>
      <c r="GQ337" s="2"/>
      <c r="GR337" s="2">
        <v>0</v>
      </c>
      <c r="GS337" s="2">
        <v>3</v>
      </c>
      <c r="GT337" s="2">
        <v>0</v>
      </c>
      <c r="GU337" s="2" t="s">
        <v>3</v>
      </c>
      <c r="GV337" s="2">
        <f t="shared" si="415"/>
        <v>0</v>
      </c>
      <c r="GW337" s="2">
        <v>8.16</v>
      </c>
      <c r="GX337" s="2">
        <f t="shared" si="416"/>
        <v>0</v>
      </c>
      <c r="GY337" s="2"/>
      <c r="GZ337" s="2"/>
      <c r="HA337" s="2">
        <v>0</v>
      </c>
      <c r="HB337" s="2">
        <v>0</v>
      </c>
      <c r="HC337" s="2">
        <f t="shared" si="417"/>
        <v>0</v>
      </c>
      <c r="HD337" s="2"/>
      <c r="HE337" s="2" t="s">
        <v>3</v>
      </c>
      <c r="HF337" s="2" t="s">
        <v>3</v>
      </c>
      <c r="HG337" s="2"/>
      <c r="HH337" s="2"/>
      <c r="HI337" s="2"/>
      <c r="HJ337" s="2"/>
      <c r="HK337" s="2"/>
      <c r="HL337" s="2"/>
      <c r="HM337" s="2" t="s">
        <v>3</v>
      </c>
      <c r="HN337" s="2" t="s">
        <v>3</v>
      </c>
      <c r="HO337" s="2" t="s">
        <v>3</v>
      </c>
      <c r="HP337" s="2" t="s">
        <v>3</v>
      </c>
      <c r="HQ337" s="2" t="s">
        <v>3</v>
      </c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>
        <v>0</v>
      </c>
      <c r="IL337" s="2"/>
      <c r="IM337" s="2"/>
      <c r="IN337" s="2"/>
      <c r="IO337" s="2"/>
      <c r="IP337" s="2"/>
      <c r="IQ337" s="2"/>
      <c r="IR337" s="2"/>
      <c r="IS337" s="2"/>
      <c r="IT337" s="2"/>
      <c r="IU337" s="2"/>
    </row>
    <row r="338" spans="1:255" x14ac:dyDescent="0.2">
      <c r="A338">
        <v>17</v>
      </c>
      <c r="B338">
        <v>1</v>
      </c>
      <c r="C338">
        <f>ROW(SmtRes!A756)</f>
        <v>756</v>
      </c>
      <c r="D338">
        <f>ROW(EtalonRes!A756)</f>
        <v>756</v>
      </c>
      <c r="E338" t="s">
        <v>485</v>
      </c>
      <c r="F338" t="s">
        <v>482</v>
      </c>
      <c r="G338" t="s">
        <v>483</v>
      </c>
      <c r="H338" t="s">
        <v>21</v>
      </c>
      <c r="I338">
        <v>0.10970000000000001</v>
      </c>
      <c r="J338">
        <v>0</v>
      </c>
      <c r="K338">
        <v>0.10970000000000001</v>
      </c>
      <c r="L338">
        <v>1.097</v>
      </c>
      <c r="M338">
        <v>0</v>
      </c>
      <c r="N338">
        <f t="shared" si="378"/>
        <v>1.097</v>
      </c>
      <c r="O338">
        <f t="shared" si="379"/>
        <v>239041.44</v>
      </c>
      <c r="P338">
        <f t="shared" si="380"/>
        <v>206124.59</v>
      </c>
      <c r="Q338">
        <f t="shared" si="381"/>
        <v>25513.67</v>
      </c>
      <c r="R338">
        <f t="shared" si="382"/>
        <v>5660.74</v>
      </c>
      <c r="S338">
        <f t="shared" si="383"/>
        <v>7403.18</v>
      </c>
      <c r="T338">
        <f t="shared" si="384"/>
        <v>0</v>
      </c>
      <c r="U338">
        <f t="shared" si="385"/>
        <v>19.898932769999995</v>
      </c>
      <c r="V338">
        <f t="shared" si="386"/>
        <v>8.4665774374999998</v>
      </c>
      <c r="W338">
        <f t="shared" si="387"/>
        <v>0</v>
      </c>
      <c r="X338">
        <f t="shared" si="388"/>
        <v>14239.67</v>
      </c>
      <c r="Y338">
        <f t="shared" si="389"/>
        <v>7185.16</v>
      </c>
      <c r="AA338">
        <v>51441990</v>
      </c>
      <c r="AB338">
        <f t="shared" si="390"/>
        <v>249341.30674999999</v>
      </c>
      <c r="AC338">
        <f t="shared" si="418"/>
        <v>230267.7</v>
      </c>
      <c r="AD338">
        <f t="shared" si="391"/>
        <v>17566.221249999999</v>
      </c>
      <c r="AE338">
        <f t="shared" si="392"/>
        <v>1152.6018750000001</v>
      </c>
      <c r="AF338">
        <f t="shared" si="393"/>
        <v>1507.3855000000001</v>
      </c>
      <c r="AG338">
        <f t="shared" si="394"/>
        <v>0</v>
      </c>
      <c r="AH338">
        <f t="shared" si="395"/>
        <v>181.39409999999995</v>
      </c>
      <c r="AI338">
        <f t="shared" si="396"/>
        <v>77.179374999999993</v>
      </c>
      <c r="AJ338">
        <f t="shared" si="397"/>
        <v>0</v>
      </c>
      <c r="AK338">
        <v>0</v>
      </c>
      <c r="AL338">
        <v>230267.7</v>
      </c>
      <c r="AM338">
        <v>12219.98</v>
      </c>
      <c r="AN338">
        <v>801.81</v>
      </c>
      <c r="AO338">
        <v>1139.8</v>
      </c>
      <c r="AP338">
        <v>0</v>
      </c>
      <c r="AQ338">
        <v>137.16</v>
      </c>
      <c r="AR338">
        <v>53.69</v>
      </c>
      <c r="AS338">
        <v>0</v>
      </c>
      <c r="AT338">
        <v>109</v>
      </c>
      <c r="AU338">
        <v>55</v>
      </c>
      <c r="AV338">
        <v>1</v>
      </c>
      <c r="AW338">
        <v>1</v>
      </c>
      <c r="AZ338">
        <v>1</v>
      </c>
      <c r="BA338">
        <v>44.77</v>
      </c>
      <c r="BB338">
        <v>13.24</v>
      </c>
      <c r="BC338">
        <v>8.16</v>
      </c>
      <c r="BD338" t="s">
        <v>3</v>
      </c>
      <c r="BE338" t="s">
        <v>3</v>
      </c>
      <c r="BF338" t="s">
        <v>3</v>
      </c>
      <c r="BG338" t="s">
        <v>3</v>
      </c>
      <c r="BH338">
        <v>0</v>
      </c>
      <c r="BI338">
        <v>1</v>
      </c>
      <c r="BJ338" t="s">
        <v>484</v>
      </c>
      <c r="BM338">
        <v>28001</v>
      </c>
      <c r="BN338">
        <v>0</v>
      </c>
      <c r="BO338" t="s">
        <v>23</v>
      </c>
      <c r="BP338">
        <v>1</v>
      </c>
      <c r="BQ338">
        <v>2</v>
      </c>
      <c r="BR338">
        <v>0</v>
      </c>
      <c r="BS338">
        <v>44.77</v>
      </c>
      <c r="BT338">
        <v>1</v>
      </c>
      <c r="BU338">
        <v>1</v>
      </c>
      <c r="BV338">
        <v>1</v>
      </c>
      <c r="BW338">
        <v>1</v>
      </c>
      <c r="BX338">
        <v>1</v>
      </c>
      <c r="BY338" t="s">
        <v>3</v>
      </c>
      <c r="BZ338">
        <v>109</v>
      </c>
      <c r="CA338">
        <v>65</v>
      </c>
      <c r="CB338" t="s">
        <v>3</v>
      </c>
      <c r="CE338">
        <v>0</v>
      </c>
      <c r="CF338">
        <v>0</v>
      </c>
      <c r="CG338">
        <v>0</v>
      </c>
      <c r="CH338">
        <v>119</v>
      </c>
      <c r="CI338">
        <v>0</v>
      </c>
      <c r="CJ338">
        <v>0</v>
      </c>
      <c r="CK338">
        <v>0</v>
      </c>
      <c r="CL338">
        <v>0</v>
      </c>
      <c r="CM338">
        <v>0</v>
      </c>
      <c r="CN338" t="s">
        <v>885</v>
      </c>
      <c r="CO338">
        <v>0</v>
      </c>
      <c r="CP338">
        <f t="shared" si="398"/>
        <v>239041.44</v>
      </c>
      <c r="CQ338">
        <f t="shared" si="399"/>
        <v>1878984.43</v>
      </c>
      <c r="CR338">
        <f t="shared" si="400"/>
        <v>232576.77</v>
      </c>
      <c r="CS338">
        <f t="shared" si="401"/>
        <v>51601.99</v>
      </c>
      <c r="CT338">
        <f t="shared" si="402"/>
        <v>67485.649999999994</v>
      </c>
      <c r="CU338">
        <f t="shared" si="403"/>
        <v>0</v>
      </c>
      <c r="CV338">
        <f t="shared" si="404"/>
        <v>181.39409999999995</v>
      </c>
      <c r="CW338">
        <f t="shared" si="405"/>
        <v>77.179374999999993</v>
      </c>
      <c r="CX338">
        <f t="shared" si="406"/>
        <v>0</v>
      </c>
      <c r="CY338">
        <f t="shared" si="407"/>
        <v>14239.6728</v>
      </c>
      <c r="CZ338">
        <f t="shared" si="408"/>
        <v>7185.1559999999999</v>
      </c>
      <c r="DC338" t="s">
        <v>3</v>
      </c>
      <c r="DD338" t="s">
        <v>3</v>
      </c>
      <c r="DE338" t="s">
        <v>36</v>
      </c>
      <c r="DF338" t="s">
        <v>36</v>
      </c>
      <c r="DG338" t="s">
        <v>43</v>
      </c>
      <c r="DH338" t="s">
        <v>3</v>
      </c>
      <c r="DI338" t="s">
        <v>43</v>
      </c>
      <c r="DJ338" t="s">
        <v>36</v>
      </c>
      <c r="DK338" t="s">
        <v>3</v>
      </c>
      <c r="DL338" t="s">
        <v>3</v>
      </c>
      <c r="DM338" t="s">
        <v>26</v>
      </c>
      <c r="DN338">
        <v>0</v>
      </c>
      <c r="DO338">
        <v>0</v>
      </c>
      <c r="DP338">
        <v>1</v>
      </c>
      <c r="DQ338">
        <v>1</v>
      </c>
      <c r="DU338">
        <v>1007</v>
      </c>
      <c r="DV338" t="s">
        <v>21</v>
      </c>
      <c r="DW338" t="s">
        <v>21</v>
      </c>
      <c r="DX338">
        <v>1000</v>
      </c>
      <c r="DZ338" t="s">
        <v>3</v>
      </c>
      <c r="EA338" t="s">
        <v>3</v>
      </c>
      <c r="EB338" t="s">
        <v>3</v>
      </c>
      <c r="EC338" t="s">
        <v>3</v>
      </c>
      <c r="EE338">
        <v>51407717</v>
      </c>
      <c r="EF338">
        <v>2</v>
      </c>
      <c r="EG338" t="s">
        <v>27</v>
      </c>
      <c r="EH338">
        <v>0</v>
      </c>
      <c r="EI338" t="s">
        <v>3</v>
      </c>
      <c r="EJ338">
        <v>1</v>
      </c>
      <c r="EK338">
        <v>28001</v>
      </c>
      <c r="EL338" t="s">
        <v>157</v>
      </c>
      <c r="EM338" t="s">
        <v>158</v>
      </c>
      <c r="EO338" t="s">
        <v>44</v>
      </c>
      <c r="EQ338">
        <v>0</v>
      </c>
      <c r="ER338">
        <v>0</v>
      </c>
      <c r="ES338">
        <v>230267.7</v>
      </c>
      <c r="ET338">
        <v>12219.98</v>
      </c>
      <c r="EU338">
        <v>801.81</v>
      </c>
      <c r="EV338">
        <v>1139.8</v>
      </c>
      <c r="EW338">
        <v>137.16</v>
      </c>
      <c r="EX338">
        <v>53.69</v>
      </c>
      <c r="EY338">
        <v>0</v>
      </c>
      <c r="FQ338">
        <v>0</v>
      </c>
      <c r="FR338">
        <f t="shared" si="409"/>
        <v>0</v>
      </c>
      <c r="FS338">
        <v>0</v>
      </c>
      <c r="FX338">
        <v>109</v>
      </c>
      <c r="FY338">
        <v>55.25</v>
      </c>
      <c r="GA338" t="s">
        <v>3</v>
      </c>
      <c r="GD338">
        <v>1</v>
      </c>
      <c r="GF338">
        <v>-2030624399</v>
      </c>
      <c r="GG338">
        <v>2</v>
      </c>
      <c r="GH338">
        <v>0</v>
      </c>
      <c r="GI338">
        <v>-2</v>
      </c>
      <c r="GJ338">
        <v>0</v>
      </c>
      <c r="GK338">
        <v>0</v>
      </c>
      <c r="GL338">
        <f t="shared" si="410"/>
        <v>0</v>
      </c>
      <c r="GM338">
        <f t="shared" si="411"/>
        <v>260466.27</v>
      </c>
      <c r="GN338">
        <f t="shared" si="412"/>
        <v>260466.27</v>
      </c>
      <c r="GO338">
        <f t="shared" si="413"/>
        <v>0</v>
      </c>
      <c r="GP338">
        <f t="shared" si="414"/>
        <v>0</v>
      </c>
      <c r="GR338">
        <v>0</v>
      </c>
      <c r="GS338">
        <v>3</v>
      </c>
      <c r="GT338">
        <v>0</v>
      </c>
      <c r="GU338" t="s">
        <v>3</v>
      </c>
      <c r="GV338">
        <f t="shared" si="415"/>
        <v>0</v>
      </c>
      <c r="GW338">
        <v>8.16</v>
      </c>
      <c r="GX338">
        <f t="shared" si="416"/>
        <v>0</v>
      </c>
      <c r="HA338">
        <v>0</v>
      </c>
      <c r="HB338">
        <v>0</v>
      </c>
      <c r="HC338">
        <f t="shared" si="417"/>
        <v>0</v>
      </c>
      <c r="HE338" t="s">
        <v>3</v>
      </c>
      <c r="HF338" t="s">
        <v>3</v>
      </c>
      <c r="HM338" t="s">
        <v>3</v>
      </c>
      <c r="HN338" t="s">
        <v>3</v>
      </c>
      <c r="HO338" t="s">
        <v>3</v>
      </c>
      <c r="HP338" t="s">
        <v>3</v>
      </c>
      <c r="HQ338" t="s">
        <v>3</v>
      </c>
      <c r="IK338">
        <v>0</v>
      </c>
    </row>
    <row r="339" spans="1:255" x14ac:dyDescent="0.2">
      <c r="A339" s="2">
        <v>17</v>
      </c>
      <c r="B339" s="2">
        <v>1</v>
      </c>
      <c r="C339" s="2"/>
      <c r="D339" s="2"/>
      <c r="E339" s="2" t="s">
        <v>486</v>
      </c>
      <c r="F339" s="2" t="s">
        <v>487</v>
      </c>
      <c r="G339" s="2" t="s">
        <v>488</v>
      </c>
      <c r="H339" s="2" t="s">
        <v>57</v>
      </c>
      <c r="I339" s="2">
        <v>-128.34899999999999</v>
      </c>
      <c r="J339" s="2">
        <v>0</v>
      </c>
      <c r="K339" s="2">
        <v>-128.34899999999999</v>
      </c>
      <c r="L339" s="2">
        <v>-1283.49</v>
      </c>
      <c r="M339" s="2">
        <v>0</v>
      </c>
      <c r="N339" s="2">
        <f t="shared" si="378"/>
        <v>-1283.49</v>
      </c>
      <c r="O339" s="2">
        <f t="shared" si="379"/>
        <v>-206124.64</v>
      </c>
      <c r="P339" s="2">
        <f t="shared" si="380"/>
        <v>-206124.64</v>
      </c>
      <c r="Q339" s="2">
        <f t="shared" si="381"/>
        <v>0</v>
      </c>
      <c r="R339" s="2">
        <f t="shared" si="382"/>
        <v>0</v>
      </c>
      <c r="S339" s="2">
        <f t="shared" si="383"/>
        <v>0</v>
      </c>
      <c r="T339" s="2">
        <f t="shared" si="384"/>
        <v>0</v>
      </c>
      <c r="U339" s="2">
        <f t="shared" si="385"/>
        <v>0</v>
      </c>
      <c r="V339" s="2">
        <f t="shared" si="386"/>
        <v>0</v>
      </c>
      <c r="W339" s="2">
        <f t="shared" si="387"/>
        <v>0</v>
      </c>
      <c r="X339" s="2">
        <f t="shared" si="388"/>
        <v>0</v>
      </c>
      <c r="Y339" s="2">
        <f t="shared" si="389"/>
        <v>0</v>
      </c>
      <c r="Z339" s="2"/>
      <c r="AA339" s="2">
        <v>51442965</v>
      </c>
      <c r="AB339" s="2">
        <f t="shared" si="390"/>
        <v>196.81</v>
      </c>
      <c r="AC339" s="2">
        <f t="shared" si="418"/>
        <v>196.81</v>
      </c>
      <c r="AD339" s="2">
        <f t="shared" si="391"/>
        <v>0</v>
      </c>
      <c r="AE339" s="2">
        <f t="shared" si="392"/>
        <v>0</v>
      </c>
      <c r="AF339" s="2">
        <f t="shared" si="393"/>
        <v>0</v>
      </c>
      <c r="AG339" s="2">
        <f t="shared" si="394"/>
        <v>0</v>
      </c>
      <c r="AH339" s="2">
        <f t="shared" si="395"/>
        <v>0</v>
      </c>
      <c r="AI339" s="2">
        <f t="shared" si="396"/>
        <v>0</v>
      </c>
      <c r="AJ339" s="2">
        <f t="shared" si="397"/>
        <v>0</v>
      </c>
      <c r="AK339" s="2">
        <v>196.81</v>
      </c>
      <c r="AL339" s="2">
        <v>196.81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S339" s="2">
        <v>0</v>
      </c>
      <c r="AT339" s="2">
        <v>109</v>
      </c>
      <c r="AU339" s="2">
        <v>55.25</v>
      </c>
      <c r="AV339" s="2">
        <v>1</v>
      </c>
      <c r="AW339" s="2">
        <v>1</v>
      </c>
      <c r="AX339" s="2"/>
      <c r="AY339" s="2"/>
      <c r="AZ339" s="2">
        <v>1</v>
      </c>
      <c r="BA339" s="2">
        <v>1</v>
      </c>
      <c r="BB339" s="2">
        <v>1</v>
      </c>
      <c r="BC339" s="2">
        <v>8.16</v>
      </c>
      <c r="BD339" s="2" t="s">
        <v>3</v>
      </c>
      <c r="BE339" s="2" t="s">
        <v>3</v>
      </c>
      <c r="BF339" s="2" t="s">
        <v>3</v>
      </c>
      <c r="BG339" s="2" t="s">
        <v>3</v>
      </c>
      <c r="BH339" s="2">
        <v>3</v>
      </c>
      <c r="BI339" s="2">
        <v>1</v>
      </c>
      <c r="BJ339" s="2" t="s">
        <v>489</v>
      </c>
      <c r="BK339" s="2"/>
      <c r="BL339" s="2"/>
      <c r="BM339" s="2">
        <v>1100</v>
      </c>
      <c r="BN339" s="2">
        <v>0</v>
      </c>
      <c r="BO339" s="2" t="s">
        <v>23</v>
      </c>
      <c r="BP339" s="2">
        <v>1</v>
      </c>
      <c r="BQ339" s="2">
        <v>8</v>
      </c>
      <c r="BR339" s="2">
        <v>0</v>
      </c>
      <c r="BS339" s="2">
        <v>1</v>
      </c>
      <c r="BT339" s="2">
        <v>1</v>
      </c>
      <c r="BU339" s="2">
        <v>1</v>
      </c>
      <c r="BV339" s="2">
        <v>1</v>
      </c>
      <c r="BW339" s="2">
        <v>1</v>
      </c>
      <c r="BX339" s="2">
        <v>1</v>
      </c>
      <c r="BY339" s="2" t="s">
        <v>3</v>
      </c>
      <c r="BZ339" s="2">
        <v>109</v>
      </c>
      <c r="CA339" s="2">
        <v>65</v>
      </c>
      <c r="CB339" s="2" t="s">
        <v>3</v>
      </c>
      <c r="CC339" s="2"/>
      <c r="CD339" s="2"/>
      <c r="CE339" s="2">
        <v>0</v>
      </c>
      <c r="CF339" s="2">
        <v>0</v>
      </c>
      <c r="CG339" s="2">
        <v>0</v>
      </c>
      <c r="CH339" s="2">
        <v>120</v>
      </c>
      <c r="CI339" s="2">
        <v>0</v>
      </c>
      <c r="CJ339" s="2">
        <v>0</v>
      </c>
      <c r="CK339" s="2">
        <v>0</v>
      </c>
      <c r="CL339" s="2">
        <v>0</v>
      </c>
      <c r="CM339" s="2">
        <v>0</v>
      </c>
      <c r="CN339" s="2" t="s">
        <v>885</v>
      </c>
      <c r="CO339" s="2">
        <v>0</v>
      </c>
      <c r="CP339" s="2">
        <f t="shared" si="398"/>
        <v>-206124.64</v>
      </c>
      <c r="CQ339" s="2">
        <f t="shared" si="399"/>
        <v>1605.97</v>
      </c>
      <c r="CR339" s="2">
        <f t="shared" si="400"/>
        <v>0</v>
      </c>
      <c r="CS339" s="2">
        <f t="shared" si="401"/>
        <v>0</v>
      </c>
      <c r="CT339" s="2">
        <f t="shared" si="402"/>
        <v>0</v>
      </c>
      <c r="CU339" s="2">
        <f t="shared" si="403"/>
        <v>0</v>
      </c>
      <c r="CV339" s="2">
        <f t="shared" si="404"/>
        <v>0</v>
      </c>
      <c r="CW339" s="2">
        <f t="shared" si="405"/>
        <v>0</v>
      </c>
      <c r="CX339" s="2">
        <f t="shared" si="406"/>
        <v>0</v>
      </c>
      <c r="CY339" s="2">
        <f t="shared" si="407"/>
        <v>0</v>
      </c>
      <c r="CZ339" s="2">
        <f t="shared" si="408"/>
        <v>0</v>
      </c>
      <c r="DA339" s="2"/>
      <c r="DB339" s="2"/>
      <c r="DC339" s="2" t="s">
        <v>3</v>
      </c>
      <c r="DD339" s="2" t="s">
        <v>3</v>
      </c>
      <c r="DE339" s="2" t="s">
        <v>36</v>
      </c>
      <c r="DF339" s="2" t="s">
        <v>36</v>
      </c>
      <c r="DG339" s="2" t="s">
        <v>43</v>
      </c>
      <c r="DH339" s="2" t="s">
        <v>3</v>
      </c>
      <c r="DI339" s="2" t="s">
        <v>43</v>
      </c>
      <c r="DJ339" s="2" t="s">
        <v>36</v>
      </c>
      <c r="DK339" s="2" t="s">
        <v>3</v>
      </c>
      <c r="DL339" s="2" t="s">
        <v>3</v>
      </c>
      <c r="DM339" s="2" t="s">
        <v>26</v>
      </c>
      <c r="DN339" s="2">
        <v>0</v>
      </c>
      <c r="DO339" s="2">
        <v>0</v>
      </c>
      <c r="DP339" s="2">
        <v>1</v>
      </c>
      <c r="DQ339" s="2">
        <v>1</v>
      </c>
      <c r="DR339" s="2"/>
      <c r="DS339" s="2"/>
      <c r="DT339" s="2"/>
      <c r="DU339" s="2">
        <v>1007</v>
      </c>
      <c r="DV339" s="2" t="s">
        <v>57</v>
      </c>
      <c r="DW339" s="2" t="s">
        <v>57</v>
      </c>
      <c r="DX339" s="2">
        <v>1</v>
      </c>
      <c r="DY339" s="2"/>
      <c r="DZ339" s="2" t="s">
        <v>3</v>
      </c>
      <c r="EA339" s="2" t="s">
        <v>3</v>
      </c>
      <c r="EB339" s="2" t="s">
        <v>3</v>
      </c>
      <c r="EC339" s="2" t="s">
        <v>3</v>
      </c>
      <c r="ED339" s="2"/>
      <c r="EE339" s="2">
        <v>51407885</v>
      </c>
      <c r="EF339" s="2">
        <v>8</v>
      </c>
      <c r="EG339" s="2" t="s">
        <v>58</v>
      </c>
      <c r="EH339" s="2">
        <v>0</v>
      </c>
      <c r="EI339" s="2" t="s">
        <v>3</v>
      </c>
      <c r="EJ339" s="2">
        <v>1</v>
      </c>
      <c r="EK339" s="2">
        <v>1100</v>
      </c>
      <c r="EL339" s="2" t="s">
        <v>59</v>
      </c>
      <c r="EM339" s="2" t="s">
        <v>60</v>
      </c>
      <c r="EN339" s="2"/>
      <c r="EO339" s="2" t="s">
        <v>44</v>
      </c>
      <c r="EP339" s="2"/>
      <c r="EQ339" s="2">
        <v>0</v>
      </c>
      <c r="ER339" s="2">
        <v>0</v>
      </c>
      <c r="ES339" s="2">
        <v>196.81</v>
      </c>
      <c r="ET339" s="2">
        <v>0</v>
      </c>
      <c r="EU339" s="2">
        <v>0</v>
      </c>
      <c r="EV339" s="2">
        <v>0</v>
      </c>
      <c r="EW339" s="2">
        <v>0</v>
      </c>
      <c r="EX339" s="2">
        <v>0</v>
      </c>
      <c r="EY339" s="2">
        <v>0</v>
      </c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>
        <v>0</v>
      </c>
      <c r="FR339" s="2">
        <f t="shared" si="409"/>
        <v>0</v>
      </c>
      <c r="FS339" s="2">
        <v>0</v>
      </c>
      <c r="FT339" s="2"/>
      <c r="FU339" s="2"/>
      <c r="FV339" s="2"/>
      <c r="FW339" s="2"/>
      <c r="FX339" s="2">
        <v>109</v>
      </c>
      <c r="FY339" s="2">
        <v>55.25</v>
      </c>
      <c r="FZ339" s="2"/>
      <c r="GA339" s="2" t="s">
        <v>63</v>
      </c>
      <c r="GB339" s="2"/>
      <c r="GC339" s="2"/>
      <c r="GD339" s="2">
        <v>1</v>
      </c>
      <c r="GE339" s="2"/>
      <c r="GF339" s="2">
        <v>-2038960738</v>
      </c>
      <c r="GG339" s="2">
        <v>2</v>
      </c>
      <c r="GH339" s="2">
        <v>0</v>
      </c>
      <c r="GI339" s="2">
        <v>-2</v>
      </c>
      <c r="GJ339" s="2">
        <v>0</v>
      </c>
      <c r="GK339" s="2">
        <v>0</v>
      </c>
      <c r="GL339" s="2">
        <f t="shared" si="410"/>
        <v>0</v>
      </c>
      <c r="GM339" s="2">
        <f t="shared" si="411"/>
        <v>-206124.64</v>
      </c>
      <c r="GN339" s="2">
        <f t="shared" si="412"/>
        <v>-206124.64</v>
      </c>
      <c r="GO339" s="2">
        <f t="shared" si="413"/>
        <v>0</v>
      </c>
      <c r="GP339" s="2">
        <f t="shared" si="414"/>
        <v>0</v>
      </c>
      <c r="GQ339" s="2"/>
      <c r="GR339" s="2">
        <v>0</v>
      </c>
      <c r="GS339" s="2">
        <v>4</v>
      </c>
      <c r="GT339" s="2">
        <v>0</v>
      </c>
      <c r="GU339" s="2" t="s">
        <v>3</v>
      </c>
      <c r="GV339" s="2">
        <f t="shared" si="415"/>
        <v>0</v>
      </c>
      <c r="GW339" s="2">
        <v>1</v>
      </c>
      <c r="GX339" s="2">
        <f t="shared" si="416"/>
        <v>0</v>
      </c>
      <c r="GY339" s="2"/>
      <c r="GZ339" s="2"/>
      <c r="HA339" s="2">
        <v>0</v>
      </c>
      <c r="HB339" s="2">
        <v>0</v>
      </c>
      <c r="HC339" s="2">
        <f t="shared" si="417"/>
        <v>0</v>
      </c>
      <c r="HD339" s="2"/>
      <c r="HE339" s="2" t="s">
        <v>3</v>
      </c>
      <c r="HF339" s="2" t="s">
        <v>3</v>
      </c>
      <c r="HG339" s="2"/>
      <c r="HH339" s="2"/>
      <c r="HI339" s="2"/>
      <c r="HJ339" s="2"/>
      <c r="HK339" s="2"/>
      <c r="HL339" s="2"/>
      <c r="HM339" s="2" t="s">
        <v>3</v>
      </c>
      <c r="HN339" s="2" t="s">
        <v>3</v>
      </c>
      <c r="HO339" s="2" t="s">
        <v>3</v>
      </c>
      <c r="HP339" s="2" t="s">
        <v>3</v>
      </c>
      <c r="HQ339" s="2" t="s">
        <v>3</v>
      </c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>
        <v>0</v>
      </c>
      <c r="IL339" s="2"/>
      <c r="IM339" s="2"/>
      <c r="IN339" s="2"/>
      <c r="IO339" s="2"/>
      <c r="IP339" s="2"/>
      <c r="IQ339" s="2"/>
      <c r="IR339" s="2"/>
      <c r="IS339" s="2"/>
      <c r="IT339" s="2"/>
      <c r="IU339" s="2"/>
    </row>
    <row r="340" spans="1:255" x14ac:dyDescent="0.2">
      <c r="A340">
        <v>17</v>
      </c>
      <c r="B340">
        <v>1</v>
      </c>
      <c r="E340" t="s">
        <v>486</v>
      </c>
      <c r="F340" t="s">
        <v>487</v>
      </c>
      <c r="G340" t="s">
        <v>488</v>
      </c>
      <c r="H340" t="s">
        <v>57</v>
      </c>
      <c r="I340">
        <v>-128.34899999999999</v>
      </c>
      <c r="J340">
        <v>0</v>
      </c>
      <c r="K340">
        <v>-128.34899999999999</v>
      </c>
      <c r="L340">
        <v>-1283.49</v>
      </c>
      <c r="M340">
        <v>0</v>
      </c>
      <c r="N340">
        <f t="shared" si="378"/>
        <v>-1283.49</v>
      </c>
      <c r="O340">
        <f t="shared" si="379"/>
        <v>-206124.64</v>
      </c>
      <c r="P340">
        <f t="shared" si="380"/>
        <v>-206124.64</v>
      </c>
      <c r="Q340">
        <f t="shared" si="381"/>
        <v>0</v>
      </c>
      <c r="R340">
        <f t="shared" si="382"/>
        <v>0</v>
      </c>
      <c r="S340">
        <f t="shared" si="383"/>
        <v>0</v>
      </c>
      <c r="T340">
        <f t="shared" si="384"/>
        <v>0</v>
      </c>
      <c r="U340">
        <f t="shared" si="385"/>
        <v>0</v>
      </c>
      <c r="V340">
        <f t="shared" si="386"/>
        <v>0</v>
      </c>
      <c r="W340">
        <f t="shared" si="387"/>
        <v>0</v>
      </c>
      <c r="X340">
        <f t="shared" si="388"/>
        <v>0</v>
      </c>
      <c r="Y340">
        <f t="shared" si="389"/>
        <v>0</v>
      </c>
      <c r="AA340">
        <v>51441990</v>
      </c>
      <c r="AB340">
        <f t="shared" si="390"/>
        <v>196.81</v>
      </c>
      <c r="AC340">
        <f t="shared" si="418"/>
        <v>196.81</v>
      </c>
      <c r="AD340">
        <f t="shared" si="391"/>
        <v>0</v>
      </c>
      <c r="AE340">
        <f t="shared" si="392"/>
        <v>0</v>
      </c>
      <c r="AF340">
        <f t="shared" si="393"/>
        <v>0</v>
      </c>
      <c r="AG340">
        <f t="shared" si="394"/>
        <v>0</v>
      </c>
      <c r="AH340">
        <f t="shared" si="395"/>
        <v>0</v>
      </c>
      <c r="AI340">
        <f t="shared" si="396"/>
        <v>0</v>
      </c>
      <c r="AJ340">
        <f t="shared" si="397"/>
        <v>0</v>
      </c>
      <c r="AK340">
        <v>196.81</v>
      </c>
      <c r="AL340">
        <v>196.81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109</v>
      </c>
      <c r="AU340">
        <v>55</v>
      </c>
      <c r="AV340">
        <v>1</v>
      </c>
      <c r="AW340">
        <v>1</v>
      </c>
      <c r="AZ340">
        <v>1</v>
      </c>
      <c r="BA340">
        <v>1</v>
      </c>
      <c r="BB340">
        <v>1</v>
      </c>
      <c r="BC340">
        <v>8.16</v>
      </c>
      <c r="BD340" t="s">
        <v>3</v>
      </c>
      <c r="BE340" t="s">
        <v>3</v>
      </c>
      <c r="BF340" t="s">
        <v>3</v>
      </c>
      <c r="BG340" t="s">
        <v>3</v>
      </c>
      <c r="BH340">
        <v>3</v>
      </c>
      <c r="BI340">
        <v>1</v>
      </c>
      <c r="BJ340" t="s">
        <v>489</v>
      </c>
      <c r="BM340">
        <v>1100</v>
      </c>
      <c r="BN340">
        <v>0</v>
      </c>
      <c r="BO340" t="s">
        <v>23</v>
      </c>
      <c r="BP340">
        <v>1</v>
      </c>
      <c r="BQ340">
        <v>8</v>
      </c>
      <c r="BR340">
        <v>0</v>
      </c>
      <c r="BS340">
        <v>1</v>
      </c>
      <c r="BT340">
        <v>1</v>
      </c>
      <c r="BU340">
        <v>1</v>
      </c>
      <c r="BV340">
        <v>1</v>
      </c>
      <c r="BW340">
        <v>1</v>
      </c>
      <c r="BX340">
        <v>1</v>
      </c>
      <c r="BY340" t="s">
        <v>3</v>
      </c>
      <c r="BZ340">
        <v>109</v>
      </c>
      <c r="CA340">
        <v>65</v>
      </c>
      <c r="CB340" t="s">
        <v>3</v>
      </c>
      <c r="CE340">
        <v>0</v>
      </c>
      <c r="CF340">
        <v>0</v>
      </c>
      <c r="CG340">
        <v>0</v>
      </c>
      <c r="CH340">
        <v>120</v>
      </c>
      <c r="CI340">
        <v>0</v>
      </c>
      <c r="CJ340">
        <v>0</v>
      </c>
      <c r="CK340">
        <v>0</v>
      </c>
      <c r="CL340">
        <v>0</v>
      </c>
      <c r="CM340">
        <v>0</v>
      </c>
      <c r="CN340" t="s">
        <v>885</v>
      </c>
      <c r="CO340">
        <v>0</v>
      </c>
      <c r="CP340">
        <f t="shared" si="398"/>
        <v>-206124.64</v>
      </c>
      <c r="CQ340">
        <f t="shared" si="399"/>
        <v>1605.97</v>
      </c>
      <c r="CR340">
        <f t="shared" si="400"/>
        <v>0</v>
      </c>
      <c r="CS340">
        <f t="shared" si="401"/>
        <v>0</v>
      </c>
      <c r="CT340">
        <f t="shared" si="402"/>
        <v>0</v>
      </c>
      <c r="CU340">
        <f t="shared" si="403"/>
        <v>0</v>
      </c>
      <c r="CV340">
        <f t="shared" si="404"/>
        <v>0</v>
      </c>
      <c r="CW340">
        <f t="shared" si="405"/>
        <v>0</v>
      </c>
      <c r="CX340">
        <f t="shared" si="406"/>
        <v>0</v>
      </c>
      <c r="CY340">
        <f t="shared" si="407"/>
        <v>0</v>
      </c>
      <c r="CZ340">
        <f t="shared" si="408"/>
        <v>0</v>
      </c>
      <c r="DC340" t="s">
        <v>3</v>
      </c>
      <c r="DD340" t="s">
        <v>3</v>
      </c>
      <c r="DE340" t="s">
        <v>36</v>
      </c>
      <c r="DF340" t="s">
        <v>36</v>
      </c>
      <c r="DG340" t="s">
        <v>43</v>
      </c>
      <c r="DH340" t="s">
        <v>3</v>
      </c>
      <c r="DI340" t="s">
        <v>43</v>
      </c>
      <c r="DJ340" t="s">
        <v>36</v>
      </c>
      <c r="DK340" t="s">
        <v>3</v>
      </c>
      <c r="DL340" t="s">
        <v>3</v>
      </c>
      <c r="DM340" t="s">
        <v>26</v>
      </c>
      <c r="DN340">
        <v>0</v>
      </c>
      <c r="DO340">
        <v>0</v>
      </c>
      <c r="DP340">
        <v>1</v>
      </c>
      <c r="DQ340">
        <v>1</v>
      </c>
      <c r="DU340">
        <v>1007</v>
      </c>
      <c r="DV340" t="s">
        <v>57</v>
      </c>
      <c r="DW340" t="s">
        <v>57</v>
      </c>
      <c r="DX340">
        <v>1</v>
      </c>
      <c r="DZ340" t="s">
        <v>3</v>
      </c>
      <c r="EA340" t="s">
        <v>3</v>
      </c>
      <c r="EB340" t="s">
        <v>3</v>
      </c>
      <c r="EC340" t="s">
        <v>3</v>
      </c>
      <c r="EE340">
        <v>51407885</v>
      </c>
      <c r="EF340">
        <v>8</v>
      </c>
      <c r="EG340" t="s">
        <v>58</v>
      </c>
      <c r="EH340">
        <v>0</v>
      </c>
      <c r="EI340" t="s">
        <v>3</v>
      </c>
      <c r="EJ340">
        <v>1</v>
      </c>
      <c r="EK340">
        <v>1100</v>
      </c>
      <c r="EL340" t="s">
        <v>59</v>
      </c>
      <c r="EM340" t="s">
        <v>60</v>
      </c>
      <c r="EO340" t="s">
        <v>44</v>
      </c>
      <c r="EQ340">
        <v>0</v>
      </c>
      <c r="ER340">
        <v>0</v>
      </c>
      <c r="ES340">
        <v>196.81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FQ340">
        <v>0</v>
      </c>
      <c r="FR340">
        <f t="shared" si="409"/>
        <v>0</v>
      </c>
      <c r="FS340">
        <v>0</v>
      </c>
      <c r="FX340">
        <v>109</v>
      </c>
      <c r="FY340">
        <v>55.25</v>
      </c>
      <c r="GA340" t="s">
        <v>63</v>
      </c>
      <c r="GD340">
        <v>1</v>
      </c>
      <c r="GF340">
        <v>-2038960738</v>
      </c>
      <c r="GG340">
        <v>2</v>
      </c>
      <c r="GH340">
        <v>0</v>
      </c>
      <c r="GI340">
        <v>-2</v>
      </c>
      <c r="GJ340">
        <v>0</v>
      </c>
      <c r="GK340">
        <v>0</v>
      </c>
      <c r="GL340">
        <f t="shared" si="410"/>
        <v>0</v>
      </c>
      <c r="GM340">
        <f t="shared" si="411"/>
        <v>-206124.64</v>
      </c>
      <c r="GN340">
        <f t="shared" si="412"/>
        <v>-206124.64</v>
      </c>
      <c r="GO340">
        <f t="shared" si="413"/>
        <v>0</v>
      </c>
      <c r="GP340">
        <f t="shared" si="414"/>
        <v>0</v>
      </c>
      <c r="GR340">
        <v>0</v>
      </c>
      <c r="GS340">
        <v>4</v>
      </c>
      <c r="GT340">
        <v>0</v>
      </c>
      <c r="GU340" t="s">
        <v>3</v>
      </c>
      <c r="GV340">
        <f t="shared" si="415"/>
        <v>0</v>
      </c>
      <c r="GW340">
        <v>1</v>
      </c>
      <c r="GX340">
        <f t="shared" si="416"/>
        <v>0</v>
      </c>
      <c r="HA340">
        <v>0</v>
      </c>
      <c r="HB340">
        <v>0</v>
      </c>
      <c r="HC340">
        <f t="shared" si="417"/>
        <v>0</v>
      </c>
      <c r="HE340" t="s">
        <v>3</v>
      </c>
      <c r="HF340" t="s">
        <v>3</v>
      </c>
      <c r="HM340" t="s">
        <v>3</v>
      </c>
      <c r="HN340" t="s">
        <v>3</v>
      </c>
      <c r="HO340" t="s">
        <v>3</v>
      </c>
      <c r="HP340" t="s">
        <v>3</v>
      </c>
      <c r="HQ340" t="s">
        <v>3</v>
      </c>
      <c r="IK340">
        <v>0</v>
      </c>
    </row>
    <row r="341" spans="1:255" x14ac:dyDescent="0.2">
      <c r="A341" s="2">
        <v>17</v>
      </c>
      <c r="B341" s="2">
        <v>1</v>
      </c>
      <c r="C341" s="2"/>
      <c r="D341" s="2"/>
      <c r="E341" s="2" t="s">
        <v>490</v>
      </c>
      <c r="F341" s="2" t="s">
        <v>84</v>
      </c>
      <c r="G341" s="2" t="s">
        <v>94</v>
      </c>
      <c r="H341" s="2" t="s">
        <v>57</v>
      </c>
      <c r="I341" s="2">
        <v>128.34899999999999</v>
      </c>
      <c r="J341" s="2">
        <v>0</v>
      </c>
      <c r="K341" s="2">
        <v>128.34899999999999</v>
      </c>
      <c r="L341" s="2">
        <v>1283.49</v>
      </c>
      <c r="M341" s="2">
        <v>0</v>
      </c>
      <c r="N341" s="2">
        <f t="shared" si="378"/>
        <v>1283.49</v>
      </c>
      <c r="O341" s="2">
        <f t="shared" si="379"/>
        <v>522698.74</v>
      </c>
      <c r="P341" s="2">
        <f t="shared" si="380"/>
        <v>522698.74</v>
      </c>
      <c r="Q341" s="2">
        <f t="shared" si="381"/>
        <v>0</v>
      </c>
      <c r="R341" s="2">
        <f t="shared" si="382"/>
        <v>0</v>
      </c>
      <c r="S341" s="2">
        <f t="shared" si="383"/>
        <v>0</v>
      </c>
      <c r="T341" s="2">
        <f t="shared" si="384"/>
        <v>0</v>
      </c>
      <c r="U341" s="2">
        <f t="shared" si="385"/>
        <v>0</v>
      </c>
      <c r="V341" s="2">
        <f t="shared" si="386"/>
        <v>0</v>
      </c>
      <c r="W341" s="2">
        <f t="shared" si="387"/>
        <v>0</v>
      </c>
      <c r="X341" s="2">
        <f t="shared" si="388"/>
        <v>0</v>
      </c>
      <c r="Y341" s="2">
        <f t="shared" si="389"/>
        <v>0</v>
      </c>
      <c r="Z341" s="2"/>
      <c r="AA341" s="2">
        <v>51442965</v>
      </c>
      <c r="AB341" s="2">
        <f t="shared" si="390"/>
        <v>499.07792000000001</v>
      </c>
      <c r="AC341" s="2">
        <f>ROUND(((ES341*1.012)),6)</f>
        <v>499.07792000000001</v>
      </c>
      <c r="AD341" s="2">
        <f t="shared" si="391"/>
        <v>0</v>
      </c>
      <c r="AE341" s="2">
        <f t="shared" si="392"/>
        <v>0</v>
      </c>
      <c r="AF341" s="2">
        <f t="shared" si="393"/>
        <v>0</v>
      </c>
      <c r="AG341" s="2">
        <f t="shared" si="394"/>
        <v>0</v>
      </c>
      <c r="AH341" s="2">
        <f t="shared" si="395"/>
        <v>0</v>
      </c>
      <c r="AI341" s="2">
        <f t="shared" si="396"/>
        <v>0</v>
      </c>
      <c r="AJ341" s="2">
        <f t="shared" si="397"/>
        <v>0</v>
      </c>
      <c r="AK341" s="2">
        <v>493.16</v>
      </c>
      <c r="AL341" s="2">
        <v>493.16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S341" s="2">
        <v>0</v>
      </c>
      <c r="AT341" s="2">
        <v>0</v>
      </c>
      <c r="AU341" s="2">
        <v>0</v>
      </c>
      <c r="AV341" s="2">
        <v>1</v>
      </c>
      <c r="AW341" s="2">
        <v>1</v>
      </c>
      <c r="AX341" s="2"/>
      <c r="AY341" s="2"/>
      <c r="AZ341" s="2">
        <v>1</v>
      </c>
      <c r="BA341" s="2">
        <v>1</v>
      </c>
      <c r="BB341" s="2">
        <v>1</v>
      </c>
      <c r="BC341" s="2">
        <v>8.16</v>
      </c>
      <c r="BD341" s="2" t="s">
        <v>3</v>
      </c>
      <c r="BE341" s="2" t="s">
        <v>3</v>
      </c>
      <c r="BF341" s="2" t="s">
        <v>3</v>
      </c>
      <c r="BG341" s="2" t="s">
        <v>3</v>
      </c>
      <c r="BH341" s="2">
        <v>3</v>
      </c>
      <c r="BI341" s="2">
        <v>1</v>
      </c>
      <c r="BJ341" s="2" t="s">
        <v>84</v>
      </c>
      <c r="BK341" s="2"/>
      <c r="BL341" s="2"/>
      <c r="BM341" s="2">
        <v>1100</v>
      </c>
      <c r="BN341" s="2">
        <v>0</v>
      </c>
      <c r="BO341" s="2" t="s">
        <v>23</v>
      </c>
      <c r="BP341" s="2">
        <v>1</v>
      </c>
      <c r="BQ341" s="2">
        <v>8</v>
      </c>
      <c r="BR341" s="2">
        <v>0</v>
      </c>
      <c r="BS341" s="2">
        <v>1</v>
      </c>
      <c r="BT341" s="2">
        <v>1</v>
      </c>
      <c r="BU341" s="2">
        <v>1</v>
      </c>
      <c r="BV341" s="2">
        <v>1</v>
      </c>
      <c r="BW341" s="2">
        <v>1</v>
      </c>
      <c r="BX341" s="2">
        <v>1</v>
      </c>
      <c r="BY341" s="2" t="s">
        <v>3</v>
      </c>
      <c r="BZ341" s="2">
        <v>0</v>
      </c>
      <c r="CA341" s="2">
        <v>0</v>
      </c>
      <c r="CB341" s="2" t="s">
        <v>3</v>
      </c>
      <c r="CC341" s="2"/>
      <c r="CD341" s="2"/>
      <c r="CE341" s="2">
        <v>0</v>
      </c>
      <c r="CF341" s="2">
        <v>0</v>
      </c>
      <c r="CG341" s="2">
        <v>0</v>
      </c>
      <c r="CH341" s="2">
        <v>121</v>
      </c>
      <c r="CI341" s="2">
        <v>0</v>
      </c>
      <c r="CJ341" s="2">
        <v>0</v>
      </c>
      <c r="CK341" s="2">
        <v>0</v>
      </c>
      <c r="CL341" s="2">
        <v>0</v>
      </c>
      <c r="CM341" s="2">
        <v>0</v>
      </c>
      <c r="CN341" s="2" t="s">
        <v>886</v>
      </c>
      <c r="CO341" s="2">
        <v>0</v>
      </c>
      <c r="CP341" s="2">
        <f t="shared" si="398"/>
        <v>522698.74</v>
      </c>
      <c r="CQ341" s="2">
        <f t="shared" si="399"/>
        <v>4072.48</v>
      </c>
      <c r="CR341" s="2">
        <f t="shared" si="400"/>
        <v>0</v>
      </c>
      <c r="CS341" s="2">
        <f t="shared" si="401"/>
        <v>0</v>
      </c>
      <c r="CT341" s="2">
        <f t="shared" si="402"/>
        <v>0</v>
      </c>
      <c r="CU341" s="2">
        <f t="shared" si="403"/>
        <v>0</v>
      </c>
      <c r="CV341" s="2">
        <f t="shared" si="404"/>
        <v>0</v>
      </c>
      <c r="CW341" s="2">
        <f t="shared" si="405"/>
        <v>0</v>
      </c>
      <c r="CX341" s="2">
        <f t="shared" si="406"/>
        <v>0</v>
      </c>
      <c r="CY341" s="2">
        <f t="shared" si="407"/>
        <v>0</v>
      </c>
      <c r="CZ341" s="2">
        <f t="shared" si="408"/>
        <v>0</v>
      </c>
      <c r="DA341" s="2"/>
      <c r="DB341" s="2"/>
      <c r="DC341" s="2" t="s">
        <v>3</v>
      </c>
      <c r="DD341" s="2" t="s">
        <v>86</v>
      </c>
      <c r="DE341" s="2" t="s">
        <v>36</v>
      </c>
      <c r="DF341" s="2" t="s">
        <v>36</v>
      </c>
      <c r="DG341" s="2" t="s">
        <v>43</v>
      </c>
      <c r="DH341" s="2" t="s">
        <v>3</v>
      </c>
      <c r="DI341" s="2" t="s">
        <v>43</v>
      </c>
      <c r="DJ341" s="2" t="s">
        <v>36</v>
      </c>
      <c r="DK341" s="2" t="s">
        <v>3</v>
      </c>
      <c r="DL341" s="2" t="s">
        <v>3</v>
      </c>
      <c r="DM341" s="2" t="s">
        <v>3</v>
      </c>
      <c r="DN341" s="2">
        <v>0</v>
      </c>
      <c r="DO341" s="2">
        <v>0</v>
      </c>
      <c r="DP341" s="2">
        <v>1</v>
      </c>
      <c r="DQ341" s="2">
        <v>1</v>
      </c>
      <c r="DR341" s="2"/>
      <c r="DS341" s="2"/>
      <c r="DT341" s="2"/>
      <c r="DU341" s="2">
        <v>1007</v>
      </c>
      <c r="DV341" s="2" t="s">
        <v>57</v>
      </c>
      <c r="DW341" s="2" t="s">
        <v>57</v>
      </c>
      <c r="DX341" s="2">
        <v>1</v>
      </c>
      <c r="DY341" s="2"/>
      <c r="DZ341" s="2" t="s">
        <v>3</v>
      </c>
      <c r="EA341" s="2" t="s">
        <v>3</v>
      </c>
      <c r="EB341" s="2" t="s">
        <v>3</v>
      </c>
      <c r="EC341" s="2" t="s">
        <v>3</v>
      </c>
      <c r="ED341" s="2"/>
      <c r="EE341" s="2">
        <v>51407885</v>
      </c>
      <c r="EF341" s="2">
        <v>8</v>
      </c>
      <c r="EG341" s="2" t="s">
        <v>58</v>
      </c>
      <c r="EH341" s="2">
        <v>0</v>
      </c>
      <c r="EI341" s="2" t="s">
        <v>3</v>
      </c>
      <c r="EJ341" s="2">
        <v>1</v>
      </c>
      <c r="EK341" s="2">
        <v>1100</v>
      </c>
      <c r="EL341" s="2" t="s">
        <v>59</v>
      </c>
      <c r="EM341" s="2" t="s">
        <v>60</v>
      </c>
      <c r="EN341" s="2"/>
      <c r="EO341" s="2" t="s">
        <v>87</v>
      </c>
      <c r="EP341" s="2"/>
      <c r="EQ341" s="2">
        <v>0</v>
      </c>
      <c r="ER341" s="2">
        <v>493.16</v>
      </c>
      <c r="ES341" s="2">
        <v>493.16</v>
      </c>
      <c r="ET341" s="2">
        <v>0</v>
      </c>
      <c r="EU341" s="2">
        <v>0</v>
      </c>
      <c r="EV341" s="2">
        <v>0</v>
      </c>
      <c r="EW341" s="2">
        <v>0</v>
      </c>
      <c r="EX341" s="2">
        <v>0</v>
      </c>
      <c r="EY341" s="2">
        <v>0</v>
      </c>
      <c r="EZ341" s="2">
        <v>5</v>
      </c>
      <c r="FA341" s="2"/>
      <c r="FB341" s="2"/>
      <c r="FC341" s="2">
        <v>1</v>
      </c>
      <c r="FD341" s="2">
        <v>18</v>
      </c>
      <c r="FE341" s="2"/>
      <c r="FF341" s="2">
        <v>4829</v>
      </c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>
        <v>0</v>
      </c>
      <c r="FR341" s="2">
        <f t="shared" si="409"/>
        <v>0</v>
      </c>
      <c r="FS341" s="2">
        <v>0</v>
      </c>
      <c r="FT341" s="2"/>
      <c r="FU341" s="2"/>
      <c r="FV341" s="2"/>
      <c r="FW341" s="2"/>
      <c r="FX341" s="2">
        <v>0</v>
      </c>
      <c r="FY341" s="2">
        <v>0</v>
      </c>
      <c r="FZ341" s="2"/>
      <c r="GA341" s="2" t="s">
        <v>95</v>
      </c>
      <c r="GB341" s="2"/>
      <c r="GC341" s="2"/>
      <c r="GD341" s="2">
        <v>1</v>
      </c>
      <c r="GE341" s="2"/>
      <c r="GF341" s="2">
        <v>393323060</v>
      </c>
      <c r="GG341" s="2">
        <v>2</v>
      </c>
      <c r="GH341" s="2">
        <v>3</v>
      </c>
      <c r="GI341" s="2">
        <v>3</v>
      </c>
      <c r="GJ341" s="2">
        <v>0</v>
      </c>
      <c r="GK341" s="2">
        <v>0</v>
      </c>
      <c r="GL341" s="2">
        <f t="shared" si="410"/>
        <v>0</v>
      </c>
      <c r="GM341" s="2">
        <f t="shared" si="411"/>
        <v>522698.74</v>
      </c>
      <c r="GN341" s="2">
        <f t="shared" si="412"/>
        <v>522698.74</v>
      </c>
      <c r="GO341" s="2">
        <f t="shared" si="413"/>
        <v>0</v>
      </c>
      <c r="GP341" s="2">
        <f t="shared" si="414"/>
        <v>0</v>
      </c>
      <c r="GQ341" s="2"/>
      <c r="GR341" s="2">
        <v>1</v>
      </c>
      <c r="GS341" s="2">
        <v>1</v>
      </c>
      <c r="GT341" s="2">
        <v>0</v>
      </c>
      <c r="GU341" s="2" t="s">
        <v>3</v>
      </c>
      <c r="GV341" s="2">
        <f t="shared" si="415"/>
        <v>0</v>
      </c>
      <c r="GW341" s="2">
        <v>1</v>
      </c>
      <c r="GX341" s="2">
        <f t="shared" si="416"/>
        <v>0</v>
      </c>
      <c r="GY341" s="2"/>
      <c r="GZ341" s="2"/>
      <c r="HA341" s="2">
        <v>0</v>
      </c>
      <c r="HB341" s="2">
        <v>0</v>
      </c>
      <c r="HC341" s="2">
        <f t="shared" si="417"/>
        <v>0</v>
      </c>
      <c r="HD341" s="2"/>
      <c r="HE341" s="2" t="s">
        <v>62</v>
      </c>
      <c r="HF341" s="2" t="s">
        <v>62</v>
      </c>
      <c r="HG341" s="2"/>
      <c r="HH341" s="2"/>
      <c r="HI341" s="2"/>
      <c r="HJ341" s="2"/>
      <c r="HK341" s="2"/>
      <c r="HL341" s="2"/>
      <c r="HM341" s="2" t="s">
        <v>3</v>
      </c>
      <c r="HN341" s="2" t="s">
        <v>3</v>
      </c>
      <c r="HO341" s="2" t="s">
        <v>3</v>
      </c>
      <c r="HP341" s="2" t="s">
        <v>3</v>
      </c>
      <c r="HQ341" s="2" t="s">
        <v>3</v>
      </c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>
        <v>0</v>
      </c>
      <c r="IL341" s="2"/>
      <c r="IM341" s="2"/>
      <c r="IN341" s="2"/>
      <c r="IO341" s="2"/>
      <c r="IP341" s="2"/>
      <c r="IQ341" s="2"/>
      <c r="IR341" s="2"/>
      <c r="IS341" s="2"/>
      <c r="IT341" s="2"/>
      <c r="IU341" s="2"/>
    </row>
    <row r="342" spans="1:255" x14ac:dyDescent="0.2">
      <c r="A342">
        <v>17</v>
      </c>
      <c r="B342">
        <v>1</v>
      </c>
      <c r="E342" t="s">
        <v>490</v>
      </c>
      <c r="F342" t="s">
        <v>84</v>
      </c>
      <c r="G342" t="s">
        <v>94</v>
      </c>
      <c r="H342" t="s">
        <v>57</v>
      </c>
      <c r="I342">
        <v>128.34899999999999</v>
      </c>
      <c r="J342">
        <v>0</v>
      </c>
      <c r="K342">
        <v>128.34899999999999</v>
      </c>
      <c r="L342">
        <v>1283.49</v>
      </c>
      <c r="M342">
        <v>0</v>
      </c>
      <c r="N342">
        <f t="shared" si="378"/>
        <v>1283.49</v>
      </c>
      <c r="O342">
        <f t="shared" si="379"/>
        <v>5118237.25</v>
      </c>
      <c r="P342">
        <f t="shared" si="380"/>
        <v>5118237.25</v>
      </c>
      <c r="Q342">
        <f t="shared" si="381"/>
        <v>0</v>
      </c>
      <c r="R342">
        <f t="shared" si="382"/>
        <v>0</v>
      </c>
      <c r="S342">
        <f t="shared" si="383"/>
        <v>0</v>
      </c>
      <c r="T342">
        <f t="shared" si="384"/>
        <v>0</v>
      </c>
      <c r="U342">
        <f t="shared" si="385"/>
        <v>0</v>
      </c>
      <c r="V342">
        <f t="shared" si="386"/>
        <v>0</v>
      </c>
      <c r="W342">
        <f t="shared" si="387"/>
        <v>0</v>
      </c>
      <c r="X342">
        <f t="shared" si="388"/>
        <v>0</v>
      </c>
      <c r="Y342">
        <f t="shared" si="389"/>
        <v>0</v>
      </c>
      <c r="AA342">
        <v>51441990</v>
      </c>
      <c r="AB342">
        <f t="shared" si="390"/>
        <v>4886.9480000000003</v>
      </c>
      <c r="AC342">
        <f>ROUND(((ES342*1.012)),6)</f>
        <v>4886.9480000000003</v>
      </c>
      <c r="AD342">
        <f t="shared" si="391"/>
        <v>0</v>
      </c>
      <c r="AE342">
        <f t="shared" si="392"/>
        <v>0</v>
      </c>
      <c r="AF342">
        <f t="shared" si="393"/>
        <v>0</v>
      </c>
      <c r="AG342">
        <f t="shared" si="394"/>
        <v>0</v>
      </c>
      <c r="AH342">
        <f t="shared" si="395"/>
        <v>0</v>
      </c>
      <c r="AI342">
        <f t="shared" si="396"/>
        <v>0</v>
      </c>
      <c r="AJ342">
        <f t="shared" si="397"/>
        <v>0</v>
      </c>
      <c r="AK342">
        <v>4829</v>
      </c>
      <c r="AL342">
        <v>4829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1</v>
      </c>
      <c r="AW342">
        <v>1</v>
      </c>
      <c r="AZ342">
        <v>1</v>
      </c>
      <c r="BA342">
        <v>1</v>
      </c>
      <c r="BB342">
        <v>1</v>
      </c>
      <c r="BC342">
        <v>8.16</v>
      </c>
      <c r="BD342" t="s">
        <v>3</v>
      </c>
      <c r="BE342" t="s">
        <v>3</v>
      </c>
      <c r="BF342" t="s">
        <v>3</v>
      </c>
      <c r="BG342" t="s">
        <v>3</v>
      </c>
      <c r="BH342">
        <v>3</v>
      </c>
      <c r="BI342">
        <v>1</v>
      </c>
      <c r="BJ342" t="s">
        <v>84</v>
      </c>
      <c r="BM342">
        <v>1100</v>
      </c>
      <c r="BN342">
        <v>0</v>
      </c>
      <c r="BO342" t="s">
        <v>23</v>
      </c>
      <c r="BP342">
        <v>1</v>
      </c>
      <c r="BQ342">
        <v>8</v>
      </c>
      <c r="BR342">
        <v>0</v>
      </c>
      <c r="BS342">
        <v>1</v>
      </c>
      <c r="BT342">
        <v>1</v>
      </c>
      <c r="BU342">
        <v>1</v>
      </c>
      <c r="BV342">
        <v>1</v>
      </c>
      <c r="BW342">
        <v>1</v>
      </c>
      <c r="BX342">
        <v>1</v>
      </c>
      <c r="BY342" t="s">
        <v>3</v>
      </c>
      <c r="BZ342">
        <v>0</v>
      </c>
      <c r="CA342">
        <v>0</v>
      </c>
      <c r="CB342" t="s">
        <v>3</v>
      </c>
      <c r="CE342">
        <v>0</v>
      </c>
      <c r="CF342">
        <v>0</v>
      </c>
      <c r="CG342">
        <v>0</v>
      </c>
      <c r="CH342">
        <v>121</v>
      </c>
      <c r="CI342">
        <v>0</v>
      </c>
      <c r="CJ342">
        <v>0</v>
      </c>
      <c r="CK342">
        <v>0</v>
      </c>
      <c r="CL342">
        <v>0</v>
      </c>
      <c r="CM342">
        <v>0</v>
      </c>
      <c r="CN342" t="s">
        <v>886</v>
      </c>
      <c r="CO342">
        <v>0</v>
      </c>
      <c r="CP342">
        <f t="shared" si="398"/>
        <v>5118237.25</v>
      </c>
      <c r="CQ342">
        <f t="shared" si="399"/>
        <v>39877.5</v>
      </c>
      <c r="CR342">
        <f t="shared" si="400"/>
        <v>0</v>
      </c>
      <c r="CS342">
        <f t="shared" si="401"/>
        <v>0</v>
      </c>
      <c r="CT342">
        <f t="shared" si="402"/>
        <v>0</v>
      </c>
      <c r="CU342">
        <f t="shared" si="403"/>
        <v>0</v>
      </c>
      <c r="CV342">
        <f t="shared" si="404"/>
        <v>0</v>
      </c>
      <c r="CW342">
        <f t="shared" si="405"/>
        <v>0</v>
      </c>
      <c r="CX342">
        <f t="shared" si="406"/>
        <v>0</v>
      </c>
      <c r="CY342">
        <f t="shared" si="407"/>
        <v>0</v>
      </c>
      <c r="CZ342">
        <f t="shared" si="408"/>
        <v>0</v>
      </c>
      <c r="DC342" t="s">
        <v>3</v>
      </c>
      <c r="DD342" t="s">
        <v>86</v>
      </c>
      <c r="DE342" t="s">
        <v>36</v>
      </c>
      <c r="DF342" t="s">
        <v>36</v>
      </c>
      <c r="DG342" t="s">
        <v>43</v>
      </c>
      <c r="DH342" t="s">
        <v>3</v>
      </c>
      <c r="DI342" t="s">
        <v>43</v>
      </c>
      <c r="DJ342" t="s">
        <v>36</v>
      </c>
      <c r="DK342" t="s">
        <v>3</v>
      </c>
      <c r="DL342" t="s">
        <v>3</v>
      </c>
      <c r="DM342" t="s">
        <v>3</v>
      </c>
      <c r="DN342">
        <v>0</v>
      </c>
      <c r="DO342">
        <v>0</v>
      </c>
      <c r="DP342">
        <v>1</v>
      </c>
      <c r="DQ342">
        <v>1</v>
      </c>
      <c r="DU342">
        <v>1007</v>
      </c>
      <c r="DV342" t="s">
        <v>57</v>
      </c>
      <c r="DW342" t="s">
        <v>57</v>
      </c>
      <c r="DX342">
        <v>1</v>
      </c>
      <c r="DZ342" t="s">
        <v>3</v>
      </c>
      <c r="EA342" t="s">
        <v>3</v>
      </c>
      <c r="EB342" t="s">
        <v>3</v>
      </c>
      <c r="EC342" t="s">
        <v>3</v>
      </c>
      <c r="EE342">
        <v>51407885</v>
      </c>
      <c r="EF342">
        <v>8</v>
      </c>
      <c r="EG342" t="s">
        <v>58</v>
      </c>
      <c r="EH342">
        <v>0</v>
      </c>
      <c r="EI342" t="s">
        <v>3</v>
      </c>
      <c r="EJ342">
        <v>1</v>
      </c>
      <c r="EK342">
        <v>1100</v>
      </c>
      <c r="EL342" t="s">
        <v>59</v>
      </c>
      <c r="EM342" t="s">
        <v>60</v>
      </c>
      <c r="EO342" t="s">
        <v>87</v>
      </c>
      <c r="EQ342">
        <v>0</v>
      </c>
      <c r="ER342">
        <v>0</v>
      </c>
      <c r="ES342">
        <v>4829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FQ342">
        <v>0</v>
      </c>
      <c r="FR342">
        <f t="shared" si="409"/>
        <v>0</v>
      </c>
      <c r="FS342">
        <v>0</v>
      </c>
      <c r="FX342">
        <v>0</v>
      </c>
      <c r="FY342">
        <v>0</v>
      </c>
      <c r="GA342" t="s">
        <v>63</v>
      </c>
      <c r="GD342">
        <v>1</v>
      </c>
      <c r="GF342">
        <v>393323060</v>
      </c>
      <c r="GG342">
        <v>2</v>
      </c>
      <c r="GH342">
        <v>0</v>
      </c>
      <c r="GI342">
        <v>3</v>
      </c>
      <c r="GJ342">
        <v>0</v>
      </c>
      <c r="GK342">
        <v>0</v>
      </c>
      <c r="GL342">
        <f t="shared" si="410"/>
        <v>0</v>
      </c>
      <c r="GM342">
        <f t="shared" si="411"/>
        <v>5118237.25</v>
      </c>
      <c r="GN342">
        <f t="shared" si="412"/>
        <v>5118237.25</v>
      </c>
      <c r="GO342">
        <f t="shared" si="413"/>
        <v>0</v>
      </c>
      <c r="GP342">
        <f t="shared" si="414"/>
        <v>0</v>
      </c>
      <c r="GR342">
        <v>1</v>
      </c>
      <c r="GS342">
        <v>4</v>
      </c>
      <c r="GT342">
        <v>0</v>
      </c>
      <c r="GU342" t="s">
        <v>3</v>
      </c>
      <c r="GV342">
        <f t="shared" si="415"/>
        <v>0</v>
      </c>
      <c r="GW342">
        <v>1</v>
      </c>
      <c r="GX342">
        <f t="shared" si="416"/>
        <v>0</v>
      </c>
      <c r="HA342">
        <v>0</v>
      </c>
      <c r="HB342">
        <v>0</v>
      </c>
      <c r="HC342">
        <f t="shared" si="417"/>
        <v>0</v>
      </c>
      <c r="HE342" t="s">
        <v>3</v>
      </c>
      <c r="HF342" t="s">
        <v>3</v>
      </c>
      <c r="HM342" t="s">
        <v>3</v>
      </c>
      <c r="HN342" t="s">
        <v>3</v>
      </c>
      <c r="HO342" t="s">
        <v>3</v>
      </c>
      <c r="HP342" t="s">
        <v>3</v>
      </c>
      <c r="HQ342" t="s">
        <v>3</v>
      </c>
      <c r="IK342">
        <v>0</v>
      </c>
    </row>
    <row r="343" spans="1:255" x14ac:dyDescent="0.2">
      <c r="A343" s="2">
        <v>17</v>
      </c>
      <c r="B343" s="2">
        <v>1</v>
      </c>
      <c r="C343" s="2">
        <f>ROW(SmtRes!A767)</f>
        <v>767</v>
      </c>
      <c r="D343" s="2">
        <f>ROW(EtalonRes!A767)</f>
        <v>767</v>
      </c>
      <c r="E343" s="2" t="s">
        <v>491</v>
      </c>
      <c r="F343" s="2" t="s">
        <v>492</v>
      </c>
      <c r="G343" s="2" t="s">
        <v>493</v>
      </c>
      <c r="H343" s="2" t="s">
        <v>168</v>
      </c>
      <c r="I343" s="2">
        <v>0</v>
      </c>
      <c r="J343" s="2">
        <v>0</v>
      </c>
      <c r="K343" s="2">
        <v>0</v>
      </c>
      <c r="L343" s="2">
        <v>8.0379999999999993E-2</v>
      </c>
      <c r="M343" s="2">
        <v>0</v>
      </c>
      <c r="N343" s="2">
        <f t="shared" si="378"/>
        <v>8.0399999999999999E-2</v>
      </c>
      <c r="O343" s="2">
        <f t="shared" si="379"/>
        <v>0</v>
      </c>
      <c r="P343" s="2">
        <f t="shared" si="380"/>
        <v>0</v>
      </c>
      <c r="Q343" s="2">
        <f t="shared" si="381"/>
        <v>0</v>
      </c>
      <c r="R343" s="2">
        <f t="shared" si="382"/>
        <v>0</v>
      </c>
      <c r="S343" s="2">
        <f t="shared" si="383"/>
        <v>0</v>
      </c>
      <c r="T343" s="2">
        <f t="shared" si="384"/>
        <v>0</v>
      </c>
      <c r="U343" s="2">
        <f t="shared" si="385"/>
        <v>0</v>
      </c>
      <c r="V343" s="2">
        <f t="shared" si="386"/>
        <v>0</v>
      </c>
      <c r="W343" s="2">
        <f t="shared" si="387"/>
        <v>0</v>
      </c>
      <c r="X343" s="2">
        <f t="shared" si="388"/>
        <v>0</v>
      </c>
      <c r="Y343" s="2">
        <f t="shared" si="389"/>
        <v>0</v>
      </c>
      <c r="Z343" s="2"/>
      <c r="AA343" s="2">
        <v>51442965</v>
      </c>
      <c r="AB343" s="2">
        <f t="shared" si="390"/>
        <v>15424.630300000001</v>
      </c>
      <c r="AC343" s="2">
        <f>ROUND((ES343),6)</f>
        <v>0</v>
      </c>
      <c r="AD343" s="2">
        <f t="shared" si="391"/>
        <v>14113.993125000001</v>
      </c>
      <c r="AE343" s="2">
        <f t="shared" si="392"/>
        <v>797.06500000000005</v>
      </c>
      <c r="AF343" s="2">
        <f t="shared" si="393"/>
        <v>1310.6371750000001</v>
      </c>
      <c r="AG343" s="2">
        <f t="shared" si="394"/>
        <v>0</v>
      </c>
      <c r="AH343" s="2">
        <f t="shared" si="395"/>
        <v>162.00624999999999</v>
      </c>
      <c r="AI343" s="2">
        <f t="shared" si="396"/>
        <v>56.134374999999999</v>
      </c>
      <c r="AJ343" s="2">
        <f t="shared" si="397"/>
        <v>0</v>
      </c>
      <c r="AK343" s="2">
        <v>0</v>
      </c>
      <c r="AL343" s="2">
        <v>0</v>
      </c>
      <c r="AM343" s="2">
        <v>9818.43</v>
      </c>
      <c r="AN343" s="2">
        <v>554.48</v>
      </c>
      <c r="AO343" s="2">
        <v>991.03</v>
      </c>
      <c r="AP343" s="2">
        <v>0</v>
      </c>
      <c r="AQ343" s="2">
        <v>122.5</v>
      </c>
      <c r="AR343" s="2">
        <v>39.049999999999997</v>
      </c>
      <c r="AS343" s="2">
        <v>0</v>
      </c>
      <c r="AT343" s="2">
        <v>109</v>
      </c>
      <c r="AU343" s="2">
        <v>55.25</v>
      </c>
      <c r="AV343" s="2">
        <v>1</v>
      </c>
      <c r="AW343" s="2">
        <v>1</v>
      </c>
      <c r="AX343" s="2"/>
      <c r="AY343" s="2"/>
      <c r="AZ343" s="2">
        <v>1</v>
      </c>
      <c r="BA343" s="2">
        <v>44.77</v>
      </c>
      <c r="BB343" s="2">
        <v>13.24</v>
      </c>
      <c r="BC343" s="2">
        <v>8.16</v>
      </c>
      <c r="BD343" s="2" t="s">
        <v>3</v>
      </c>
      <c r="BE343" s="2" t="s">
        <v>3</v>
      </c>
      <c r="BF343" s="2" t="s">
        <v>3</v>
      </c>
      <c r="BG343" s="2" t="s">
        <v>3</v>
      </c>
      <c r="BH343" s="2">
        <v>0</v>
      </c>
      <c r="BI343" s="2">
        <v>1</v>
      </c>
      <c r="BJ343" s="2" t="s">
        <v>494</v>
      </c>
      <c r="BK343" s="2"/>
      <c r="BL343" s="2"/>
      <c r="BM343" s="2">
        <v>28001</v>
      </c>
      <c r="BN343" s="2">
        <v>0</v>
      </c>
      <c r="BO343" s="2" t="s">
        <v>23</v>
      </c>
      <c r="BP343" s="2">
        <v>1</v>
      </c>
      <c r="BQ343" s="2">
        <v>2</v>
      </c>
      <c r="BR343" s="2">
        <v>0</v>
      </c>
      <c r="BS343" s="2">
        <v>44.77</v>
      </c>
      <c r="BT343" s="2">
        <v>1</v>
      </c>
      <c r="BU343" s="2">
        <v>1</v>
      </c>
      <c r="BV343" s="2">
        <v>1</v>
      </c>
      <c r="BW343" s="2">
        <v>1</v>
      </c>
      <c r="BX343" s="2">
        <v>1</v>
      </c>
      <c r="BY343" s="2" t="s">
        <v>3</v>
      </c>
      <c r="BZ343" s="2">
        <v>109</v>
      </c>
      <c r="CA343" s="2">
        <v>65</v>
      </c>
      <c r="CB343" s="2" t="s">
        <v>3</v>
      </c>
      <c r="CC343" s="2"/>
      <c r="CD343" s="2"/>
      <c r="CE343" s="2">
        <v>0</v>
      </c>
      <c r="CF343" s="2">
        <v>0</v>
      </c>
      <c r="CG343" s="2">
        <v>0</v>
      </c>
      <c r="CH343" s="2">
        <v>122</v>
      </c>
      <c r="CI343" s="2">
        <v>0</v>
      </c>
      <c r="CJ343" s="2">
        <v>0</v>
      </c>
      <c r="CK343" s="2">
        <v>0</v>
      </c>
      <c r="CL343" s="2">
        <v>0</v>
      </c>
      <c r="CM343" s="2">
        <v>0</v>
      </c>
      <c r="CN343" s="2" t="s">
        <v>885</v>
      </c>
      <c r="CO343" s="2">
        <v>0</v>
      </c>
      <c r="CP343" s="2">
        <f t="shared" si="398"/>
        <v>0</v>
      </c>
      <c r="CQ343" s="2">
        <f t="shared" si="399"/>
        <v>0</v>
      </c>
      <c r="CR343" s="2">
        <f t="shared" si="400"/>
        <v>186869.27</v>
      </c>
      <c r="CS343" s="2">
        <f t="shared" si="401"/>
        <v>35684.6</v>
      </c>
      <c r="CT343" s="2">
        <f t="shared" si="402"/>
        <v>58677.23</v>
      </c>
      <c r="CU343" s="2">
        <f t="shared" si="403"/>
        <v>0</v>
      </c>
      <c r="CV343" s="2">
        <f t="shared" si="404"/>
        <v>162.00624999999999</v>
      </c>
      <c r="CW343" s="2">
        <f t="shared" si="405"/>
        <v>56.134374999999999</v>
      </c>
      <c r="CX343" s="2">
        <f t="shared" si="406"/>
        <v>0</v>
      </c>
      <c r="CY343" s="2">
        <f t="shared" si="407"/>
        <v>0</v>
      </c>
      <c r="CZ343" s="2">
        <f t="shared" si="408"/>
        <v>0</v>
      </c>
      <c r="DA343" s="2"/>
      <c r="DB343" s="2"/>
      <c r="DC343" s="2" t="s">
        <v>3</v>
      </c>
      <c r="DD343" s="2" t="s">
        <v>3</v>
      </c>
      <c r="DE343" s="2" t="s">
        <v>36</v>
      </c>
      <c r="DF343" s="2" t="s">
        <v>36</v>
      </c>
      <c r="DG343" s="2" t="s">
        <v>43</v>
      </c>
      <c r="DH343" s="2" t="s">
        <v>3</v>
      </c>
      <c r="DI343" s="2" t="s">
        <v>43</v>
      </c>
      <c r="DJ343" s="2" t="s">
        <v>36</v>
      </c>
      <c r="DK343" s="2" t="s">
        <v>3</v>
      </c>
      <c r="DL343" s="2" t="s">
        <v>3</v>
      </c>
      <c r="DM343" s="2" t="s">
        <v>26</v>
      </c>
      <c r="DN343" s="2">
        <v>0</v>
      </c>
      <c r="DO343" s="2">
        <v>0</v>
      </c>
      <c r="DP343" s="2">
        <v>1</v>
      </c>
      <c r="DQ343" s="2">
        <v>1</v>
      </c>
      <c r="DR343" s="2"/>
      <c r="DS343" s="2"/>
      <c r="DT343" s="2"/>
      <c r="DU343" s="2">
        <v>1013</v>
      </c>
      <c r="DV343" s="2" t="s">
        <v>168</v>
      </c>
      <c r="DW343" s="2" t="s">
        <v>168</v>
      </c>
      <c r="DX343" s="2">
        <v>1</v>
      </c>
      <c r="DY343" s="2"/>
      <c r="DZ343" s="2" t="s">
        <v>3</v>
      </c>
      <c r="EA343" s="2" t="s">
        <v>3</v>
      </c>
      <c r="EB343" s="2" t="s">
        <v>3</v>
      </c>
      <c r="EC343" s="2" t="s">
        <v>3</v>
      </c>
      <c r="ED343" s="2"/>
      <c r="EE343" s="2">
        <v>51407717</v>
      </c>
      <c r="EF343" s="2">
        <v>2</v>
      </c>
      <c r="EG343" s="2" t="s">
        <v>27</v>
      </c>
      <c r="EH343" s="2">
        <v>0</v>
      </c>
      <c r="EI343" s="2" t="s">
        <v>3</v>
      </c>
      <c r="EJ343" s="2">
        <v>1</v>
      </c>
      <c r="EK343" s="2">
        <v>28001</v>
      </c>
      <c r="EL343" s="2" t="s">
        <v>157</v>
      </c>
      <c r="EM343" s="2" t="s">
        <v>158</v>
      </c>
      <c r="EN343" s="2"/>
      <c r="EO343" s="2" t="s">
        <v>44</v>
      </c>
      <c r="EP343" s="2"/>
      <c r="EQ343" s="2">
        <v>0</v>
      </c>
      <c r="ER343" s="2">
        <v>0</v>
      </c>
      <c r="ES343" s="2">
        <v>0</v>
      </c>
      <c r="ET343" s="2">
        <v>9818.43</v>
      </c>
      <c r="EU343" s="2">
        <v>554.48</v>
      </c>
      <c r="EV343" s="2">
        <v>991.03</v>
      </c>
      <c r="EW343" s="2">
        <v>122.5</v>
      </c>
      <c r="EX343" s="2">
        <v>39.049999999999997</v>
      </c>
      <c r="EY343" s="2">
        <v>0</v>
      </c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>
        <v>0</v>
      </c>
      <c r="FR343" s="2">
        <f t="shared" si="409"/>
        <v>0</v>
      </c>
      <c r="FS343" s="2">
        <v>0</v>
      </c>
      <c r="FT343" s="2"/>
      <c r="FU343" s="2"/>
      <c r="FV343" s="2"/>
      <c r="FW343" s="2"/>
      <c r="FX343" s="2">
        <v>109</v>
      </c>
      <c r="FY343" s="2">
        <v>55.25</v>
      </c>
      <c r="FZ343" s="2"/>
      <c r="GA343" s="2" t="s">
        <v>3</v>
      </c>
      <c r="GB343" s="2"/>
      <c r="GC343" s="2"/>
      <c r="GD343" s="2">
        <v>1</v>
      </c>
      <c r="GE343" s="2"/>
      <c r="GF343" s="2">
        <v>1144858834</v>
      </c>
      <c r="GG343" s="2">
        <v>2</v>
      </c>
      <c r="GH343" s="2">
        <v>0</v>
      </c>
      <c r="GI343" s="2">
        <v>-2</v>
      </c>
      <c r="GJ343" s="2">
        <v>0</v>
      </c>
      <c r="GK343" s="2">
        <v>0</v>
      </c>
      <c r="GL343" s="2">
        <f t="shared" si="410"/>
        <v>0</v>
      </c>
      <c r="GM343" s="2">
        <f t="shared" si="411"/>
        <v>0</v>
      </c>
      <c r="GN343" s="2">
        <f t="shared" si="412"/>
        <v>0</v>
      </c>
      <c r="GO343" s="2">
        <f t="shared" si="413"/>
        <v>0</v>
      </c>
      <c r="GP343" s="2">
        <f t="shared" si="414"/>
        <v>0</v>
      </c>
      <c r="GQ343" s="2"/>
      <c r="GR343" s="2">
        <v>0</v>
      </c>
      <c r="GS343" s="2">
        <v>3</v>
      </c>
      <c r="GT343" s="2">
        <v>0</v>
      </c>
      <c r="GU343" s="2" t="s">
        <v>3</v>
      </c>
      <c r="GV343" s="2">
        <f t="shared" si="415"/>
        <v>0</v>
      </c>
      <c r="GW343" s="2">
        <v>8.16</v>
      </c>
      <c r="GX343" s="2">
        <f t="shared" si="416"/>
        <v>0</v>
      </c>
      <c r="GY343" s="2"/>
      <c r="GZ343" s="2"/>
      <c r="HA343" s="2">
        <v>0</v>
      </c>
      <c r="HB343" s="2">
        <v>0</v>
      </c>
      <c r="HC343" s="2">
        <f t="shared" si="417"/>
        <v>0</v>
      </c>
      <c r="HD343" s="2"/>
      <c r="HE343" s="2" t="s">
        <v>3</v>
      </c>
      <c r="HF343" s="2" t="s">
        <v>3</v>
      </c>
      <c r="HG343" s="2"/>
      <c r="HH343" s="2"/>
      <c r="HI343" s="2"/>
      <c r="HJ343" s="2"/>
      <c r="HK343" s="2"/>
      <c r="HL343" s="2"/>
      <c r="HM343" s="2" t="s">
        <v>3</v>
      </c>
      <c r="HN343" s="2" t="s">
        <v>3</v>
      </c>
      <c r="HO343" s="2" t="s">
        <v>3</v>
      </c>
      <c r="HP343" s="2" t="s">
        <v>3</v>
      </c>
      <c r="HQ343" s="2" t="s">
        <v>3</v>
      </c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>
        <v>0</v>
      </c>
      <c r="IL343" s="2"/>
      <c r="IM343" s="2"/>
      <c r="IN343" s="2"/>
      <c r="IO343" s="2"/>
      <c r="IP343" s="2"/>
      <c r="IQ343" s="2"/>
      <c r="IR343" s="2"/>
      <c r="IS343" s="2"/>
      <c r="IT343" s="2"/>
      <c r="IU343" s="2"/>
    </row>
    <row r="344" spans="1:255" x14ac:dyDescent="0.2">
      <c r="A344">
        <v>17</v>
      </c>
      <c r="B344">
        <v>1</v>
      </c>
      <c r="C344">
        <f>ROW(SmtRes!A778)</f>
        <v>778</v>
      </c>
      <c r="D344">
        <f>ROW(EtalonRes!A778)</f>
        <v>778</v>
      </c>
      <c r="E344" t="s">
        <v>491</v>
      </c>
      <c r="F344" t="s">
        <v>492</v>
      </c>
      <c r="G344" t="s">
        <v>493</v>
      </c>
      <c r="H344" t="s">
        <v>168</v>
      </c>
      <c r="I344">
        <v>0</v>
      </c>
      <c r="J344">
        <v>0</v>
      </c>
      <c r="K344">
        <v>0</v>
      </c>
      <c r="L344">
        <v>8.0379999999999993E-2</v>
      </c>
      <c r="M344">
        <v>0</v>
      </c>
      <c r="N344">
        <f t="shared" si="378"/>
        <v>8.0399999999999999E-2</v>
      </c>
      <c r="O344">
        <f t="shared" si="379"/>
        <v>0</v>
      </c>
      <c r="P344">
        <f t="shared" si="380"/>
        <v>0</v>
      </c>
      <c r="Q344">
        <f t="shared" si="381"/>
        <v>0</v>
      </c>
      <c r="R344">
        <f t="shared" si="382"/>
        <v>0</v>
      </c>
      <c r="S344">
        <f t="shared" si="383"/>
        <v>0</v>
      </c>
      <c r="T344">
        <f t="shared" si="384"/>
        <v>0</v>
      </c>
      <c r="U344">
        <f t="shared" si="385"/>
        <v>0</v>
      </c>
      <c r="V344">
        <f t="shared" si="386"/>
        <v>0</v>
      </c>
      <c r="W344">
        <f t="shared" si="387"/>
        <v>0</v>
      </c>
      <c r="X344">
        <f t="shared" si="388"/>
        <v>0</v>
      </c>
      <c r="Y344">
        <f t="shared" si="389"/>
        <v>0</v>
      </c>
      <c r="AA344">
        <v>51441990</v>
      </c>
      <c r="AB344">
        <f t="shared" si="390"/>
        <v>15424.630300000001</v>
      </c>
      <c r="AC344">
        <f>ROUND((ES344),6)</f>
        <v>0</v>
      </c>
      <c r="AD344">
        <f t="shared" si="391"/>
        <v>14113.993125000001</v>
      </c>
      <c r="AE344">
        <f t="shared" si="392"/>
        <v>797.06500000000005</v>
      </c>
      <c r="AF344">
        <f t="shared" si="393"/>
        <v>1310.6371750000001</v>
      </c>
      <c r="AG344">
        <f t="shared" si="394"/>
        <v>0</v>
      </c>
      <c r="AH344">
        <f t="shared" si="395"/>
        <v>162.00624999999999</v>
      </c>
      <c r="AI344">
        <f t="shared" si="396"/>
        <v>56.134374999999999</v>
      </c>
      <c r="AJ344">
        <f t="shared" si="397"/>
        <v>0</v>
      </c>
      <c r="AK344">
        <v>0</v>
      </c>
      <c r="AL344">
        <v>0</v>
      </c>
      <c r="AM344">
        <v>9818.43</v>
      </c>
      <c r="AN344">
        <v>554.48</v>
      </c>
      <c r="AO344">
        <v>991.03</v>
      </c>
      <c r="AP344">
        <v>0</v>
      </c>
      <c r="AQ344">
        <v>122.5</v>
      </c>
      <c r="AR344">
        <v>39.049999999999997</v>
      </c>
      <c r="AS344">
        <v>0</v>
      </c>
      <c r="AT344">
        <v>109</v>
      </c>
      <c r="AU344">
        <v>55</v>
      </c>
      <c r="AV344">
        <v>1</v>
      </c>
      <c r="AW344">
        <v>1</v>
      </c>
      <c r="AZ344">
        <v>1</v>
      </c>
      <c r="BA344">
        <v>44.77</v>
      </c>
      <c r="BB344">
        <v>13.24</v>
      </c>
      <c r="BC344">
        <v>8.16</v>
      </c>
      <c r="BD344" t="s">
        <v>3</v>
      </c>
      <c r="BE344" t="s">
        <v>3</v>
      </c>
      <c r="BF344" t="s">
        <v>3</v>
      </c>
      <c r="BG344" t="s">
        <v>3</v>
      </c>
      <c r="BH344">
        <v>0</v>
      </c>
      <c r="BI344">
        <v>1</v>
      </c>
      <c r="BJ344" t="s">
        <v>494</v>
      </c>
      <c r="BM344">
        <v>28001</v>
      </c>
      <c r="BN344">
        <v>0</v>
      </c>
      <c r="BO344" t="s">
        <v>23</v>
      </c>
      <c r="BP344">
        <v>1</v>
      </c>
      <c r="BQ344">
        <v>2</v>
      </c>
      <c r="BR344">
        <v>0</v>
      </c>
      <c r="BS344">
        <v>44.77</v>
      </c>
      <c r="BT344">
        <v>1</v>
      </c>
      <c r="BU344">
        <v>1</v>
      </c>
      <c r="BV344">
        <v>1</v>
      </c>
      <c r="BW344">
        <v>1</v>
      </c>
      <c r="BX344">
        <v>1</v>
      </c>
      <c r="BY344" t="s">
        <v>3</v>
      </c>
      <c r="BZ344">
        <v>109</v>
      </c>
      <c r="CA344">
        <v>65</v>
      </c>
      <c r="CB344" t="s">
        <v>3</v>
      </c>
      <c r="CE344">
        <v>0</v>
      </c>
      <c r="CF344">
        <v>0</v>
      </c>
      <c r="CG344">
        <v>0</v>
      </c>
      <c r="CH344">
        <v>122</v>
      </c>
      <c r="CI344">
        <v>0</v>
      </c>
      <c r="CJ344">
        <v>0</v>
      </c>
      <c r="CK344">
        <v>0</v>
      </c>
      <c r="CL344">
        <v>0</v>
      </c>
      <c r="CM344">
        <v>0</v>
      </c>
      <c r="CN344" t="s">
        <v>885</v>
      </c>
      <c r="CO344">
        <v>0</v>
      </c>
      <c r="CP344">
        <f t="shared" si="398"/>
        <v>0</v>
      </c>
      <c r="CQ344">
        <f t="shared" si="399"/>
        <v>0</v>
      </c>
      <c r="CR344">
        <f t="shared" si="400"/>
        <v>186869.27</v>
      </c>
      <c r="CS344">
        <f t="shared" si="401"/>
        <v>35684.6</v>
      </c>
      <c r="CT344">
        <f t="shared" si="402"/>
        <v>58677.23</v>
      </c>
      <c r="CU344">
        <f t="shared" si="403"/>
        <v>0</v>
      </c>
      <c r="CV344">
        <f t="shared" si="404"/>
        <v>162.00624999999999</v>
      </c>
      <c r="CW344">
        <f t="shared" si="405"/>
        <v>56.134374999999999</v>
      </c>
      <c r="CX344">
        <f t="shared" si="406"/>
        <v>0</v>
      </c>
      <c r="CY344">
        <f t="shared" si="407"/>
        <v>0</v>
      </c>
      <c r="CZ344">
        <f t="shared" si="408"/>
        <v>0</v>
      </c>
      <c r="DC344" t="s">
        <v>3</v>
      </c>
      <c r="DD344" t="s">
        <v>3</v>
      </c>
      <c r="DE344" t="s">
        <v>36</v>
      </c>
      <c r="DF344" t="s">
        <v>36</v>
      </c>
      <c r="DG344" t="s">
        <v>43</v>
      </c>
      <c r="DH344" t="s">
        <v>3</v>
      </c>
      <c r="DI344" t="s">
        <v>43</v>
      </c>
      <c r="DJ344" t="s">
        <v>36</v>
      </c>
      <c r="DK344" t="s">
        <v>3</v>
      </c>
      <c r="DL344" t="s">
        <v>3</v>
      </c>
      <c r="DM344" t="s">
        <v>26</v>
      </c>
      <c r="DN344">
        <v>0</v>
      </c>
      <c r="DO344">
        <v>0</v>
      </c>
      <c r="DP344">
        <v>1</v>
      </c>
      <c r="DQ344">
        <v>1</v>
      </c>
      <c r="DU344">
        <v>1013</v>
      </c>
      <c r="DV344" t="s">
        <v>168</v>
      </c>
      <c r="DW344" t="s">
        <v>168</v>
      </c>
      <c r="DX344">
        <v>1</v>
      </c>
      <c r="DZ344" t="s">
        <v>3</v>
      </c>
      <c r="EA344" t="s">
        <v>3</v>
      </c>
      <c r="EB344" t="s">
        <v>3</v>
      </c>
      <c r="EC344" t="s">
        <v>3</v>
      </c>
      <c r="EE344">
        <v>51407717</v>
      </c>
      <c r="EF344">
        <v>2</v>
      </c>
      <c r="EG344" t="s">
        <v>27</v>
      </c>
      <c r="EH344">
        <v>0</v>
      </c>
      <c r="EI344" t="s">
        <v>3</v>
      </c>
      <c r="EJ344">
        <v>1</v>
      </c>
      <c r="EK344">
        <v>28001</v>
      </c>
      <c r="EL344" t="s">
        <v>157</v>
      </c>
      <c r="EM344" t="s">
        <v>158</v>
      </c>
      <c r="EO344" t="s">
        <v>44</v>
      </c>
      <c r="EQ344">
        <v>0</v>
      </c>
      <c r="ER344">
        <v>0</v>
      </c>
      <c r="ES344">
        <v>0</v>
      </c>
      <c r="ET344">
        <v>9818.43</v>
      </c>
      <c r="EU344">
        <v>554.48</v>
      </c>
      <c r="EV344">
        <v>991.03</v>
      </c>
      <c r="EW344">
        <v>122.5</v>
      </c>
      <c r="EX344">
        <v>39.049999999999997</v>
      </c>
      <c r="EY344">
        <v>0</v>
      </c>
      <c r="FQ344">
        <v>0</v>
      </c>
      <c r="FR344">
        <f t="shared" si="409"/>
        <v>0</v>
      </c>
      <c r="FS344">
        <v>0</v>
      </c>
      <c r="FX344">
        <v>109</v>
      </c>
      <c r="FY344">
        <v>55.25</v>
      </c>
      <c r="GA344" t="s">
        <v>3</v>
      </c>
      <c r="GD344">
        <v>1</v>
      </c>
      <c r="GF344">
        <v>1144858834</v>
      </c>
      <c r="GG344">
        <v>2</v>
      </c>
      <c r="GH344">
        <v>0</v>
      </c>
      <c r="GI344">
        <v>-2</v>
      </c>
      <c r="GJ344">
        <v>0</v>
      </c>
      <c r="GK344">
        <v>0</v>
      </c>
      <c r="GL344">
        <f t="shared" si="410"/>
        <v>0</v>
      </c>
      <c r="GM344">
        <f t="shared" si="411"/>
        <v>0</v>
      </c>
      <c r="GN344">
        <f t="shared" si="412"/>
        <v>0</v>
      </c>
      <c r="GO344">
        <f t="shared" si="413"/>
        <v>0</v>
      </c>
      <c r="GP344">
        <f t="shared" si="414"/>
        <v>0</v>
      </c>
      <c r="GR344">
        <v>0</v>
      </c>
      <c r="GS344">
        <v>3</v>
      </c>
      <c r="GT344">
        <v>0</v>
      </c>
      <c r="GU344" t="s">
        <v>3</v>
      </c>
      <c r="GV344">
        <f t="shared" si="415"/>
        <v>0</v>
      </c>
      <c r="GW344">
        <v>8.16</v>
      </c>
      <c r="GX344">
        <f t="shared" si="416"/>
        <v>0</v>
      </c>
      <c r="HA344">
        <v>0</v>
      </c>
      <c r="HB344">
        <v>0</v>
      </c>
      <c r="HC344">
        <f t="shared" si="417"/>
        <v>0</v>
      </c>
      <c r="HE344" t="s">
        <v>3</v>
      </c>
      <c r="HF344" t="s">
        <v>3</v>
      </c>
      <c r="HM344" t="s">
        <v>3</v>
      </c>
      <c r="HN344" t="s">
        <v>3</v>
      </c>
      <c r="HO344" t="s">
        <v>3</v>
      </c>
      <c r="HP344" t="s">
        <v>3</v>
      </c>
      <c r="HQ344" t="s">
        <v>3</v>
      </c>
      <c r="IK344">
        <v>0</v>
      </c>
    </row>
    <row r="346" spans="1:255" x14ac:dyDescent="0.2">
      <c r="A346" s="3">
        <v>51</v>
      </c>
      <c r="B346" s="3">
        <f>B148</f>
        <v>1</v>
      </c>
      <c r="C346" s="3">
        <f>A148</f>
        <v>4</v>
      </c>
      <c r="D346" s="3">
        <f>ROW(A148)</f>
        <v>148</v>
      </c>
      <c r="E346" s="3"/>
      <c r="F346" s="3" t="str">
        <f>IF(F148&lt;&gt;"",F148,"")</f>
        <v>8</v>
      </c>
      <c r="G346" s="3" t="str">
        <f>IF(G148&lt;&gt;"",G148,"")</f>
        <v>Устройство верхнего строения пути</v>
      </c>
      <c r="H346" s="3">
        <v>0</v>
      </c>
      <c r="I346" s="3"/>
      <c r="J346" s="3"/>
      <c r="K346" s="3"/>
      <c r="L346" s="3"/>
      <c r="M346" s="3"/>
      <c r="N346" s="3"/>
      <c r="O346" s="3">
        <f t="shared" ref="O346:T346" si="419">ROUND(AB346,2)</f>
        <v>27493745.34</v>
      </c>
      <c r="P346" s="3">
        <f t="shared" si="419"/>
        <v>25685102.91</v>
      </c>
      <c r="Q346" s="3">
        <f t="shared" si="419"/>
        <v>1346660.34</v>
      </c>
      <c r="R346" s="3">
        <f t="shared" si="419"/>
        <v>217336.28</v>
      </c>
      <c r="S346" s="3">
        <f t="shared" si="419"/>
        <v>461982.09</v>
      </c>
      <c r="T346" s="3">
        <f t="shared" si="419"/>
        <v>0</v>
      </c>
      <c r="U346" s="3">
        <f>AH346</f>
        <v>1146.6748205399999</v>
      </c>
      <c r="V346" s="3">
        <f>AI346</f>
        <v>373.90781737500004</v>
      </c>
      <c r="W346" s="3">
        <f>ROUND(AJ346,2)</f>
        <v>0</v>
      </c>
      <c r="X346" s="3">
        <f>ROUND(AK346,2)</f>
        <v>743514.52</v>
      </c>
      <c r="Y346" s="3">
        <f>ROUND(AL346,2)</f>
        <v>376025.81</v>
      </c>
      <c r="Z346" s="3"/>
      <c r="AA346" s="3"/>
      <c r="AB346" s="3">
        <f>ROUND(SUMIF(AA152:AA344,"=51442965",O152:O344),2)</f>
        <v>27493745.34</v>
      </c>
      <c r="AC346" s="3">
        <f>ROUND(SUMIF(AA152:AA344,"=51442965",P152:P344),2)</f>
        <v>25685102.91</v>
      </c>
      <c r="AD346" s="3">
        <f>ROUND(SUMIF(AA152:AA344,"=51442965",Q152:Q344),2)</f>
        <v>1346660.34</v>
      </c>
      <c r="AE346" s="3">
        <f>ROUND(SUMIF(AA152:AA344,"=51442965",R152:R344),2)</f>
        <v>217336.28</v>
      </c>
      <c r="AF346" s="3">
        <f>ROUND(SUMIF(AA152:AA344,"=51442965",S152:S344),2)</f>
        <v>461982.09</v>
      </c>
      <c r="AG346" s="3">
        <f>ROUND(SUMIF(AA152:AA344,"=51442965",T152:T344),2)</f>
        <v>0</v>
      </c>
      <c r="AH346" s="3">
        <f>SUMIF(AA152:AA344,"=51442965",U152:U344)</f>
        <v>1146.6748205399999</v>
      </c>
      <c r="AI346" s="3">
        <f>SUMIF(AA152:AA344,"=51442965",V152:V344)</f>
        <v>373.90781737500004</v>
      </c>
      <c r="AJ346" s="3">
        <f>ROUND(SUMIF(AA152:AA344,"=51442965",W152:W344),2)</f>
        <v>0</v>
      </c>
      <c r="AK346" s="3">
        <f>ROUND(SUMIF(AA152:AA344,"=51442965",X152:X344),2)</f>
        <v>743514.52</v>
      </c>
      <c r="AL346" s="3">
        <f>ROUND(SUMIF(AA152:AA344,"=51442965",Y152:Y344),2)</f>
        <v>376025.81</v>
      </c>
      <c r="AM346" s="3"/>
      <c r="AN346" s="3"/>
      <c r="AO346" s="3">
        <f t="shared" ref="AO346:BD346" si="420">ROUND(BX346,2)</f>
        <v>0</v>
      </c>
      <c r="AP346" s="3">
        <f t="shared" si="420"/>
        <v>0</v>
      </c>
      <c r="AQ346" s="3">
        <f t="shared" si="420"/>
        <v>0</v>
      </c>
      <c r="AR346" s="3">
        <f t="shared" si="420"/>
        <v>28613285.670000002</v>
      </c>
      <c r="AS346" s="3">
        <f t="shared" si="420"/>
        <v>28613285.670000002</v>
      </c>
      <c r="AT346" s="3">
        <f t="shared" si="420"/>
        <v>0</v>
      </c>
      <c r="AU346" s="3">
        <f t="shared" si="420"/>
        <v>0</v>
      </c>
      <c r="AV346" s="3">
        <f t="shared" si="420"/>
        <v>25685102.91</v>
      </c>
      <c r="AW346" s="3">
        <f t="shared" si="420"/>
        <v>25685102.91</v>
      </c>
      <c r="AX346" s="3">
        <f t="shared" si="420"/>
        <v>0</v>
      </c>
      <c r="AY346" s="3">
        <f t="shared" si="420"/>
        <v>25685102.91</v>
      </c>
      <c r="AZ346" s="3">
        <f t="shared" si="420"/>
        <v>0</v>
      </c>
      <c r="BA346" s="3">
        <f t="shared" si="420"/>
        <v>0</v>
      </c>
      <c r="BB346" s="3">
        <f t="shared" si="420"/>
        <v>0</v>
      </c>
      <c r="BC346" s="3">
        <f t="shared" si="420"/>
        <v>0</v>
      </c>
      <c r="BD346" s="3">
        <f t="shared" si="420"/>
        <v>0</v>
      </c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>
        <f>ROUND(SUMIF(AA152:AA344,"=51442965",FQ152:FQ344),2)</f>
        <v>0</v>
      </c>
      <c r="BY346" s="3">
        <f>ROUND(SUMIF(AA152:AA344,"=51442965",FR152:FR344),2)</f>
        <v>0</v>
      </c>
      <c r="BZ346" s="3">
        <f>ROUND(SUMIF(AA152:AA344,"=51442965",GL152:GL344),2)</f>
        <v>0</v>
      </c>
      <c r="CA346" s="3">
        <f>ROUND(SUMIF(AA152:AA344,"=51442965",GM152:GM344),2)</f>
        <v>28613285.670000002</v>
      </c>
      <c r="CB346" s="3">
        <f>ROUND(SUMIF(AA152:AA344,"=51442965",GN152:GN344),2)</f>
        <v>28613285.670000002</v>
      </c>
      <c r="CC346" s="3">
        <f>ROUND(SUMIF(AA152:AA344,"=51442965",GO152:GO344),2)</f>
        <v>0</v>
      </c>
      <c r="CD346" s="3">
        <f>ROUND(SUMIF(AA152:AA344,"=51442965",GP152:GP344),2)</f>
        <v>0</v>
      </c>
      <c r="CE346" s="3">
        <f>AC346-BX346</f>
        <v>25685102.91</v>
      </c>
      <c r="CF346" s="3">
        <f>AC346-BY346</f>
        <v>25685102.91</v>
      </c>
      <c r="CG346" s="3">
        <f>BX346-BZ346</f>
        <v>0</v>
      </c>
      <c r="CH346" s="3">
        <f>AC346-BX346-BY346+BZ346</f>
        <v>25685102.91</v>
      </c>
      <c r="CI346" s="3">
        <f>BY346-BZ346</f>
        <v>0</v>
      </c>
      <c r="CJ346" s="3">
        <f>ROUND(SUMIF(AA152:AA344,"=51442965",GX152:GX344),2)</f>
        <v>0</v>
      </c>
      <c r="CK346" s="3">
        <f>ROUND(SUMIF(AA152:AA344,"=51442965",GY152:GY344),2)</f>
        <v>0</v>
      </c>
      <c r="CL346" s="3">
        <f>ROUND(SUMIF(AA152:AA344,"=51442965",GZ152:GZ344),2)</f>
        <v>0</v>
      </c>
      <c r="CM346" s="3">
        <f>ROUND(SUMIF(AA152:AA344,"=51442965",HD152:HD344),2)</f>
        <v>0</v>
      </c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4">
        <f t="shared" ref="DG346:DL346" si="421">ROUND(DT346,2)</f>
        <v>149889078.53999999</v>
      </c>
      <c r="DH346" s="4">
        <f t="shared" si="421"/>
        <v>148080436.11000001</v>
      </c>
      <c r="DI346" s="4">
        <f t="shared" si="421"/>
        <v>1346660.34</v>
      </c>
      <c r="DJ346" s="4">
        <f t="shared" si="421"/>
        <v>217336.28</v>
      </c>
      <c r="DK346" s="4">
        <f t="shared" si="421"/>
        <v>461982.09</v>
      </c>
      <c r="DL346" s="4">
        <f t="shared" si="421"/>
        <v>0</v>
      </c>
      <c r="DM346" s="4">
        <f>DZ346</f>
        <v>1146.6748205399999</v>
      </c>
      <c r="DN346" s="4">
        <f>EA346</f>
        <v>373.90781737500004</v>
      </c>
      <c r="DO346" s="4">
        <f>ROUND(EB346,2)</f>
        <v>0</v>
      </c>
      <c r="DP346" s="4">
        <f>ROUND(EC346,2)</f>
        <v>743514.52</v>
      </c>
      <c r="DQ346" s="4">
        <f>ROUND(ED346,2)</f>
        <v>374368.83</v>
      </c>
      <c r="DR346" s="4"/>
      <c r="DS346" s="4"/>
      <c r="DT346" s="4">
        <f>ROUND(SUMIF(AA152:AA344,"=51441990",O152:O344),2)</f>
        <v>149889078.53999999</v>
      </c>
      <c r="DU346" s="4">
        <f>ROUND(SUMIF(AA152:AA344,"=51441990",P152:P344),2)</f>
        <v>148080436.11000001</v>
      </c>
      <c r="DV346" s="4">
        <f>ROUND(SUMIF(AA152:AA344,"=51441990",Q152:Q344),2)</f>
        <v>1346660.34</v>
      </c>
      <c r="DW346" s="4">
        <f>ROUND(SUMIF(AA152:AA344,"=51441990",R152:R344),2)</f>
        <v>217336.28</v>
      </c>
      <c r="DX346" s="4">
        <f>ROUND(SUMIF(AA152:AA344,"=51441990",S152:S344),2)</f>
        <v>461982.09</v>
      </c>
      <c r="DY346" s="4">
        <f>ROUND(SUMIF(AA152:AA344,"=51441990",T152:T344),2)</f>
        <v>0</v>
      </c>
      <c r="DZ346" s="4">
        <f>SUMIF(AA152:AA344,"=51441990",U152:U344)</f>
        <v>1146.6748205399999</v>
      </c>
      <c r="EA346" s="4">
        <f>SUMIF(AA152:AA344,"=51441990",V152:V344)</f>
        <v>373.90781737500004</v>
      </c>
      <c r="EB346" s="4">
        <f>ROUND(SUMIF(AA152:AA344,"=51441990",W152:W344),2)</f>
        <v>0</v>
      </c>
      <c r="EC346" s="4">
        <f>ROUND(SUMIF(AA152:AA344,"=51441990",X152:X344),2)</f>
        <v>743514.52</v>
      </c>
      <c r="ED346" s="4">
        <f>ROUND(SUMIF(AA152:AA344,"=51441990",Y152:Y344),2)</f>
        <v>374368.83</v>
      </c>
      <c r="EE346" s="4"/>
      <c r="EF346" s="4"/>
      <c r="EG346" s="4">
        <f t="shared" ref="EG346:EV346" si="422">ROUND(FP346,2)</f>
        <v>0</v>
      </c>
      <c r="EH346" s="4">
        <f t="shared" si="422"/>
        <v>0</v>
      </c>
      <c r="EI346" s="4">
        <f t="shared" si="422"/>
        <v>0</v>
      </c>
      <c r="EJ346" s="4">
        <f t="shared" si="422"/>
        <v>151006961.88999999</v>
      </c>
      <c r="EK346" s="4">
        <f t="shared" si="422"/>
        <v>151006961.88999999</v>
      </c>
      <c r="EL346" s="4">
        <f t="shared" si="422"/>
        <v>0</v>
      </c>
      <c r="EM346" s="4">
        <f t="shared" si="422"/>
        <v>0</v>
      </c>
      <c r="EN346" s="4">
        <f t="shared" si="422"/>
        <v>148080436.11000001</v>
      </c>
      <c r="EO346" s="4">
        <f t="shared" si="422"/>
        <v>148080436.11000001</v>
      </c>
      <c r="EP346" s="4">
        <f t="shared" si="422"/>
        <v>0</v>
      </c>
      <c r="EQ346" s="4">
        <f t="shared" si="422"/>
        <v>148080436.11000001</v>
      </c>
      <c r="ER346" s="4">
        <f t="shared" si="422"/>
        <v>0</v>
      </c>
      <c r="ES346" s="4">
        <f t="shared" si="422"/>
        <v>0</v>
      </c>
      <c r="ET346" s="4">
        <f t="shared" si="422"/>
        <v>0</v>
      </c>
      <c r="EU346" s="4">
        <f t="shared" si="422"/>
        <v>0</v>
      </c>
      <c r="EV346" s="4">
        <f t="shared" si="422"/>
        <v>0</v>
      </c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>
        <f>ROUND(SUMIF(AA152:AA344,"=51441990",FQ152:FQ344),2)</f>
        <v>0</v>
      </c>
      <c r="FQ346" s="4">
        <f>ROUND(SUMIF(AA152:AA344,"=51441990",FR152:FR344),2)</f>
        <v>0</v>
      </c>
      <c r="FR346" s="4">
        <f>ROUND(SUMIF(AA152:AA344,"=51441990",GL152:GL344),2)</f>
        <v>0</v>
      </c>
      <c r="FS346" s="4">
        <f>ROUND(SUMIF(AA152:AA344,"=51441990",GM152:GM344),2)</f>
        <v>151006961.88999999</v>
      </c>
      <c r="FT346" s="4">
        <f>ROUND(SUMIF(AA152:AA344,"=51441990",GN152:GN344),2)</f>
        <v>151006961.88999999</v>
      </c>
      <c r="FU346" s="4">
        <f>ROUND(SUMIF(AA152:AA344,"=51441990",GO152:GO344),2)</f>
        <v>0</v>
      </c>
      <c r="FV346" s="4">
        <f>ROUND(SUMIF(AA152:AA344,"=51441990",GP152:GP344),2)</f>
        <v>0</v>
      </c>
      <c r="FW346" s="4">
        <f>DU346-FP346</f>
        <v>148080436.11000001</v>
      </c>
      <c r="FX346" s="4">
        <f>DU346-FQ346</f>
        <v>148080436.11000001</v>
      </c>
      <c r="FY346" s="4">
        <f>FP346-FR346</f>
        <v>0</v>
      </c>
      <c r="FZ346" s="4">
        <f>DU346-FP346-FQ346+FR346</f>
        <v>148080436.11000001</v>
      </c>
      <c r="GA346" s="4">
        <f>FQ346-FR346</f>
        <v>0</v>
      </c>
      <c r="GB346" s="4">
        <f>ROUND(SUMIF(AA152:AA344,"=51441990",GX152:GX344),2)</f>
        <v>0</v>
      </c>
      <c r="GC346" s="4">
        <f>ROUND(SUMIF(AA152:AA344,"=51441990",GY152:GY344),2)</f>
        <v>0</v>
      </c>
      <c r="GD346" s="4">
        <f>ROUND(SUMIF(AA152:AA344,"=51441990",GZ152:GZ344),2)</f>
        <v>0</v>
      </c>
      <c r="GE346" s="4">
        <f>ROUND(SUMIF(AA152:AA344,"=51441990",HD152:HD344),2)</f>
        <v>0</v>
      </c>
      <c r="GF346" s="4"/>
      <c r="GG346" s="4"/>
      <c r="GH346" s="4"/>
      <c r="GI346" s="4"/>
      <c r="GJ346" s="4"/>
      <c r="GK346" s="4"/>
      <c r="GL346" s="4"/>
      <c r="GM346" s="4"/>
      <c r="GN346" s="4"/>
      <c r="GO346" s="4"/>
      <c r="GP346" s="4"/>
      <c r="GQ346" s="4"/>
      <c r="GR346" s="4"/>
      <c r="GS346" s="4"/>
      <c r="GT346" s="4"/>
      <c r="GU346" s="4"/>
      <c r="GV346" s="4"/>
      <c r="GW346" s="4"/>
      <c r="GX346" s="4">
        <v>0</v>
      </c>
    </row>
    <row r="348" spans="1:255" x14ac:dyDescent="0.2">
      <c r="A348" s="5">
        <v>50</v>
      </c>
      <c r="B348" s="5">
        <v>0</v>
      </c>
      <c r="C348" s="5">
        <v>0</v>
      </c>
      <c r="D348" s="5">
        <v>1</v>
      </c>
      <c r="E348" s="5">
        <v>201</v>
      </c>
      <c r="F348" s="5">
        <f>ROUND(Source!O346,O348)</f>
        <v>27493745.34</v>
      </c>
      <c r="G348" s="5" t="s">
        <v>96</v>
      </c>
      <c r="H348" s="5" t="s">
        <v>97</v>
      </c>
      <c r="I348" s="5"/>
      <c r="J348" s="5"/>
      <c r="K348" s="5">
        <v>201</v>
      </c>
      <c r="L348" s="5">
        <v>1</v>
      </c>
      <c r="M348" s="5">
        <v>3</v>
      </c>
      <c r="N348" s="5" t="s">
        <v>3</v>
      </c>
      <c r="O348" s="5">
        <v>2</v>
      </c>
      <c r="P348" s="5">
        <f>ROUND(Source!DG346,O348)</f>
        <v>149889078.53999999</v>
      </c>
      <c r="Q348" s="5"/>
      <c r="R348" s="5"/>
      <c r="S348" s="5"/>
      <c r="T348" s="5"/>
      <c r="U348" s="5"/>
      <c r="V348" s="5"/>
      <c r="W348" s="5">
        <v>27493745.34</v>
      </c>
      <c r="X348" s="5">
        <v>1</v>
      </c>
      <c r="Y348" s="5">
        <v>27493745.34</v>
      </c>
      <c r="Z348" s="5">
        <v>149889078.54000002</v>
      </c>
      <c r="AA348" s="5">
        <v>1</v>
      </c>
      <c r="AB348" s="5">
        <v>149889078.54000002</v>
      </c>
    </row>
    <row r="349" spans="1:255" x14ac:dyDescent="0.2">
      <c r="A349" s="5">
        <v>50</v>
      </c>
      <c r="B349" s="5">
        <v>0</v>
      </c>
      <c r="C349" s="5">
        <v>0</v>
      </c>
      <c r="D349" s="5">
        <v>1</v>
      </c>
      <c r="E349" s="5">
        <v>202</v>
      </c>
      <c r="F349" s="5">
        <f>ROUND(Source!P346,O349)</f>
        <v>25685102.91</v>
      </c>
      <c r="G349" s="5" t="s">
        <v>98</v>
      </c>
      <c r="H349" s="5" t="s">
        <v>99</v>
      </c>
      <c r="I349" s="5"/>
      <c r="J349" s="5"/>
      <c r="K349" s="5">
        <v>202</v>
      </c>
      <c r="L349" s="5">
        <v>2</v>
      </c>
      <c r="M349" s="5">
        <v>3</v>
      </c>
      <c r="N349" s="5" t="s">
        <v>3</v>
      </c>
      <c r="O349" s="5">
        <v>2</v>
      </c>
      <c r="P349" s="5">
        <f>ROUND(Source!DH346,O349)</f>
        <v>148080436.11000001</v>
      </c>
      <c r="Q349" s="5"/>
      <c r="R349" s="5"/>
      <c r="S349" s="5"/>
      <c r="T349" s="5"/>
      <c r="U349" s="5"/>
      <c r="V349" s="5"/>
      <c r="W349" s="5">
        <v>25685102.91</v>
      </c>
      <c r="X349" s="5">
        <v>1</v>
      </c>
      <c r="Y349" s="5">
        <v>25685102.91</v>
      </c>
      <c r="Z349" s="5">
        <v>148080436.11000001</v>
      </c>
      <c r="AA349" s="5">
        <v>1</v>
      </c>
      <c r="AB349" s="5">
        <v>148080436.11000001</v>
      </c>
    </row>
    <row r="350" spans="1:255" x14ac:dyDescent="0.2">
      <c r="A350" s="5">
        <v>50</v>
      </c>
      <c r="B350" s="5">
        <v>0</v>
      </c>
      <c r="C350" s="5">
        <v>0</v>
      </c>
      <c r="D350" s="5">
        <v>1</v>
      </c>
      <c r="E350" s="5">
        <v>222</v>
      </c>
      <c r="F350" s="5">
        <f>ROUND(Source!AO346,O350)</f>
        <v>0</v>
      </c>
      <c r="G350" s="5" t="s">
        <v>100</v>
      </c>
      <c r="H350" s="5" t="s">
        <v>101</v>
      </c>
      <c r="I350" s="5"/>
      <c r="J350" s="5"/>
      <c r="K350" s="5">
        <v>222</v>
      </c>
      <c r="L350" s="5">
        <v>3</v>
      </c>
      <c r="M350" s="5">
        <v>3</v>
      </c>
      <c r="N350" s="5" t="s">
        <v>3</v>
      </c>
      <c r="O350" s="5">
        <v>2</v>
      </c>
      <c r="P350" s="5">
        <f>ROUND(Source!EG346,O350)</f>
        <v>0</v>
      </c>
      <c r="Q350" s="5"/>
      <c r="R350" s="5"/>
      <c r="S350" s="5"/>
      <c r="T350" s="5"/>
      <c r="U350" s="5"/>
      <c r="V350" s="5"/>
      <c r="W350" s="5">
        <v>0</v>
      </c>
      <c r="X350" s="5">
        <v>1</v>
      </c>
      <c r="Y350" s="5">
        <v>0</v>
      </c>
      <c r="Z350" s="5">
        <v>0</v>
      </c>
      <c r="AA350" s="5">
        <v>1</v>
      </c>
      <c r="AB350" s="5">
        <v>0</v>
      </c>
    </row>
    <row r="351" spans="1:255" x14ac:dyDescent="0.2">
      <c r="A351" s="5">
        <v>50</v>
      </c>
      <c r="B351" s="5">
        <v>0</v>
      </c>
      <c r="C351" s="5">
        <v>0</v>
      </c>
      <c r="D351" s="5">
        <v>1</v>
      </c>
      <c r="E351" s="5">
        <v>225</v>
      </c>
      <c r="F351" s="5">
        <f>ROUND(Source!AV346,O351)</f>
        <v>25685102.91</v>
      </c>
      <c r="G351" s="5" t="s">
        <v>102</v>
      </c>
      <c r="H351" s="5" t="s">
        <v>103</v>
      </c>
      <c r="I351" s="5"/>
      <c r="J351" s="5"/>
      <c r="K351" s="5">
        <v>225</v>
      </c>
      <c r="L351" s="5">
        <v>4</v>
      </c>
      <c r="M351" s="5">
        <v>3</v>
      </c>
      <c r="N351" s="5" t="s">
        <v>3</v>
      </c>
      <c r="O351" s="5">
        <v>2</v>
      </c>
      <c r="P351" s="5">
        <f>ROUND(Source!EN346,O351)</f>
        <v>148080436.11000001</v>
      </c>
      <c r="Q351" s="5"/>
      <c r="R351" s="5"/>
      <c r="S351" s="5"/>
      <c r="T351" s="5"/>
      <c r="U351" s="5"/>
      <c r="V351" s="5"/>
      <c r="W351" s="5">
        <v>25685102.91</v>
      </c>
      <c r="X351" s="5">
        <v>1</v>
      </c>
      <c r="Y351" s="5">
        <v>25685102.91</v>
      </c>
      <c r="Z351" s="5">
        <v>148080436.11000001</v>
      </c>
      <c r="AA351" s="5">
        <v>1</v>
      </c>
      <c r="AB351" s="5">
        <v>148080436.11000001</v>
      </c>
    </row>
    <row r="352" spans="1:255" x14ac:dyDescent="0.2">
      <c r="A352" s="5">
        <v>50</v>
      </c>
      <c r="B352" s="5">
        <v>0</v>
      </c>
      <c r="C352" s="5">
        <v>0</v>
      </c>
      <c r="D352" s="5">
        <v>1</v>
      </c>
      <c r="E352" s="5">
        <v>226</v>
      </c>
      <c r="F352" s="5">
        <f>ROUND(Source!AW346,O352)</f>
        <v>25685102.91</v>
      </c>
      <c r="G352" s="5" t="s">
        <v>104</v>
      </c>
      <c r="H352" s="5" t="s">
        <v>105</v>
      </c>
      <c r="I352" s="5"/>
      <c r="J352" s="5"/>
      <c r="K352" s="5">
        <v>226</v>
      </c>
      <c r="L352" s="5">
        <v>5</v>
      </c>
      <c r="M352" s="5">
        <v>3</v>
      </c>
      <c r="N352" s="5" t="s">
        <v>3</v>
      </c>
      <c r="O352" s="5">
        <v>2</v>
      </c>
      <c r="P352" s="5">
        <f>ROUND(Source!EO346,O352)</f>
        <v>148080436.11000001</v>
      </c>
      <c r="Q352" s="5"/>
      <c r="R352" s="5"/>
      <c r="S352" s="5"/>
      <c r="T352" s="5"/>
      <c r="U352" s="5"/>
      <c r="V352" s="5"/>
      <c r="W352" s="5">
        <v>25685102.91</v>
      </c>
      <c r="X352" s="5">
        <v>1</v>
      </c>
      <c r="Y352" s="5">
        <v>25685102.91</v>
      </c>
      <c r="Z352" s="5">
        <v>148080436.11000001</v>
      </c>
      <c r="AA352" s="5">
        <v>1</v>
      </c>
      <c r="AB352" s="5">
        <v>148080436.11000001</v>
      </c>
    </row>
    <row r="353" spans="1:28" x14ac:dyDescent="0.2">
      <c r="A353" s="5">
        <v>50</v>
      </c>
      <c r="B353" s="5">
        <v>0</v>
      </c>
      <c r="C353" s="5">
        <v>0</v>
      </c>
      <c r="D353" s="5">
        <v>1</v>
      </c>
      <c r="E353" s="5">
        <v>227</v>
      </c>
      <c r="F353" s="5">
        <f>ROUND(Source!AX346,O353)</f>
        <v>0</v>
      </c>
      <c r="G353" s="5" t="s">
        <v>106</v>
      </c>
      <c r="H353" s="5" t="s">
        <v>107</v>
      </c>
      <c r="I353" s="5"/>
      <c r="J353" s="5"/>
      <c r="K353" s="5">
        <v>227</v>
      </c>
      <c r="L353" s="5">
        <v>6</v>
      </c>
      <c r="M353" s="5">
        <v>3</v>
      </c>
      <c r="N353" s="5" t="s">
        <v>3</v>
      </c>
      <c r="O353" s="5">
        <v>2</v>
      </c>
      <c r="P353" s="5">
        <f>ROUND(Source!EP346,O353)</f>
        <v>0</v>
      </c>
      <c r="Q353" s="5"/>
      <c r="R353" s="5"/>
      <c r="S353" s="5"/>
      <c r="T353" s="5"/>
      <c r="U353" s="5"/>
      <c r="V353" s="5"/>
      <c r="W353" s="5">
        <v>0</v>
      </c>
      <c r="X353" s="5">
        <v>1</v>
      </c>
      <c r="Y353" s="5">
        <v>0</v>
      </c>
      <c r="Z353" s="5">
        <v>0</v>
      </c>
      <c r="AA353" s="5">
        <v>1</v>
      </c>
      <c r="AB353" s="5">
        <v>0</v>
      </c>
    </row>
    <row r="354" spans="1:28" x14ac:dyDescent="0.2">
      <c r="A354" s="5">
        <v>50</v>
      </c>
      <c r="B354" s="5">
        <v>0</v>
      </c>
      <c r="C354" s="5">
        <v>0</v>
      </c>
      <c r="D354" s="5">
        <v>1</v>
      </c>
      <c r="E354" s="5">
        <v>228</v>
      </c>
      <c r="F354" s="5">
        <f>ROUND(Source!AY346,O354)</f>
        <v>25685102.91</v>
      </c>
      <c r="G354" s="5" t="s">
        <v>108</v>
      </c>
      <c r="H354" s="5" t="s">
        <v>109</v>
      </c>
      <c r="I354" s="5"/>
      <c r="J354" s="5"/>
      <c r="K354" s="5">
        <v>228</v>
      </c>
      <c r="L354" s="5">
        <v>7</v>
      </c>
      <c r="M354" s="5">
        <v>3</v>
      </c>
      <c r="N354" s="5" t="s">
        <v>3</v>
      </c>
      <c r="O354" s="5">
        <v>2</v>
      </c>
      <c r="P354" s="5">
        <f>ROUND(Source!EQ346,O354)</f>
        <v>148080436.11000001</v>
      </c>
      <c r="Q354" s="5"/>
      <c r="R354" s="5"/>
      <c r="S354" s="5"/>
      <c r="T354" s="5"/>
      <c r="U354" s="5"/>
      <c r="V354" s="5"/>
      <c r="W354" s="5">
        <v>25685102.91</v>
      </c>
      <c r="X354" s="5">
        <v>1</v>
      </c>
      <c r="Y354" s="5">
        <v>25685102.91</v>
      </c>
      <c r="Z354" s="5">
        <v>148080436.11000001</v>
      </c>
      <c r="AA354" s="5">
        <v>1</v>
      </c>
      <c r="AB354" s="5">
        <v>148080436.11000001</v>
      </c>
    </row>
    <row r="355" spans="1:28" x14ac:dyDescent="0.2">
      <c r="A355" s="5">
        <v>50</v>
      </c>
      <c r="B355" s="5">
        <v>0</v>
      </c>
      <c r="C355" s="5">
        <v>0</v>
      </c>
      <c r="D355" s="5">
        <v>1</v>
      </c>
      <c r="E355" s="5">
        <v>216</v>
      </c>
      <c r="F355" s="5">
        <f>ROUND(Source!AP346,O355)</f>
        <v>0</v>
      </c>
      <c r="G355" s="5" t="s">
        <v>110</v>
      </c>
      <c r="H355" s="5" t="s">
        <v>111</v>
      </c>
      <c r="I355" s="5"/>
      <c r="J355" s="5"/>
      <c r="K355" s="5">
        <v>216</v>
      </c>
      <c r="L355" s="5">
        <v>8</v>
      </c>
      <c r="M355" s="5">
        <v>3</v>
      </c>
      <c r="N355" s="5" t="s">
        <v>3</v>
      </c>
      <c r="O355" s="5">
        <v>2</v>
      </c>
      <c r="P355" s="5">
        <f>ROUND(Source!EH346,O355)</f>
        <v>0</v>
      </c>
      <c r="Q355" s="5"/>
      <c r="R355" s="5"/>
      <c r="S355" s="5"/>
      <c r="T355" s="5"/>
      <c r="U355" s="5"/>
      <c r="V355" s="5"/>
      <c r="W355" s="5">
        <v>0</v>
      </c>
      <c r="X355" s="5">
        <v>1</v>
      </c>
      <c r="Y355" s="5">
        <v>0</v>
      </c>
      <c r="Z355" s="5">
        <v>0</v>
      </c>
      <c r="AA355" s="5">
        <v>1</v>
      </c>
      <c r="AB355" s="5">
        <v>0</v>
      </c>
    </row>
    <row r="356" spans="1:28" x14ac:dyDescent="0.2">
      <c r="A356" s="5">
        <v>50</v>
      </c>
      <c r="B356" s="5">
        <v>0</v>
      </c>
      <c r="C356" s="5">
        <v>0</v>
      </c>
      <c r="D356" s="5">
        <v>1</v>
      </c>
      <c r="E356" s="5">
        <v>223</v>
      </c>
      <c r="F356" s="5">
        <f>ROUND(Source!AQ346,O356)</f>
        <v>0</v>
      </c>
      <c r="G356" s="5" t="s">
        <v>112</v>
      </c>
      <c r="H356" s="5" t="s">
        <v>113</v>
      </c>
      <c r="I356" s="5"/>
      <c r="J356" s="5"/>
      <c r="K356" s="5">
        <v>223</v>
      </c>
      <c r="L356" s="5">
        <v>9</v>
      </c>
      <c r="M356" s="5">
        <v>3</v>
      </c>
      <c r="N356" s="5" t="s">
        <v>3</v>
      </c>
      <c r="O356" s="5">
        <v>2</v>
      </c>
      <c r="P356" s="5">
        <f>ROUND(Source!EI346,O356)</f>
        <v>0</v>
      </c>
      <c r="Q356" s="5"/>
      <c r="R356" s="5"/>
      <c r="S356" s="5"/>
      <c r="T356" s="5"/>
      <c r="U356" s="5"/>
      <c r="V356" s="5"/>
      <c r="W356" s="5">
        <v>0</v>
      </c>
      <c r="X356" s="5">
        <v>1</v>
      </c>
      <c r="Y356" s="5">
        <v>0</v>
      </c>
      <c r="Z356" s="5">
        <v>0</v>
      </c>
      <c r="AA356" s="5">
        <v>1</v>
      </c>
      <c r="AB356" s="5">
        <v>0</v>
      </c>
    </row>
    <row r="357" spans="1:28" x14ac:dyDescent="0.2">
      <c r="A357" s="5">
        <v>50</v>
      </c>
      <c r="B357" s="5">
        <v>0</v>
      </c>
      <c r="C357" s="5">
        <v>0</v>
      </c>
      <c r="D357" s="5">
        <v>1</v>
      </c>
      <c r="E357" s="5">
        <v>229</v>
      </c>
      <c r="F357" s="5">
        <f>ROUND(Source!AZ346,O357)</f>
        <v>0</v>
      </c>
      <c r="G357" s="5" t="s">
        <v>114</v>
      </c>
      <c r="H357" s="5" t="s">
        <v>115</v>
      </c>
      <c r="I357" s="5"/>
      <c r="J357" s="5"/>
      <c r="K357" s="5">
        <v>229</v>
      </c>
      <c r="L357" s="5">
        <v>10</v>
      </c>
      <c r="M357" s="5">
        <v>3</v>
      </c>
      <c r="N357" s="5" t="s">
        <v>3</v>
      </c>
      <c r="O357" s="5">
        <v>2</v>
      </c>
      <c r="P357" s="5">
        <f>ROUND(Source!ER346,O357)</f>
        <v>0</v>
      </c>
      <c r="Q357" s="5"/>
      <c r="R357" s="5"/>
      <c r="S357" s="5"/>
      <c r="T357" s="5"/>
      <c r="U357" s="5"/>
      <c r="V357" s="5"/>
      <c r="W357" s="5">
        <v>0</v>
      </c>
      <c r="X357" s="5">
        <v>1</v>
      </c>
      <c r="Y357" s="5">
        <v>0</v>
      </c>
      <c r="Z357" s="5">
        <v>0</v>
      </c>
      <c r="AA357" s="5">
        <v>1</v>
      </c>
      <c r="AB357" s="5">
        <v>0</v>
      </c>
    </row>
    <row r="358" spans="1:28" x14ac:dyDescent="0.2">
      <c r="A358" s="5">
        <v>50</v>
      </c>
      <c r="B358" s="5">
        <v>0</v>
      </c>
      <c r="C358" s="5">
        <v>0</v>
      </c>
      <c r="D358" s="5">
        <v>1</v>
      </c>
      <c r="E358" s="5">
        <v>203</v>
      </c>
      <c r="F358" s="5">
        <f>ROUND(Source!Q346,O358)</f>
        <v>1346660.34</v>
      </c>
      <c r="G358" s="5" t="s">
        <v>116</v>
      </c>
      <c r="H358" s="5" t="s">
        <v>117</v>
      </c>
      <c r="I358" s="5"/>
      <c r="J358" s="5"/>
      <c r="K358" s="5">
        <v>203</v>
      </c>
      <c r="L358" s="5">
        <v>11</v>
      </c>
      <c r="M358" s="5">
        <v>3</v>
      </c>
      <c r="N358" s="5" t="s">
        <v>3</v>
      </c>
      <c r="O358" s="5">
        <v>2</v>
      </c>
      <c r="P358" s="5">
        <f>ROUND(Source!DI346,O358)</f>
        <v>1346660.34</v>
      </c>
      <c r="Q358" s="5"/>
      <c r="R358" s="5"/>
      <c r="S358" s="5"/>
      <c r="T358" s="5"/>
      <c r="U358" s="5"/>
      <c r="V358" s="5"/>
      <c r="W358" s="5">
        <v>1346660.3399999999</v>
      </c>
      <c r="X358" s="5">
        <v>1</v>
      </c>
      <c r="Y358" s="5">
        <v>1346660.3399999999</v>
      </c>
      <c r="Z358" s="5">
        <v>1346660.3399999999</v>
      </c>
      <c r="AA358" s="5">
        <v>1</v>
      </c>
      <c r="AB358" s="5">
        <v>1346660.3399999999</v>
      </c>
    </row>
    <row r="359" spans="1:28" x14ac:dyDescent="0.2">
      <c r="A359" s="5">
        <v>50</v>
      </c>
      <c r="B359" s="5">
        <v>0</v>
      </c>
      <c r="C359" s="5">
        <v>0</v>
      </c>
      <c r="D359" s="5">
        <v>1</v>
      </c>
      <c r="E359" s="5">
        <v>231</v>
      </c>
      <c r="F359" s="5">
        <f>ROUND(Source!BB346,O359)</f>
        <v>0</v>
      </c>
      <c r="G359" s="5" t="s">
        <v>118</v>
      </c>
      <c r="H359" s="5" t="s">
        <v>119</v>
      </c>
      <c r="I359" s="5"/>
      <c r="J359" s="5"/>
      <c r="K359" s="5">
        <v>231</v>
      </c>
      <c r="L359" s="5">
        <v>12</v>
      </c>
      <c r="M359" s="5">
        <v>3</v>
      </c>
      <c r="N359" s="5" t="s">
        <v>3</v>
      </c>
      <c r="O359" s="5">
        <v>2</v>
      </c>
      <c r="P359" s="5">
        <f>ROUND(Source!ET346,O359)</f>
        <v>0</v>
      </c>
      <c r="Q359" s="5"/>
      <c r="R359" s="5"/>
      <c r="S359" s="5"/>
      <c r="T359" s="5"/>
      <c r="U359" s="5"/>
      <c r="V359" s="5"/>
      <c r="W359" s="5">
        <v>0</v>
      </c>
      <c r="X359" s="5">
        <v>1</v>
      </c>
      <c r="Y359" s="5">
        <v>0</v>
      </c>
      <c r="Z359" s="5">
        <v>0</v>
      </c>
      <c r="AA359" s="5">
        <v>1</v>
      </c>
      <c r="AB359" s="5">
        <v>0</v>
      </c>
    </row>
    <row r="360" spans="1:28" x14ac:dyDescent="0.2">
      <c r="A360" s="5">
        <v>50</v>
      </c>
      <c r="B360" s="5">
        <v>0</v>
      </c>
      <c r="C360" s="5">
        <v>0</v>
      </c>
      <c r="D360" s="5">
        <v>1</v>
      </c>
      <c r="E360" s="5">
        <v>204</v>
      </c>
      <c r="F360" s="5">
        <f>ROUND(Source!R346,O360)</f>
        <v>217336.28</v>
      </c>
      <c r="G360" s="5" t="s">
        <v>120</v>
      </c>
      <c r="H360" s="5" t="s">
        <v>121</v>
      </c>
      <c r="I360" s="5"/>
      <c r="J360" s="5"/>
      <c r="K360" s="5">
        <v>204</v>
      </c>
      <c r="L360" s="5">
        <v>13</v>
      </c>
      <c r="M360" s="5">
        <v>3</v>
      </c>
      <c r="N360" s="5" t="s">
        <v>3</v>
      </c>
      <c r="O360" s="5">
        <v>2</v>
      </c>
      <c r="P360" s="5">
        <f>ROUND(Source!DJ346,O360)</f>
        <v>217336.28</v>
      </c>
      <c r="Q360" s="5"/>
      <c r="R360" s="5"/>
      <c r="S360" s="5"/>
      <c r="T360" s="5"/>
      <c r="U360" s="5"/>
      <c r="V360" s="5"/>
      <c r="W360" s="5">
        <v>217336.27999999997</v>
      </c>
      <c r="X360" s="5">
        <v>1</v>
      </c>
      <c r="Y360" s="5">
        <v>217336.27999999997</v>
      </c>
      <c r="Z360" s="5">
        <v>217336.27999999997</v>
      </c>
      <c r="AA360" s="5">
        <v>1</v>
      </c>
      <c r="AB360" s="5">
        <v>217336.27999999997</v>
      </c>
    </row>
    <row r="361" spans="1:28" x14ac:dyDescent="0.2">
      <c r="A361" s="5">
        <v>50</v>
      </c>
      <c r="B361" s="5">
        <v>0</v>
      </c>
      <c r="C361" s="5">
        <v>0</v>
      </c>
      <c r="D361" s="5">
        <v>1</v>
      </c>
      <c r="E361" s="5">
        <v>205</v>
      </c>
      <c r="F361" s="5">
        <f>ROUND(Source!S346,O361)</f>
        <v>461982.09</v>
      </c>
      <c r="G361" s="5" t="s">
        <v>122</v>
      </c>
      <c r="H361" s="5" t="s">
        <v>123</v>
      </c>
      <c r="I361" s="5"/>
      <c r="J361" s="5"/>
      <c r="K361" s="5">
        <v>205</v>
      </c>
      <c r="L361" s="5">
        <v>14</v>
      </c>
      <c r="M361" s="5">
        <v>3</v>
      </c>
      <c r="N361" s="5" t="s">
        <v>3</v>
      </c>
      <c r="O361" s="5">
        <v>2</v>
      </c>
      <c r="P361" s="5">
        <f>ROUND(Source!DK346,O361)</f>
        <v>461982.09</v>
      </c>
      <c r="Q361" s="5"/>
      <c r="R361" s="5"/>
      <c r="S361" s="5"/>
      <c r="T361" s="5"/>
      <c r="U361" s="5"/>
      <c r="V361" s="5"/>
      <c r="W361" s="5">
        <v>461982.08999999997</v>
      </c>
      <c r="X361" s="5">
        <v>1</v>
      </c>
      <c r="Y361" s="5">
        <v>461982.08999999997</v>
      </c>
      <c r="Z361" s="5">
        <v>461982.08999999997</v>
      </c>
      <c r="AA361" s="5">
        <v>1</v>
      </c>
      <c r="AB361" s="5">
        <v>461982.08999999997</v>
      </c>
    </row>
    <row r="362" spans="1:28" x14ac:dyDescent="0.2">
      <c r="A362" s="5">
        <v>50</v>
      </c>
      <c r="B362" s="5">
        <v>0</v>
      </c>
      <c r="C362" s="5">
        <v>0</v>
      </c>
      <c r="D362" s="5">
        <v>1</v>
      </c>
      <c r="E362" s="5">
        <v>232</v>
      </c>
      <c r="F362" s="5">
        <f>ROUND(Source!BC346,O362)</f>
        <v>0</v>
      </c>
      <c r="G362" s="5" t="s">
        <v>124</v>
      </c>
      <c r="H362" s="5" t="s">
        <v>125</v>
      </c>
      <c r="I362" s="5"/>
      <c r="J362" s="5"/>
      <c r="K362" s="5">
        <v>232</v>
      </c>
      <c r="L362" s="5">
        <v>15</v>
      </c>
      <c r="M362" s="5">
        <v>3</v>
      </c>
      <c r="N362" s="5" t="s">
        <v>3</v>
      </c>
      <c r="O362" s="5">
        <v>2</v>
      </c>
      <c r="P362" s="5">
        <f>ROUND(Source!EU346,O362)</f>
        <v>0</v>
      </c>
      <c r="Q362" s="5"/>
      <c r="R362" s="5"/>
      <c r="S362" s="5"/>
      <c r="T362" s="5"/>
      <c r="U362" s="5"/>
      <c r="V362" s="5"/>
      <c r="W362" s="5">
        <v>0</v>
      </c>
      <c r="X362" s="5">
        <v>1</v>
      </c>
      <c r="Y362" s="5">
        <v>0</v>
      </c>
      <c r="Z362" s="5">
        <v>0</v>
      </c>
      <c r="AA362" s="5">
        <v>1</v>
      </c>
      <c r="AB362" s="5">
        <v>0</v>
      </c>
    </row>
    <row r="363" spans="1:28" x14ac:dyDescent="0.2">
      <c r="A363" s="5">
        <v>50</v>
      </c>
      <c r="B363" s="5">
        <v>0</v>
      </c>
      <c r="C363" s="5">
        <v>0</v>
      </c>
      <c r="D363" s="5">
        <v>1</v>
      </c>
      <c r="E363" s="5">
        <v>214</v>
      </c>
      <c r="F363" s="5">
        <f>ROUND(Source!AS346,O363)</f>
        <v>28613285.670000002</v>
      </c>
      <c r="G363" s="5" t="s">
        <v>126</v>
      </c>
      <c r="H363" s="5" t="s">
        <v>127</v>
      </c>
      <c r="I363" s="5"/>
      <c r="J363" s="5"/>
      <c r="K363" s="5">
        <v>214</v>
      </c>
      <c r="L363" s="5">
        <v>16</v>
      </c>
      <c r="M363" s="5">
        <v>3</v>
      </c>
      <c r="N363" s="5" t="s">
        <v>3</v>
      </c>
      <c r="O363" s="5">
        <v>2</v>
      </c>
      <c r="P363" s="5">
        <f>ROUND(Source!EK346,O363)</f>
        <v>151006961.88999999</v>
      </c>
      <c r="Q363" s="5"/>
      <c r="R363" s="5"/>
      <c r="S363" s="5"/>
      <c r="T363" s="5"/>
      <c r="U363" s="5"/>
      <c r="V363" s="5"/>
      <c r="W363" s="5">
        <v>28613285.670000002</v>
      </c>
      <c r="X363" s="5">
        <v>1</v>
      </c>
      <c r="Y363" s="5">
        <v>28613285.670000002</v>
      </c>
      <c r="Z363" s="5">
        <v>151006961.88999999</v>
      </c>
      <c r="AA363" s="5">
        <v>1</v>
      </c>
      <c r="AB363" s="5">
        <v>151006961.88999999</v>
      </c>
    </row>
    <row r="364" spans="1:28" x14ac:dyDescent="0.2">
      <c r="A364" s="5">
        <v>50</v>
      </c>
      <c r="B364" s="5">
        <v>0</v>
      </c>
      <c r="C364" s="5">
        <v>0</v>
      </c>
      <c r="D364" s="5">
        <v>1</v>
      </c>
      <c r="E364" s="5">
        <v>215</v>
      </c>
      <c r="F364" s="5">
        <f>ROUND(Source!AT346,O364)</f>
        <v>0</v>
      </c>
      <c r="G364" s="5" t="s">
        <v>128</v>
      </c>
      <c r="H364" s="5" t="s">
        <v>129</v>
      </c>
      <c r="I364" s="5"/>
      <c r="J364" s="5"/>
      <c r="K364" s="5">
        <v>215</v>
      </c>
      <c r="L364" s="5">
        <v>17</v>
      </c>
      <c r="M364" s="5">
        <v>3</v>
      </c>
      <c r="N364" s="5" t="s">
        <v>3</v>
      </c>
      <c r="O364" s="5">
        <v>2</v>
      </c>
      <c r="P364" s="5">
        <f>ROUND(Source!EL346,O364)</f>
        <v>0</v>
      </c>
      <c r="Q364" s="5"/>
      <c r="R364" s="5"/>
      <c r="S364" s="5"/>
      <c r="T364" s="5"/>
      <c r="U364" s="5"/>
      <c r="V364" s="5"/>
      <c r="W364" s="5">
        <v>0</v>
      </c>
      <c r="X364" s="5">
        <v>1</v>
      </c>
      <c r="Y364" s="5">
        <v>0</v>
      </c>
      <c r="Z364" s="5">
        <v>0</v>
      </c>
      <c r="AA364" s="5">
        <v>1</v>
      </c>
      <c r="AB364" s="5">
        <v>0</v>
      </c>
    </row>
    <row r="365" spans="1:28" x14ac:dyDescent="0.2">
      <c r="A365" s="5">
        <v>50</v>
      </c>
      <c r="B365" s="5">
        <v>0</v>
      </c>
      <c r="C365" s="5">
        <v>0</v>
      </c>
      <c r="D365" s="5">
        <v>1</v>
      </c>
      <c r="E365" s="5">
        <v>217</v>
      </c>
      <c r="F365" s="5">
        <f>ROUND(Source!AU346,O365)</f>
        <v>0</v>
      </c>
      <c r="G365" s="5" t="s">
        <v>130</v>
      </c>
      <c r="H365" s="5" t="s">
        <v>131</v>
      </c>
      <c r="I365" s="5"/>
      <c r="J365" s="5"/>
      <c r="K365" s="5">
        <v>217</v>
      </c>
      <c r="L365" s="5">
        <v>18</v>
      </c>
      <c r="M365" s="5">
        <v>3</v>
      </c>
      <c r="N365" s="5" t="s">
        <v>3</v>
      </c>
      <c r="O365" s="5">
        <v>2</v>
      </c>
      <c r="P365" s="5">
        <f>ROUND(Source!EM346,O365)</f>
        <v>0</v>
      </c>
      <c r="Q365" s="5"/>
      <c r="R365" s="5"/>
      <c r="S365" s="5"/>
      <c r="T365" s="5"/>
      <c r="U365" s="5"/>
      <c r="V365" s="5"/>
      <c r="W365" s="5">
        <v>0</v>
      </c>
      <c r="X365" s="5">
        <v>1</v>
      </c>
      <c r="Y365" s="5">
        <v>0</v>
      </c>
      <c r="Z365" s="5">
        <v>0</v>
      </c>
      <c r="AA365" s="5">
        <v>1</v>
      </c>
      <c r="AB365" s="5">
        <v>0</v>
      </c>
    </row>
    <row r="366" spans="1:28" x14ac:dyDescent="0.2">
      <c r="A366" s="5">
        <v>50</v>
      </c>
      <c r="B366" s="5">
        <v>0</v>
      </c>
      <c r="C366" s="5">
        <v>0</v>
      </c>
      <c r="D366" s="5">
        <v>1</v>
      </c>
      <c r="E366" s="5">
        <v>230</v>
      </c>
      <c r="F366" s="5">
        <f>ROUND(Source!BA346,O366)</f>
        <v>0</v>
      </c>
      <c r="G366" s="5" t="s">
        <v>132</v>
      </c>
      <c r="H366" s="5" t="s">
        <v>133</v>
      </c>
      <c r="I366" s="5"/>
      <c r="J366" s="5"/>
      <c r="K366" s="5">
        <v>230</v>
      </c>
      <c r="L366" s="5">
        <v>19</v>
      </c>
      <c r="M366" s="5">
        <v>3</v>
      </c>
      <c r="N366" s="5" t="s">
        <v>3</v>
      </c>
      <c r="O366" s="5">
        <v>2</v>
      </c>
      <c r="P366" s="5">
        <f>ROUND(Source!ES346,O366)</f>
        <v>0</v>
      </c>
      <c r="Q366" s="5"/>
      <c r="R366" s="5"/>
      <c r="S366" s="5"/>
      <c r="T366" s="5"/>
      <c r="U366" s="5"/>
      <c r="V366" s="5"/>
      <c r="W366" s="5">
        <v>0</v>
      </c>
      <c r="X366" s="5">
        <v>1</v>
      </c>
      <c r="Y366" s="5">
        <v>0</v>
      </c>
      <c r="Z366" s="5">
        <v>0</v>
      </c>
      <c r="AA366" s="5">
        <v>1</v>
      </c>
      <c r="AB366" s="5">
        <v>0</v>
      </c>
    </row>
    <row r="367" spans="1:28" x14ac:dyDescent="0.2">
      <c r="A367" s="5">
        <v>50</v>
      </c>
      <c r="B367" s="5">
        <v>0</v>
      </c>
      <c r="C367" s="5">
        <v>0</v>
      </c>
      <c r="D367" s="5">
        <v>1</v>
      </c>
      <c r="E367" s="5">
        <v>206</v>
      </c>
      <c r="F367" s="5">
        <f>ROUND(Source!T346,O367)</f>
        <v>0</v>
      </c>
      <c r="G367" s="5" t="s">
        <v>134</v>
      </c>
      <c r="H367" s="5" t="s">
        <v>135</v>
      </c>
      <c r="I367" s="5"/>
      <c r="J367" s="5"/>
      <c r="K367" s="5">
        <v>206</v>
      </c>
      <c r="L367" s="5">
        <v>20</v>
      </c>
      <c r="M367" s="5">
        <v>3</v>
      </c>
      <c r="N367" s="5" t="s">
        <v>3</v>
      </c>
      <c r="O367" s="5">
        <v>2</v>
      </c>
      <c r="P367" s="5">
        <f>ROUND(Source!DL346,O367)</f>
        <v>0</v>
      </c>
      <c r="Q367" s="5"/>
      <c r="R367" s="5"/>
      <c r="S367" s="5"/>
      <c r="T367" s="5"/>
      <c r="U367" s="5"/>
      <c r="V367" s="5"/>
      <c r="W367" s="5">
        <v>0</v>
      </c>
      <c r="X367" s="5">
        <v>1</v>
      </c>
      <c r="Y367" s="5">
        <v>0</v>
      </c>
      <c r="Z367" s="5">
        <v>0</v>
      </c>
      <c r="AA367" s="5">
        <v>1</v>
      </c>
      <c r="AB367" s="5">
        <v>0</v>
      </c>
    </row>
    <row r="368" spans="1:28" x14ac:dyDescent="0.2">
      <c r="A368" s="5">
        <v>50</v>
      </c>
      <c r="B368" s="5">
        <v>0</v>
      </c>
      <c r="C368" s="5">
        <v>0</v>
      </c>
      <c r="D368" s="5">
        <v>1</v>
      </c>
      <c r="E368" s="5">
        <v>207</v>
      </c>
      <c r="F368" s="5">
        <f>Source!U346</f>
        <v>1146.6748205399999</v>
      </c>
      <c r="G368" s="5" t="s">
        <v>136</v>
      </c>
      <c r="H368" s="5" t="s">
        <v>137</v>
      </c>
      <c r="I368" s="5"/>
      <c r="J368" s="5"/>
      <c r="K368" s="5">
        <v>207</v>
      </c>
      <c r="L368" s="5">
        <v>21</v>
      </c>
      <c r="M368" s="5">
        <v>3</v>
      </c>
      <c r="N368" s="5" t="s">
        <v>3</v>
      </c>
      <c r="O368" s="5">
        <v>-1</v>
      </c>
      <c r="P368" s="5">
        <f>Source!DM346</f>
        <v>1146.6748205399999</v>
      </c>
      <c r="Q368" s="5"/>
      <c r="R368" s="5"/>
      <c r="S368" s="5"/>
      <c r="T368" s="5"/>
      <c r="U368" s="5"/>
      <c r="V368" s="5"/>
      <c r="W368" s="5">
        <v>1146.6748204999999</v>
      </c>
      <c r="X368" s="5">
        <v>1</v>
      </c>
      <c r="Y368" s="5">
        <v>1146.6748204999999</v>
      </c>
      <c r="Z368" s="5">
        <v>1146.6748204999999</v>
      </c>
      <c r="AA368" s="5">
        <v>1</v>
      </c>
      <c r="AB368" s="5">
        <v>1146.6748204999999</v>
      </c>
    </row>
    <row r="369" spans="1:255" x14ac:dyDescent="0.2">
      <c r="A369" s="5">
        <v>50</v>
      </c>
      <c r="B369" s="5">
        <v>0</v>
      </c>
      <c r="C369" s="5">
        <v>0</v>
      </c>
      <c r="D369" s="5">
        <v>1</v>
      </c>
      <c r="E369" s="5">
        <v>208</v>
      </c>
      <c r="F369" s="5">
        <f>Source!V346</f>
        <v>373.90781737500004</v>
      </c>
      <c r="G369" s="5" t="s">
        <v>138</v>
      </c>
      <c r="H369" s="5" t="s">
        <v>139</v>
      </c>
      <c r="I369" s="5"/>
      <c r="J369" s="5"/>
      <c r="K369" s="5">
        <v>208</v>
      </c>
      <c r="L369" s="5">
        <v>22</v>
      </c>
      <c r="M369" s="5">
        <v>3</v>
      </c>
      <c r="N369" s="5" t="s">
        <v>3</v>
      </c>
      <c r="O369" s="5">
        <v>-1</v>
      </c>
      <c r="P369" s="5">
        <f>Source!DN346</f>
        <v>373.90781737500004</v>
      </c>
      <c r="Q369" s="5"/>
      <c r="R369" s="5"/>
      <c r="S369" s="5"/>
      <c r="T369" s="5"/>
      <c r="U369" s="5"/>
      <c r="V369" s="5"/>
      <c r="W369" s="5">
        <v>373.9078174</v>
      </c>
      <c r="X369" s="5">
        <v>1</v>
      </c>
      <c r="Y369" s="5">
        <v>373.9078174</v>
      </c>
      <c r="Z369" s="5">
        <v>373.9078174</v>
      </c>
      <c r="AA369" s="5">
        <v>1</v>
      </c>
      <c r="AB369" s="5">
        <v>373.9078174</v>
      </c>
    </row>
    <row r="370" spans="1:255" x14ac:dyDescent="0.2">
      <c r="A370" s="5">
        <v>50</v>
      </c>
      <c r="B370" s="5">
        <v>0</v>
      </c>
      <c r="C370" s="5">
        <v>0</v>
      </c>
      <c r="D370" s="5">
        <v>1</v>
      </c>
      <c r="E370" s="5">
        <v>209</v>
      </c>
      <c r="F370" s="5">
        <f>ROUND(Source!W346,O370)</f>
        <v>0</v>
      </c>
      <c r="G370" s="5" t="s">
        <v>140</v>
      </c>
      <c r="H370" s="5" t="s">
        <v>141</v>
      </c>
      <c r="I370" s="5"/>
      <c r="J370" s="5"/>
      <c r="K370" s="5">
        <v>209</v>
      </c>
      <c r="L370" s="5">
        <v>23</v>
      </c>
      <c r="M370" s="5">
        <v>3</v>
      </c>
      <c r="N370" s="5" t="s">
        <v>3</v>
      </c>
      <c r="O370" s="5">
        <v>2</v>
      </c>
      <c r="P370" s="5">
        <f>ROUND(Source!DO346,O370)</f>
        <v>0</v>
      </c>
      <c r="Q370" s="5"/>
      <c r="R370" s="5"/>
      <c r="S370" s="5"/>
      <c r="T370" s="5"/>
      <c r="U370" s="5"/>
      <c r="V370" s="5"/>
      <c r="W370" s="5">
        <v>0</v>
      </c>
      <c r="X370" s="5">
        <v>1</v>
      </c>
      <c r="Y370" s="5">
        <v>0</v>
      </c>
      <c r="Z370" s="5">
        <v>0</v>
      </c>
      <c r="AA370" s="5">
        <v>1</v>
      </c>
      <c r="AB370" s="5">
        <v>0</v>
      </c>
    </row>
    <row r="371" spans="1:255" x14ac:dyDescent="0.2">
      <c r="A371" s="5">
        <v>50</v>
      </c>
      <c r="B371" s="5">
        <v>0</v>
      </c>
      <c r="C371" s="5">
        <v>0</v>
      </c>
      <c r="D371" s="5">
        <v>1</v>
      </c>
      <c r="E371" s="5">
        <v>233</v>
      </c>
      <c r="F371" s="5">
        <f>ROUND(Source!BD346,O371)</f>
        <v>0</v>
      </c>
      <c r="G371" s="5" t="s">
        <v>142</v>
      </c>
      <c r="H371" s="5" t="s">
        <v>143</v>
      </c>
      <c r="I371" s="5"/>
      <c r="J371" s="5"/>
      <c r="K371" s="5">
        <v>233</v>
      </c>
      <c r="L371" s="5">
        <v>24</v>
      </c>
      <c r="M371" s="5">
        <v>3</v>
      </c>
      <c r="N371" s="5" t="s">
        <v>3</v>
      </c>
      <c r="O371" s="5">
        <v>2</v>
      </c>
      <c r="P371" s="5">
        <f>ROUND(Source!EV346,O371)</f>
        <v>0</v>
      </c>
      <c r="Q371" s="5"/>
      <c r="R371" s="5"/>
      <c r="S371" s="5"/>
      <c r="T371" s="5"/>
      <c r="U371" s="5"/>
      <c r="V371" s="5"/>
      <c r="W371" s="5">
        <v>0</v>
      </c>
      <c r="X371" s="5">
        <v>1</v>
      </c>
      <c r="Y371" s="5">
        <v>0</v>
      </c>
      <c r="Z371" s="5">
        <v>0</v>
      </c>
      <c r="AA371" s="5">
        <v>1</v>
      </c>
      <c r="AB371" s="5">
        <v>0</v>
      </c>
    </row>
    <row r="372" spans="1:255" x14ac:dyDescent="0.2">
      <c r="A372" s="5">
        <v>50</v>
      </c>
      <c r="B372" s="5">
        <v>0</v>
      </c>
      <c r="C372" s="5">
        <v>0</v>
      </c>
      <c r="D372" s="5">
        <v>1</v>
      </c>
      <c r="E372" s="5">
        <v>210</v>
      </c>
      <c r="F372" s="5">
        <f>ROUND(Source!X346,O372)</f>
        <v>743514.52</v>
      </c>
      <c r="G372" s="5" t="s">
        <v>144</v>
      </c>
      <c r="H372" s="5" t="s">
        <v>145</v>
      </c>
      <c r="I372" s="5"/>
      <c r="J372" s="5"/>
      <c r="K372" s="5">
        <v>210</v>
      </c>
      <c r="L372" s="5">
        <v>25</v>
      </c>
      <c r="M372" s="5">
        <v>3</v>
      </c>
      <c r="N372" s="5" t="s">
        <v>3</v>
      </c>
      <c r="O372" s="5">
        <v>2</v>
      </c>
      <c r="P372" s="5">
        <f>ROUND(Source!DP346,O372)</f>
        <v>743514.52</v>
      </c>
      <c r="Q372" s="5"/>
      <c r="R372" s="5"/>
      <c r="S372" s="5"/>
      <c r="T372" s="5"/>
      <c r="U372" s="5"/>
      <c r="V372" s="5"/>
      <c r="W372" s="5">
        <v>743514.52</v>
      </c>
      <c r="X372" s="5">
        <v>1</v>
      </c>
      <c r="Y372" s="5">
        <v>743514.52</v>
      </c>
      <c r="Z372" s="5">
        <v>743514.52</v>
      </c>
      <c r="AA372" s="5">
        <v>1</v>
      </c>
      <c r="AB372" s="5">
        <v>743514.52</v>
      </c>
    </row>
    <row r="373" spans="1:255" x14ac:dyDescent="0.2">
      <c r="A373" s="5">
        <v>50</v>
      </c>
      <c r="B373" s="5">
        <v>0</v>
      </c>
      <c r="C373" s="5">
        <v>0</v>
      </c>
      <c r="D373" s="5">
        <v>1</v>
      </c>
      <c r="E373" s="5">
        <v>211</v>
      </c>
      <c r="F373" s="5">
        <f>ROUND(Source!Y346,O373)</f>
        <v>376025.81</v>
      </c>
      <c r="G373" s="5" t="s">
        <v>146</v>
      </c>
      <c r="H373" s="5" t="s">
        <v>147</v>
      </c>
      <c r="I373" s="5"/>
      <c r="J373" s="5"/>
      <c r="K373" s="5">
        <v>211</v>
      </c>
      <c r="L373" s="5">
        <v>26</v>
      </c>
      <c r="M373" s="5">
        <v>3</v>
      </c>
      <c r="N373" s="5" t="s">
        <v>3</v>
      </c>
      <c r="O373" s="5">
        <v>2</v>
      </c>
      <c r="P373" s="5">
        <f>ROUND(Source!DQ346,O373)</f>
        <v>374368.83</v>
      </c>
      <c r="Q373" s="5"/>
      <c r="R373" s="5"/>
      <c r="S373" s="5"/>
      <c r="T373" s="5"/>
      <c r="U373" s="5"/>
      <c r="V373" s="5"/>
      <c r="W373" s="5">
        <v>376025.81</v>
      </c>
      <c r="X373" s="5">
        <v>1</v>
      </c>
      <c r="Y373" s="5">
        <v>376025.81</v>
      </c>
      <c r="Z373" s="5">
        <v>374368.83</v>
      </c>
      <c r="AA373" s="5">
        <v>1</v>
      </c>
      <c r="AB373" s="5">
        <v>374368.83</v>
      </c>
    </row>
    <row r="374" spans="1:255" x14ac:dyDescent="0.2">
      <c r="A374" s="5">
        <v>50</v>
      </c>
      <c r="B374" s="5">
        <v>0</v>
      </c>
      <c r="C374" s="5">
        <v>0</v>
      </c>
      <c r="D374" s="5">
        <v>1</v>
      </c>
      <c r="E374" s="5">
        <v>224</v>
      </c>
      <c r="F374" s="5">
        <f>ROUND(Source!AR346,O374)</f>
        <v>28613285.670000002</v>
      </c>
      <c r="G374" s="5" t="s">
        <v>148</v>
      </c>
      <c r="H374" s="5" t="s">
        <v>149</v>
      </c>
      <c r="I374" s="5"/>
      <c r="J374" s="5"/>
      <c r="K374" s="5">
        <v>224</v>
      </c>
      <c r="L374" s="5">
        <v>27</v>
      </c>
      <c r="M374" s="5">
        <v>3</v>
      </c>
      <c r="N374" s="5" t="s">
        <v>3</v>
      </c>
      <c r="O374" s="5">
        <v>2</v>
      </c>
      <c r="P374" s="5">
        <f>ROUND(Source!EJ346,O374)</f>
        <v>151006961.88999999</v>
      </c>
      <c r="Q374" s="5"/>
      <c r="R374" s="5"/>
      <c r="S374" s="5"/>
      <c r="T374" s="5"/>
      <c r="U374" s="5"/>
      <c r="V374" s="5"/>
      <c r="W374" s="5">
        <v>28613285.669999998</v>
      </c>
      <c r="X374" s="5">
        <v>1</v>
      </c>
      <c r="Y374" s="5">
        <v>28613285.669999998</v>
      </c>
      <c r="Z374" s="5">
        <v>151006961.89000005</v>
      </c>
      <c r="AA374" s="5">
        <v>1</v>
      </c>
      <c r="AB374" s="5">
        <v>151006961.89000005</v>
      </c>
    </row>
    <row r="376" spans="1:255" x14ac:dyDescent="0.2">
      <c r="A376" s="1">
        <v>4</v>
      </c>
      <c r="B376" s="1">
        <v>1</v>
      </c>
      <c r="C376" s="1"/>
      <c r="D376" s="1">
        <f>ROW(A423)</f>
        <v>423</v>
      </c>
      <c r="E376" s="1"/>
      <c r="F376" s="1" t="s">
        <v>89</v>
      </c>
      <c r="G376" s="1" t="s">
        <v>150</v>
      </c>
      <c r="H376" s="1" t="s">
        <v>3</v>
      </c>
      <c r="I376" s="1">
        <v>0</v>
      </c>
      <c r="J376" s="1"/>
      <c r="K376" s="1">
        <v>-1</v>
      </c>
      <c r="L376" s="1"/>
      <c r="M376" s="1" t="s">
        <v>3</v>
      </c>
      <c r="N376" s="1"/>
      <c r="O376" s="1"/>
      <c r="P376" s="1"/>
      <c r="Q376" s="1"/>
      <c r="R376" s="1"/>
      <c r="S376" s="1">
        <v>0</v>
      </c>
      <c r="T376" s="1">
        <v>0</v>
      </c>
      <c r="U376" s="1" t="s">
        <v>3</v>
      </c>
      <c r="V376" s="1">
        <v>0</v>
      </c>
      <c r="W376" s="1"/>
      <c r="X376" s="1"/>
      <c r="Y376" s="1"/>
      <c r="Z376" s="1"/>
      <c r="AA376" s="1"/>
      <c r="AB376" s="1" t="s">
        <v>3</v>
      </c>
      <c r="AC376" s="1" t="s">
        <v>3</v>
      </c>
      <c r="AD376" s="1" t="s">
        <v>3</v>
      </c>
      <c r="AE376" s="1" t="s">
        <v>3</v>
      </c>
      <c r="AF376" s="1" t="s">
        <v>3</v>
      </c>
      <c r="AG376" s="1" t="s">
        <v>3</v>
      </c>
      <c r="AH376" s="1"/>
      <c r="AI376" s="1"/>
      <c r="AJ376" s="1"/>
      <c r="AK376" s="1"/>
      <c r="AL376" s="1"/>
      <c r="AM376" s="1"/>
      <c r="AN376" s="1"/>
      <c r="AO376" s="1"/>
      <c r="AP376" s="1" t="s">
        <v>3</v>
      </c>
      <c r="AQ376" s="1" t="s">
        <v>3</v>
      </c>
      <c r="AR376" s="1" t="s">
        <v>3</v>
      </c>
      <c r="AS376" s="1"/>
      <c r="AT376" s="1"/>
      <c r="AU376" s="1"/>
      <c r="AV376" s="1"/>
      <c r="AW376" s="1"/>
      <c r="AX376" s="1"/>
      <c r="AY376" s="1"/>
      <c r="AZ376" s="1" t="s">
        <v>3</v>
      </c>
      <c r="BA376" s="1"/>
      <c r="BB376" s="1" t="s">
        <v>3</v>
      </c>
      <c r="BC376" s="1" t="s">
        <v>3</v>
      </c>
      <c r="BD376" s="1" t="s">
        <v>3</v>
      </c>
      <c r="BE376" s="1" t="s">
        <v>3</v>
      </c>
      <c r="BF376" s="1" t="s">
        <v>3</v>
      </c>
      <c r="BG376" s="1" t="s">
        <v>3</v>
      </c>
      <c r="BH376" s="1" t="s">
        <v>3</v>
      </c>
      <c r="BI376" s="1" t="s">
        <v>3</v>
      </c>
      <c r="BJ376" s="1" t="s">
        <v>3</v>
      </c>
      <c r="BK376" s="1" t="s">
        <v>3</v>
      </c>
      <c r="BL376" s="1" t="s">
        <v>3</v>
      </c>
      <c r="BM376" s="1" t="s">
        <v>3</v>
      </c>
      <c r="BN376" s="1" t="s">
        <v>3</v>
      </c>
      <c r="BO376" s="1" t="s">
        <v>3</v>
      </c>
      <c r="BP376" s="1" t="s">
        <v>3</v>
      </c>
      <c r="BQ376" s="1"/>
      <c r="BR376" s="1"/>
      <c r="BS376" s="1"/>
      <c r="BT376" s="1"/>
      <c r="BU376" s="1"/>
      <c r="BV376" s="1"/>
      <c r="BW376" s="1"/>
      <c r="BX376" s="1">
        <v>0</v>
      </c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>
        <v>0</v>
      </c>
    </row>
    <row r="378" spans="1:255" x14ac:dyDescent="0.2">
      <c r="A378" s="3">
        <v>52</v>
      </c>
      <c r="B378" s="3">
        <f t="shared" ref="B378:G378" si="423">B423</f>
        <v>1</v>
      </c>
      <c r="C378" s="3">
        <f t="shared" si="423"/>
        <v>4</v>
      </c>
      <c r="D378" s="3">
        <f t="shared" si="423"/>
        <v>376</v>
      </c>
      <c r="E378" s="3">
        <f t="shared" si="423"/>
        <v>0</v>
      </c>
      <c r="F378" s="3" t="str">
        <f t="shared" si="423"/>
        <v>12</v>
      </c>
      <c r="G378" s="3" t="str">
        <f t="shared" si="423"/>
        <v>Демонтажные работы</v>
      </c>
      <c r="H378" s="3"/>
      <c r="I378" s="3"/>
      <c r="J378" s="3"/>
      <c r="K378" s="3"/>
      <c r="L378" s="3"/>
      <c r="M378" s="3"/>
      <c r="N378" s="3"/>
      <c r="O378" s="3">
        <f t="shared" ref="O378:AT378" si="424">O423</f>
        <v>0</v>
      </c>
      <c r="P378" s="3">
        <f t="shared" si="424"/>
        <v>0</v>
      </c>
      <c r="Q378" s="3">
        <f t="shared" si="424"/>
        <v>0</v>
      </c>
      <c r="R378" s="3">
        <f t="shared" si="424"/>
        <v>0</v>
      </c>
      <c r="S378" s="3">
        <f t="shared" si="424"/>
        <v>0</v>
      </c>
      <c r="T378" s="3">
        <f t="shared" si="424"/>
        <v>0</v>
      </c>
      <c r="U378" s="3">
        <f t="shared" si="424"/>
        <v>0</v>
      </c>
      <c r="V378" s="3">
        <f t="shared" si="424"/>
        <v>0</v>
      </c>
      <c r="W378" s="3">
        <f t="shared" si="424"/>
        <v>0</v>
      </c>
      <c r="X378" s="3">
        <f t="shared" si="424"/>
        <v>0</v>
      </c>
      <c r="Y378" s="3">
        <f t="shared" si="424"/>
        <v>0</v>
      </c>
      <c r="Z378" s="3">
        <f t="shared" si="424"/>
        <v>0</v>
      </c>
      <c r="AA378" s="3">
        <f t="shared" si="424"/>
        <v>0</v>
      </c>
      <c r="AB378" s="3">
        <f t="shared" si="424"/>
        <v>0</v>
      </c>
      <c r="AC378" s="3">
        <f t="shared" si="424"/>
        <v>0</v>
      </c>
      <c r="AD378" s="3">
        <f t="shared" si="424"/>
        <v>0</v>
      </c>
      <c r="AE378" s="3">
        <f t="shared" si="424"/>
        <v>0</v>
      </c>
      <c r="AF378" s="3">
        <f t="shared" si="424"/>
        <v>0</v>
      </c>
      <c r="AG378" s="3">
        <f t="shared" si="424"/>
        <v>0</v>
      </c>
      <c r="AH378" s="3">
        <f t="shared" si="424"/>
        <v>0</v>
      </c>
      <c r="AI378" s="3">
        <f t="shared" si="424"/>
        <v>0</v>
      </c>
      <c r="AJ378" s="3">
        <f t="shared" si="424"/>
        <v>0</v>
      </c>
      <c r="AK378" s="3">
        <f t="shared" si="424"/>
        <v>0</v>
      </c>
      <c r="AL378" s="3">
        <f t="shared" si="424"/>
        <v>0</v>
      </c>
      <c r="AM378" s="3">
        <f t="shared" si="424"/>
        <v>0</v>
      </c>
      <c r="AN378" s="3">
        <f t="shared" si="424"/>
        <v>0</v>
      </c>
      <c r="AO378" s="3">
        <f t="shared" si="424"/>
        <v>0</v>
      </c>
      <c r="AP378" s="3">
        <f t="shared" si="424"/>
        <v>0</v>
      </c>
      <c r="AQ378" s="3">
        <f t="shared" si="424"/>
        <v>0</v>
      </c>
      <c r="AR378" s="3">
        <f t="shared" si="424"/>
        <v>0</v>
      </c>
      <c r="AS378" s="3">
        <f t="shared" si="424"/>
        <v>0</v>
      </c>
      <c r="AT378" s="3">
        <f t="shared" si="424"/>
        <v>0</v>
      </c>
      <c r="AU378" s="3">
        <f t="shared" ref="AU378:BZ378" si="425">AU423</f>
        <v>0</v>
      </c>
      <c r="AV378" s="3">
        <f t="shared" si="425"/>
        <v>0</v>
      </c>
      <c r="AW378" s="3">
        <f t="shared" si="425"/>
        <v>0</v>
      </c>
      <c r="AX378" s="3">
        <f t="shared" si="425"/>
        <v>0</v>
      </c>
      <c r="AY378" s="3">
        <f t="shared" si="425"/>
        <v>0</v>
      </c>
      <c r="AZ378" s="3">
        <f t="shared" si="425"/>
        <v>0</v>
      </c>
      <c r="BA378" s="3">
        <f t="shared" si="425"/>
        <v>0</v>
      </c>
      <c r="BB378" s="3">
        <f t="shared" si="425"/>
        <v>0</v>
      </c>
      <c r="BC378" s="3">
        <f t="shared" si="425"/>
        <v>0</v>
      </c>
      <c r="BD378" s="3">
        <f t="shared" si="425"/>
        <v>0</v>
      </c>
      <c r="BE378" s="3">
        <f t="shared" si="425"/>
        <v>0</v>
      </c>
      <c r="BF378" s="3">
        <f t="shared" si="425"/>
        <v>0</v>
      </c>
      <c r="BG378" s="3">
        <f t="shared" si="425"/>
        <v>0</v>
      </c>
      <c r="BH378" s="3">
        <f t="shared" si="425"/>
        <v>0</v>
      </c>
      <c r="BI378" s="3">
        <f t="shared" si="425"/>
        <v>0</v>
      </c>
      <c r="BJ378" s="3">
        <f t="shared" si="425"/>
        <v>0</v>
      </c>
      <c r="BK378" s="3">
        <f t="shared" si="425"/>
        <v>0</v>
      </c>
      <c r="BL378" s="3">
        <f t="shared" si="425"/>
        <v>0</v>
      </c>
      <c r="BM378" s="3">
        <f t="shared" si="425"/>
        <v>0</v>
      </c>
      <c r="BN378" s="3">
        <f t="shared" si="425"/>
        <v>0</v>
      </c>
      <c r="BO378" s="3">
        <f t="shared" si="425"/>
        <v>0</v>
      </c>
      <c r="BP378" s="3">
        <f t="shared" si="425"/>
        <v>0</v>
      </c>
      <c r="BQ378" s="3">
        <f t="shared" si="425"/>
        <v>0</v>
      </c>
      <c r="BR378" s="3">
        <f t="shared" si="425"/>
        <v>0</v>
      </c>
      <c r="BS378" s="3">
        <f t="shared" si="425"/>
        <v>0</v>
      </c>
      <c r="BT378" s="3">
        <f t="shared" si="425"/>
        <v>0</v>
      </c>
      <c r="BU378" s="3">
        <f t="shared" si="425"/>
        <v>0</v>
      </c>
      <c r="BV378" s="3">
        <f t="shared" si="425"/>
        <v>0</v>
      </c>
      <c r="BW378" s="3">
        <f t="shared" si="425"/>
        <v>0</v>
      </c>
      <c r="BX378" s="3">
        <f t="shared" si="425"/>
        <v>0</v>
      </c>
      <c r="BY378" s="3">
        <f t="shared" si="425"/>
        <v>0</v>
      </c>
      <c r="BZ378" s="3">
        <f t="shared" si="425"/>
        <v>0</v>
      </c>
      <c r="CA378" s="3">
        <f t="shared" ref="CA378:DF378" si="426">CA423</f>
        <v>0</v>
      </c>
      <c r="CB378" s="3">
        <f t="shared" si="426"/>
        <v>0</v>
      </c>
      <c r="CC378" s="3">
        <f t="shared" si="426"/>
        <v>0</v>
      </c>
      <c r="CD378" s="3">
        <f t="shared" si="426"/>
        <v>0</v>
      </c>
      <c r="CE378" s="3">
        <f t="shared" si="426"/>
        <v>0</v>
      </c>
      <c r="CF378" s="3">
        <f t="shared" si="426"/>
        <v>0</v>
      </c>
      <c r="CG378" s="3">
        <f t="shared" si="426"/>
        <v>0</v>
      </c>
      <c r="CH378" s="3">
        <f t="shared" si="426"/>
        <v>0</v>
      </c>
      <c r="CI378" s="3">
        <f t="shared" si="426"/>
        <v>0</v>
      </c>
      <c r="CJ378" s="3">
        <f t="shared" si="426"/>
        <v>0</v>
      </c>
      <c r="CK378" s="3">
        <f t="shared" si="426"/>
        <v>0</v>
      </c>
      <c r="CL378" s="3">
        <f t="shared" si="426"/>
        <v>0</v>
      </c>
      <c r="CM378" s="3">
        <f t="shared" si="426"/>
        <v>0</v>
      </c>
      <c r="CN378" s="3">
        <f t="shared" si="426"/>
        <v>0</v>
      </c>
      <c r="CO378" s="3">
        <f t="shared" si="426"/>
        <v>0</v>
      </c>
      <c r="CP378" s="3">
        <f t="shared" si="426"/>
        <v>0</v>
      </c>
      <c r="CQ378" s="3">
        <f t="shared" si="426"/>
        <v>0</v>
      </c>
      <c r="CR378" s="3">
        <f t="shared" si="426"/>
        <v>0</v>
      </c>
      <c r="CS378" s="3">
        <f t="shared" si="426"/>
        <v>0</v>
      </c>
      <c r="CT378" s="3">
        <f t="shared" si="426"/>
        <v>0</v>
      </c>
      <c r="CU378" s="3">
        <f t="shared" si="426"/>
        <v>0</v>
      </c>
      <c r="CV378" s="3">
        <f t="shared" si="426"/>
        <v>0</v>
      </c>
      <c r="CW378" s="3">
        <f t="shared" si="426"/>
        <v>0</v>
      </c>
      <c r="CX378" s="3">
        <f t="shared" si="426"/>
        <v>0</v>
      </c>
      <c r="CY378" s="3">
        <f t="shared" si="426"/>
        <v>0</v>
      </c>
      <c r="CZ378" s="3">
        <f t="shared" si="426"/>
        <v>0</v>
      </c>
      <c r="DA378" s="3">
        <f t="shared" si="426"/>
        <v>0</v>
      </c>
      <c r="DB378" s="3">
        <f t="shared" si="426"/>
        <v>0</v>
      </c>
      <c r="DC378" s="3">
        <f t="shared" si="426"/>
        <v>0</v>
      </c>
      <c r="DD378" s="3">
        <f t="shared" si="426"/>
        <v>0</v>
      </c>
      <c r="DE378" s="3">
        <f t="shared" si="426"/>
        <v>0</v>
      </c>
      <c r="DF378" s="3">
        <f t="shared" si="426"/>
        <v>0</v>
      </c>
      <c r="DG378" s="4">
        <f t="shared" ref="DG378:EL378" si="427">DG423</f>
        <v>0</v>
      </c>
      <c r="DH378" s="4">
        <f t="shared" si="427"/>
        <v>0</v>
      </c>
      <c r="DI378" s="4">
        <f t="shared" si="427"/>
        <v>0</v>
      </c>
      <c r="DJ378" s="4">
        <f t="shared" si="427"/>
        <v>0</v>
      </c>
      <c r="DK378" s="4">
        <f t="shared" si="427"/>
        <v>0</v>
      </c>
      <c r="DL378" s="4">
        <f t="shared" si="427"/>
        <v>0</v>
      </c>
      <c r="DM378" s="4">
        <f t="shared" si="427"/>
        <v>0</v>
      </c>
      <c r="DN378" s="4">
        <f t="shared" si="427"/>
        <v>0</v>
      </c>
      <c r="DO378" s="4">
        <f t="shared" si="427"/>
        <v>0</v>
      </c>
      <c r="DP378" s="4">
        <f t="shared" si="427"/>
        <v>0</v>
      </c>
      <c r="DQ378" s="4">
        <f t="shared" si="427"/>
        <v>0</v>
      </c>
      <c r="DR378" s="4">
        <f t="shared" si="427"/>
        <v>0</v>
      </c>
      <c r="DS378" s="4">
        <f t="shared" si="427"/>
        <v>0</v>
      </c>
      <c r="DT378" s="4">
        <f t="shared" si="427"/>
        <v>0</v>
      </c>
      <c r="DU378" s="4">
        <f t="shared" si="427"/>
        <v>0</v>
      </c>
      <c r="DV378" s="4">
        <f t="shared" si="427"/>
        <v>0</v>
      </c>
      <c r="DW378" s="4">
        <f t="shared" si="427"/>
        <v>0</v>
      </c>
      <c r="DX378" s="4">
        <f t="shared" si="427"/>
        <v>0</v>
      </c>
      <c r="DY378" s="4">
        <f t="shared" si="427"/>
        <v>0</v>
      </c>
      <c r="DZ378" s="4">
        <f t="shared" si="427"/>
        <v>0</v>
      </c>
      <c r="EA378" s="4">
        <f t="shared" si="427"/>
        <v>0</v>
      </c>
      <c r="EB378" s="4">
        <f t="shared" si="427"/>
        <v>0</v>
      </c>
      <c r="EC378" s="4">
        <f t="shared" si="427"/>
        <v>0</v>
      </c>
      <c r="ED378" s="4">
        <f t="shared" si="427"/>
        <v>0</v>
      </c>
      <c r="EE378" s="4">
        <f t="shared" si="427"/>
        <v>0</v>
      </c>
      <c r="EF378" s="4">
        <f t="shared" si="427"/>
        <v>0</v>
      </c>
      <c r="EG378" s="4">
        <f t="shared" si="427"/>
        <v>0</v>
      </c>
      <c r="EH378" s="4">
        <f t="shared" si="427"/>
        <v>0</v>
      </c>
      <c r="EI378" s="4">
        <f t="shared" si="427"/>
        <v>0</v>
      </c>
      <c r="EJ378" s="4">
        <f t="shared" si="427"/>
        <v>0</v>
      </c>
      <c r="EK378" s="4">
        <f t="shared" si="427"/>
        <v>0</v>
      </c>
      <c r="EL378" s="4">
        <f t="shared" si="427"/>
        <v>0</v>
      </c>
      <c r="EM378" s="4">
        <f t="shared" ref="EM378:FR378" si="428">EM423</f>
        <v>0</v>
      </c>
      <c r="EN378" s="4">
        <f t="shared" si="428"/>
        <v>0</v>
      </c>
      <c r="EO378" s="4">
        <f t="shared" si="428"/>
        <v>0</v>
      </c>
      <c r="EP378" s="4">
        <f t="shared" si="428"/>
        <v>0</v>
      </c>
      <c r="EQ378" s="4">
        <f t="shared" si="428"/>
        <v>0</v>
      </c>
      <c r="ER378" s="4">
        <f t="shared" si="428"/>
        <v>0</v>
      </c>
      <c r="ES378" s="4">
        <f t="shared" si="428"/>
        <v>0</v>
      </c>
      <c r="ET378" s="4">
        <f t="shared" si="428"/>
        <v>0</v>
      </c>
      <c r="EU378" s="4">
        <f t="shared" si="428"/>
        <v>0</v>
      </c>
      <c r="EV378" s="4">
        <f t="shared" si="428"/>
        <v>0</v>
      </c>
      <c r="EW378" s="4">
        <f t="shared" si="428"/>
        <v>0</v>
      </c>
      <c r="EX378" s="4">
        <f t="shared" si="428"/>
        <v>0</v>
      </c>
      <c r="EY378" s="4">
        <f t="shared" si="428"/>
        <v>0</v>
      </c>
      <c r="EZ378" s="4">
        <f t="shared" si="428"/>
        <v>0</v>
      </c>
      <c r="FA378" s="4">
        <f t="shared" si="428"/>
        <v>0</v>
      </c>
      <c r="FB378" s="4">
        <f t="shared" si="428"/>
        <v>0</v>
      </c>
      <c r="FC378" s="4">
        <f t="shared" si="428"/>
        <v>0</v>
      </c>
      <c r="FD378" s="4">
        <f t="shared" si="428"/>
        <v>0</v>
      </c>
      <c r="FE378" s="4">
        <f t="shared" si="428"/>
        <v>0</v>
      </c>
      <c r="FF378" s="4">
        <f t="shared" si="428"/>
        <v>0</v>
      </c>
      <c r="FG378" s="4">
        <f t="shared" si="428"/>
        <v>0</v>
      </c>
      <c r="FH378" s="4">
        <f t="shared" si="428"/>
        <v>0</v>
      </c>
      <c r="FI378" s="4">
        <f t="shared" si="428"/>
        <v>0</v>
      </c>
      <c r="FJ378" s="4">
        <f t="shared" si="428"/>
        <v>0</v>
      </c>
      <c r="FK378" s="4">
        <f t="shared" si="428"/>
        <v>0</v>
      </c>
      <c r="FL378" s="4">
        <f t="shared" si="428"/>
        <v>0</v>
      </c>
      <c r="FM378" s="4">
        <f t="shared" si="428"/>
        <v>0</v>
      </c>
      <c r="FN378" s="4">
        <f t="shared" si="428"/>
        <v>0</v>
      </c>
      <c r="FO378" s="4">
        <f t="shared" si="428"/>
        <v>0</v>
      </c>
      <c r="FP378" s="4">
        <f t="shared" si="428"/>
        <v>0</v>
      </c>
      <c r="FQ378" s="4">
        <f t="shared" si="428"/>
        <v>0</v>
      </c>
      <c r="FR378" s="4">
        <f t="shared" si="428"/>
        <v>0</v>
      </c>
      <c r="FS378" s="4">
        <f t="shared" ref="FS378:GX378" si="429">FS423</f>
        <v>0</v>
      </c>
      <c r="FT378" s="4">
        <f t="shared" si="429"/>
        <v>0</v>
      </c>
      <c r="FU378" s="4">
        <f t="shared" si="429"/>
        <v>0</v>
      </c>
      <c r="FV378" s="4">
        <f t="shared" si="429"/>
        <v>0</v>
      </c>
      <c r="FW378" s="4">
        <f t="shared" si="429"/>
        <v>0</v>
      </c>
      <c r="FX378" s="4">
        <f t="shared" si="429"/>
        <v>0</v>
      </c>
      <c r="FY378" s="4">
        <f t="shared" si="429"/>
        <v>0</v>
      </c>
      <c r="FZ378" s="4">
        <f t="shared" si="429"/>
        <v>0</v>
      </c>
      <c r="GA378" s="4">
        <f t="shared" si="429"/>
        <v>0</v>
      </c>
      <c r="GB378" s="4">
        <f t="shared" si="429"/>
        <v>0</v>
      </c>
      <c r="GC378" s="4">
        <f t="shared" si="429"/>
        <v>0</v>
      </c>
      <c r="GD378" s="4">
        <f t="shared" si="429"/>
        <v>0</v>
      </c>
      <c r="GE378" s="4">
        <f t="shared" si="429"/>
        <v>0</v>
      </c>
      <c r="GF378" s="4">
        <f t="shared" si="429"/>
        <v>0</v>
      </c>
      <c r="GG378" s="4">
        <f t="shared" si="429"/>
        <v>0</v>
      </c>
      <c r="GH378" s="4">
        <f t="shared" si="429"/>
        <v>0</v>
      </c>
      <c r="GI378" s="4">
        <f t="shared" si="429"/>
        <v>0</v>
      </c>
      <c r="GJ378" s="4">
        <f t="shared" si="429"/>
        <v>0</v>
      </c>
      <c r="GK378" s="4">
        <f t="shared" si="429"/>
        <v>0</v>
      </c>
      <c r="GL378" s="4">
        <f t="shared" si="429"/>
        <v>0</v>
      </c>
      <c r="GM378" s="4">
        <f t="shared" si="429"/>
        <v>0</v>
      </c>
      <c r="GN378" s="4">
        <f t="shared" si="429"/>
        <v>0</v>
      </c>
      <c r="GO378" s="4">
        <f t="shared" si="429"/>
        <v>0</v>
      </c>
      <c r="GP378" s="4">
        <f t="shared" si="429"/>
        <v>0</v>
      </c>
      <c r="GQ378" s="4">
        <f t="shared" si="429"/>
        <v>0</v>
      </c>
      <c r="GR378" s="4">
        <f t="shared" si="429"/>
        <v>0</v>
      </c>
      <c r="GS378" s="4">
        <f t="shared" si="429"/>
        <v>0</v>
      </c>
      <c r="GT378" s="4">
        <f t="shared" si="429"/>
        <v>0</v>
      </c>
      <c r="GU378" s="4">
        <f t="shared" si="429"/>
        <v>0</v>
      </c>
      <c r="GV378" s="4">
        <f t="shared" si="429"/>
        <v>0</v>
      </c>
      <c r="GW378" s="4">
        <f t="shared" si="429"/>
        <v>0</v>
      </c>
      <c r="GX378" s="4">
        <f t="shared" si="429"/>
        <v>0</v>
      </c>
    </row>
    <row r="380" spans="1:255" x14ac:dyDescent="0.2">
      <c r="A380" s="2">
        <v>19</v>
      </c>
      <c r="B380" s="2">
        <v>1</v>
      </c>
      <c r="C380" s="2"/>
      <c r="D380" s="2"/>
      <c r="E380" s="2"/>
      <c r="F380" s="2" t="s">
        <v>3</v>
      </c>
      <c r="G380" s="2" t="s">
        <v>495</v>
      </c>
      <c r="H380" s="2" t="s">
        <v>3</v>
      </c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>
        <v>1</v>
      </c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>
        <v>0</v>
      </c>
      <c r="IL380" s="2"/>
      <c r="IM380" s="2"/>
      <c r="IN380" s="2"/>
      <c r="IO380" s="2"/>
      <c r="IP380" s="2"/>
      <c r="IQ380" s="2"/>
      <c r="IR380" s="2"/>
      <c r="IS380" s="2"/>
      <c r="IT380" s="2"/>
      <c r="IU380" s="2"/>
    </row>
    <row r="381" spans="1:255" x14ac:dyDescent="0.2">
      <c r="A381" s="2">
        <v>19</v>
      </c>
      <c r="B381" s="2">
        <v>1</v>
      </c>
      <c r="C381" s="2"/>
      <c r="D381" s="2"/>
      <c r="E381" s="2"/>
      <c r="F381" s="2" t="s">
        <v>3</v>
      </c>
      <c r="G381" s="2" t="s">
        <v>496</v>
      </c>
      <c r="H381" s="2" t="s">
        <v>3</v>
      </c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>
        <v>1</v>
      </c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>
        <v>0</v>
      </c>
      <c r="IL381" s="2"/>
      <c r="IM381" s="2"/>
      <c r="IN381" s="2"/>
      <c r="IO381" s="2"/>
      <c r="IP381" s="2"/>
      <c r="IQ381" s="2"/>
      <c r="IR381" s="2"/>
      <c r="IS381" s="2"/>
      <c r="IT381" s="2"/>
      <c r="IU381" s="2"/>
    </row>
    <row r="382" spans="1:255" x14ac:dyDescent="0.2">
      <c r="A382" s="2">
        <v>17</v>
      </c>
      <c r="B382" s="2">
        <v>1</v>
      </c>
      <c r="C382" s="2">
        <f>ROW(SmtRes!A800)</f>
        <v>800</v>
      </c>
      <c r="D382" s="2">
        <f>ROW(EtalonRes!A800)</f>
        <v>800</v>
      </c>
      <c r="E382" s="2" t="s">
        <v>497</v>
      </c>
      <c r="F382" s="2" t="s">
        <v>498</v>
      </c>
      <c r="G382" s="2" t="s">
        <v>499</v>
      </c>
      <c r="H382" s="2" t="s">
        <v>230</v>
      </c>
      <c r="I382" s="2">
        <v>0</v>
      </c>
      <c r="J382" s="2">
        <v>0</v>
      </c>
      <c r="K382" s="2">
        <v>0</v>
      </c>
      <c r="L382" s="2">
        <v>4.62</v>
      </c>
      <c r="M382" s="2">
        <v>0</v>
      </c>
      <c r="N382" s="2">
        <f t="shared" ref="N382:N391" si="430">ROUND(L382-M382,4)</f>
        <v>4.62</v>
      </c>
      <c r="O382" s="2">
        <f t="shared" ref="O382:O391" si="431">ROUND(CP382,2)</f>
        <v>0</v>
      </c>
      <c r="P382" s="2">
        <f t="shared" ref="P382:P391" si="432">ROUND(CQ382*I382,2)</f>
        <v>0</v>
      </c>
      <c r="Q382" s="2">
        <f t="shared" ref="Q382:Q391" si="433">ROUND(CR382*I382,2)</f>
        <v>0</v>
      </c>
      <c r="R382" s="2">
        <f t="shared" ref="R382:R391" si="434">ROUND(CS382*I382,2)</f>
        <v>0</v>
      </c>
      <c r="S382" s="2">
        <f t="shared" ref="S382:S391" si="435">ROUND(CT382*I382,2)</f>
        <v>0</v>
      </c>
      <c r="T382" s="2">
        <f t="shared" ref="T382:T391" si="436">ROUND(CU382*I382,2)</f>
        <v>0</v>
      </c>
      <c r="U382" s="2">
        <f t="shared" ref="U382:U391" si="437">CV382*I382</f>
        <v>0</v>
      </c>
      <c r="V382" s="2">
        <f t="shared" ref="V382:V391" si="438">CW382*I382</f>
        <v>0</v>
      </c>
      <c r="W382" s="2">
        <f t="shared" ref="W382:W391" si="439">ROUND(CX382*I382,2)</f>
        <v>0</v>
      </c>
      <c r="X382" s="2">
        <f t="shared" ref="X382:X391" si="440">ROUND(CY382,2)</f>
        <v>0</v>
      </c>
      <c r="Y382" s="2">
        <f t="shared" ref="Y382:Y391" si="441">ROUND(CZ382,2)</f>
        <v>0</v>
      </c>
      <c r="Z382" s="2"/>
      <c r="AA382" s="2">
        <v>51442965</v>
      </c>
      <c r="AB382" s="2">
        <f t="shared" ref="AB382:AB391" si="442">ROUND((AC382+AD382+AF382),6)</f>
        <v>316.05507599999999</v>
      </c>
      <c r="AC382" s="2">
        <f>ROUND(((ES382*0)),6)</f>
        <v>0</v>
      </c>
      <c r="AD382" s="2">
        <f>ROUND(((((ET382*0.7*1.25*1.15))-((EU382*0.7*1.25*1.15)))+AE382),6)</f>
        <v>268.05493799999999</v>
      </c>
      <c r="AE382" s="2">
        <f>ROUND(((EU382*0.7*1.25*1.15)),6)</f>
        <v>32.411313</v>
      </c>
      <c r="AF382" s="2">
        <f>ROUND(((EV382*0.7*1.15*1.15)),6)</f>
        <v>48.000138</v>
      </c>
      <c r="AG382" s="2">
        <f t="shared" ref="AG382:AG391" si="443">ROUND((AP382),6)</f>
        <v>0</v>
      </c>
      <c r="AH382" s="2">
        <f>((EW382*0.7*1.15*1.15))</f>
        <v>5.3508349999999991</v>
      </c>
      <c r="AI382" s="2">
        <f>((EX382*0.7*1.25*1.15))</f>
        <v>2.3043125</v>
      </c>
      <c r="AJ382" s="2">
        <f t="shared" ref="AJ382:AJ391" si="444">(AS382)</f>
        <v>0</v>
      </c>
      <c r="AK382" s="2">
        <v>0</v>
      </c>
      <c r="AL382" s="2">
        <v>121.33</v>
      </c>
      <c r="AM382" s="2">
        <v>266.39</v>
      </c>
      <c r="AN382" s="2">
        <v>32.21</v>
      </c>
      <c r="AO382" s="2">
        <v>51.85</v>
      </c>
      <c r="AP382" s="2">
        <v>0</v>
      </c>
      <c r="AQ382" s="2">
        <v>5.78</v>
      </c>
      <c r="AR382" s="2">
        <v>2.29</v>
      </c>
      <c r="AS382" s="2">
        <v>0</v>
      </c>
      <c r="AT382" s="2">
        <v>93</v>
      </c>
      <c r="AU382" s="2">
        <v>52.7</v>
      </c>
      <c r="AV382" s="2">
        <v>1</v>
      </c>
      <c r="AW382" s="2">
        <v>1</v>
      </c>
      <c r="AX382" s="2"/>
      <c r="AY382" s="2"/>
      <c r="AZ382" s="2">
        <v>1</v>
      </c>
      <c r="BA382" s="2">
        <v>44.77</v>
      </c>
      <c r="BB382" s="2">
        <v>13.24</v>
      </c>
      <c r="BC382" s="2">
        <v>8.16</v>
      </c>
      <c r="BD382" s="2" t="s">
        <v>3</v>
      </c>
      <c r="BE382" s="2" t="s">
        <v>3</v>
      </c>
      <c r="BF382" s="2" t="s">
        <v>3</v>
      </c>
      <c r="BG382" s="2" t="s">
        <v>3</v>
      </c>
      <c r="BH382" s="2">
        <v>0</v>
      </c>
      <c r="BI382" s="2">
        <v>1</v>
      </c>
      <c r="BJ382" s="2" t="s">
        <v>500</v>
      </c>
      <c r="BK382" s="2"/>
      <c r="BL382" s="2"/>
      <c r="BM382" s="2">
        <v>9001</v>
      </c>
      <c r="BN382" s="2">
        <v>0</v>
      </c>
      <c r="BO382" s="2" t="s">
        <v>23</v>
      </c>
      <c r="BP382" s="2">
        <v>1</v>
      </c>
      <c r="BQ382" s="2">
        <v>2</v>
      </c>
      <c r="BR382" s="2">
        <v>0</v>
      </c>
      <c r="BS382" s="2">
        <v>44.77</v>
      </c>
      <c r="BT382" s="2">
        <v>1</v>
      </c>
      <c r="BU382" s="2">
        <v>1</v>
      </c>
      <c r="BV382" s="2">
        <v>1</v>
      </c>
      <c r="BW382" s="2">
        <v>1</v>
      </c>
      <c r="BX382" s="2">
        <v>1</v>
      </c>
      <c r="BY382" s="2" t="s">
        <v>3</v>
      </c>
      <c r="BZ382" s="2">
        <v>93</v>
      </c>
      <c r="CA382" s="2">
        <v>62</v>
      </c>
      <c r="CB382" s="2" t="s">
        <v>3</v>
      </c>
      <c r="CC382" s="2"/>
      <c r="CD382" s="2"/>
      <c r="CE382" s="2">
        <v>0</v>
      </c>
      <c r="CF382" s="2">
        <v>0</v>
      </c>
      <c r="CG382" s="2">
        <v>0</v>
      </c>
      <c r="CH382" s="2">
        <v>123</v>
      </c>
      <c r="CI382" s="2">
        <v>0</v>
      </c>
      <c r="CJ382" s="2">
        <v>0</v>
      </c>
      <c r="CK382" s="2">
        <v>0</v>
      </c>
      <c r="CL382" s="2">
        <v>0</v>
      </c>
      <c r="CM382" s="2">
        <v>0</v>
      </c>
      <c r="CN382" s="2" t="s">
        <v>889</v>
      </c>
      <c r="CO382" s="2">
        <v>0</v>
      </c>
      <c r="CP382" s="2">
        <f t="shared" ref="CP382:CP391" si="445">(P382+Q382+S382)</f>
        <v>0</v>
      </c>
      <c r="CQ382" s="2">
        <f t="shared" ref="CQ382:CQ391" si="446">ROUND(AC382*BC382,2)</f>
        <v>0</v>
      </c>
      <c r="CR382" s="2">
        <f t="shared" ref="CR382:CR391" si="447">ROUND(AD382*BB382,2)</f>
        <v>3549.05</v>
      </c>
      <c r="CS382" s="2">
        <f t="shared" ref="CS382:CS391" si="448">ROUND(AE382*BS382,2)</f>
        <v>1451.05</v>
      </c>
      <c r="CT382" s="2">
        <f t="shared" ref="CT382:CT391" si="449">ROUND(AF382*BA382,2)</f>
        <v>2148.9699999999998</v>
      </c>
      <c r="CU382" s="2">
        <f t="shared" ref="CU382:CU391" si="450">AG382</f>
        <v>0</v>
      </c>
      <c r="CV382" s="2">
        <f t="shared" ref="CV382:CV391" si="451">AH382</f>
        <v>5.3508349999999991</v>
      </c>
      <c r="CW382" s="2">
        <f t="shared" ref="CW382:CW391" si="452">AI382</f>
        <v>2.3043125</v>
      </c>
      <c r="CX382" s="2">
        <f t="shared" ref="CX382:CX391" si="453">AJ382</f>
        <v>0</v>
      </c>
      <c r="CY382" s="2">
        <f t="shared" ref="CY382:CY391" si="454">(((S382+R382)*AT382)/100)</f>
        <v>0</v>
      </c>
      <c r="CZ382" s="2">
        <f t="shared" ref="CZ382:CZ391" si="455">(((S382+R382)*AU382)/100)</f>
        <v>0</v>
      </c>
      <c r="DA382" s="2"/>
      <c r="DB382" s="2"/>
      <c r="DC382" s="2" t="s">
        <v>3</v>
      </c>
      <c r="DD382" s="2" t="s">
        <v>501</v>
      </c>
      <c r="DE382" s="2" t="s">
        <v>502</v>
      </c>
      <c r="DF382" s="2" t="s">
        <v>502</v>
      </c>
      <c r="DG382" s="2" t="s">
        <v>503</v>
      </c>
      <c r="DH382" s="2" t="s">
        <v>3</v>
      </c>
      <c r="DI382" s="2" t="s">
        <v>503</v>
      </c>
      <c r="DJ382" s="2" t="s">
        <v>502</v>
      </c>
      <c r="DK382" s="2" t="s">
        <v>3</v>
      </c>
      <c r="DL382" s="2" t="s">
        <v>3</v>
      </c>
      <c r="DM382" s="2" t="s">
        <v>26</v>
      </c>
      <c r="DN382" s="2">
        <v>0</v>
      </c>
      <c r="DO382" s="2">
        <v>0</v>
      </c>
      <c r="DP382" s="2">
        <v>1</v>
      </c>
      <c r="DQ382" s="2">
        <v>1</v>
      </c>
      <c r="DR382" s="2"/>
      <c r="DS382" s="2"/>
      <c r="DT382" s="2"/>
      <c r="DU382" s="2">
        <v>1009</v>
      </c>
      <c r="DV382" s="2" t="s">
        <v>230</v>
      </c>
      <c r="DW382" s="2" t="s">
        <v>230</v>
      </c>
      <c r="DX382" s="2">
        <v>1000</v>
      </c>
      <c r="DY382" s="2"/>
      <c r="DZ382" s="2" t="s">
        <v>3</v>
      </c>
      <c r="EA382" s="2" t="s">
        <v>3</v>
      </c>
      <c r="EB382" s="2" t="s">
        <v>3</v>
      </c>
      <c r="EC382" s="2" t="s">
        <v>3</v>
      </c>
      <c r="ED382" s="2"/>
      <c r="EE382" s="2">
        <v>51407664</v>
      </c>
      <c r="EF382" s="2">
        <v>2</v>
      </c>
      <c r="EG382" s="2" t="s">
        <v>27</v>
      </c>
      <c r="EH382" s="2">
        <v>0</v>
      </c>
      <c r="EI382" s="2" t="s">
        <v>3</v>
      </c>
      <c r="EJ382" s="2">
        <v>1</v>
      </c>
      <c r="EK382" s="2">
        <v>9001</v>
      </c>
      <c r="EL382" s="2" t="s">
        <v>504</v>
      </c>
      <c r="EM382" s="2" t="s">
        <v>505</v>
      </c>
      <c r="EN382" s="2"/>
      <c r="EO382" s="2" t="s">
        <v>506</v>
      </c>
      <c r="EP382" s="2"/>
      <c r="EQ382" s="2">
        <v>0</v>
      </c>
      <c r="ER382" s="2">
        <v>0</v>
      </c>
      <c r="ES382" s="2">
        <v>121.33</v>
      </c>
      <c r="ET382" s="2">
        <v>266.39</v>
      </c>
      <c r="EU382" s="2">
        <v>32.21</v>
      </c>
      <c r="EV382" s="2">
        <v>51.85</v>
      </c>
      <c r="EW382" s="2">
        <v>5.78</v>
      </c>
      <c r="EX382" s="2">
        <v>2.29</v>
      </c>
      <c r="EY382" s="2">
        <v>0</v>
      </c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>
        <v>0</v>
      </c>
      <c r="FR382" s="2">
        <f t="shared" ref="FR382:FR391" si="456">ROUND(IF(AND(BH382=3,BI382=3),P382,0),2)</f>
        <v>0</v>
      </c>
      <c r="FS382" s="2">
        <v>0</v>
      </c>
      <c r="FT382" s="2"/>
      <c r="FU382" s="2"/>
      <c r="FV382" s="2"/>
      <c r="FW382" s="2"/>
      <c r="FX382" s="2">
        <v>93</v>
      </c>
      <c r="FY382" s="2">
        <v>52.7</v>
      </c>
      <c r="FZ382" s="2"/>
      <c r="GA382" s="2" t="s">
        <v>3</v>
      </c>
      <c r="GB382" s="2"/>
      <c r="GC382" s="2"/>
      <c r="GD382" s="2">
        <v>1</v>
      </c>
      <c r="GE382" s="2"/>
      <c r="GF382" s="2">
        <v>758338267</v>
      </c>
      <c r="GG382" s="2">
        <v>2</v>
      </c>
      <c r="GH382" s="2">
        <v>0</v>
      </c>
      <c r="GI382" s="2">
        <v>-2</v>
      </c>
      <c r="GJ382" s="2">
        <v>0</v>
      </c>
      <c r="GK382" s="2">
        <v>0</v>
      </c>
      <c r="GL382" s="2">
        <f t="shared" ref="GL382:GL391" si="457">ROUND(IF(AND(BH382=3,BI382=3,FS382&lt;&gt;0),P382,0),2)</f>
        <v>0</v>
      </c>
      <c r="GM382" s="2">
        <f t="shared" ref="GM382:GM391" si="458">ROUND(O382+X382+Y382,2)+GX382</f>
        <v>0</v>
      </c>
      <c r="GN382" s="2">
        <f t="shared" ref="GN382:GN391" si="459">IF(OR(BI382=0,BI382=1),ROUND(O382+X382+Y382,2),0)</f>
        <v>0</v>
      </c>
      <c r="GO382" s="2">
        <f t="shared" ref="GO382:GO391" si="460">IF(BI382=2,ROUND(O382+X382+Y382,2),0)</f>
        <v>0</v>
      </c>
      <c r="GP382" s="2">
        <f t="shared" ref="GP382:GP391" si="461">IF(BI382=4,ROUND(O382+X382+Y382,2)+GX382,0)</f>
        <v>0</v>
      </c>
      <c r="GQ382" s="2"/>
      <c r="GR382" s="2">
        <v>0</v>
      </c>
      <c r="GS382" s="2">
        <v>3</v>
      </c>
      <c r="GT382" s="2">
        <v>0</v>
      </c>
      <c r="GU382" s="2" t="s">
        <v>3</v>
      </c>
      <c r="GV382" s="2">
        <f t="shared" ref="GV382:GV391" si="462">ROUND((GT382),6)</f>
        <v>0</v>
      </c>
      <c r="GW382" s="2">
        <v>8.16</v>
      </c>
      <c r="GX382" s="2">
        <f t="shared" ref="GX382:GX391" si="463">ROUND(HC382*I382,2)</f>
        <v>0</v>
      </c>
      <c r="GY382" s="2"/>
      <c r="GZ382" s="2"/>
      <c r="HA382" s="2">
        <v>0</v>
      </c>
      <c r="HB382" s="2">
        <v>0</v>
      </c>
      <c r="HC382" s="2">
        <f t="shared" ref="HC382:HC391" si="464">GV382*GW382</f>
        <v>0</v>
      </c>
      <c r="HD382" s="2"/>
      <c r="HE382" s="2" t="s">
        <v>3</v>
      </c>
      <c r="HF382" s="2" t="s">
        <v>3</v>
      </c>
      <c r="HG382" s="2"/>
      <c r="HH382" s="2"/>
      <c r="HI382" s="2"/>
      <c r="HJ382" s="2"/>
      <c r="HK382" s="2"/>
      <c r="HL382" s="2"/>
      <c r="HM382" s="2" t="s">
        <v>3</v>
      </c>
      <c r="HN382" s="2" t="s">
        <v>3</v>
      </c>
      <c r="HO382" s="2" t="s">
        <v>3</v>
      </c>
      <c r="HP382" s="2" t="s">
        <v>3</v>
      </c>
      <c r="HQ382" s="2" t="s">
        <v>3</v>
      </c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>
        <v>0</v>
      </c>
      <c r="IL382" s="2"/>
      <c r="IM382" s="2"/>
      <c r="IN382" s="2"/>
      <c r="IO382" s="2"/>
      <c r="IP382" s="2"/>
      <c r="IQ382" s="2"/>
      <c r="IR382" s="2"/>
      <c r="IS382" s="2"/>
      <c r="IT382" s="2"/>
      <c r="IU382" s="2"/>
    </row>
    <row r="383" spans="1:255" x14ac:dyDescent="0.2">
      <c r="A383">
        <v>17</v>
      </c>
      <c r="B383">
        <v>1</v>
      </c>
      <c r="C383">
        <f>ROW(SmtRes!A822)</f>
        <v>822</v>
      </c>
      <c r="D383">
        <f>ROW(EtalonRes!A822)</f>
        <v>822</v>
      </c>
      <c r="E383" t="s">
        <v>497</v>
      </c>
      <c r="F383" t="s">
        <v>498</v>
      </c>
      <c r="G383" t="s">
        <v>499</v>
      </c>
      <c r="H383" t="s">
        <v>230</v>
      </c>
      <c r="I383">
        <v>0</v>
      </c>
      <c r="J383">
        <v>0</v>
      </c>
      <c r="K383">
        <v>0</v>
      </c>
      <c r="L383">
        <v>4.62</v>
      </c>
      <c r="M383">
        <v>0</v>
      </c>
      <c r="N383">
        <f t="shared" si="430"/>
        <v>4.62</v>
      </c>
      <c r="O383">
        <f t="shared" si="431"/>
        <v>0</v>
      </c>
      <c r="P383">
        <f t="shared" si="432"/>
        <v>0</v>
      </c>
      <c r="Q383">
        <f t="shared" si="433"/>
        <v>0</v>
      </c>
      <c r="R383">
        <f t="shared" si="434"/>
        <v>0</v>
      </c>
      <c r="S383">
        <f t="shared" si="435"/>
        <v>0</v>
      </c>
      <c r="T383">
        <f t="shared" si="436"/>
        <v>0</v>
      </c>
      <c r="U383">
        <f t="shared" si="437"/>
        <v>0</v>
      </c>
      <c r="V383">
        <f t="shared" si="438"/>
        <v>0</v>
      </c>
      <c r="W383">
        <f t="shared" si="439"/>
        <v>0</v>
      </c>
      <c r="X383">
        <f t="shared" si="440"/>
        <v>0</v>
      </c>
      <c r="Y383">
        <f t="shared" si="441"/>
        <v>0</v>
      </c>
      <c r="AA383">
        <v>51441990</v>
      </c>
      <c r="AB383">
        <f t="shared" si="442"/>
        <v>316.05507599999999</v>
      </c>
      <c r="AC383">
        <f>ROUND(((ES383*0)),6)</f>
        <v>0</v>
      </c>
      <c r="AD383">
        <f>ROUND(((((ET383*0.7*1.25*1.15))-((EU383*0.7*1.25*1.15)))+AE383),6)</f>
        <v>268.05493799999999</v>
      </c>
      <c r="AE383">
        <f>ROUND(((EU383*0.7*1.25*1.15)),6)</f>
        <v>32.411313</v>
      </c>
      <c r="AF383">
        <f>ROUND(((EV383*0.7*1.15*1.15)),6)</f>
        <v>48.000138</v>
      </c>
      <c r="AG383">
        <f t="shared" si="443"/>
        <v>0</v>
      </c>
      <c r="AH383">
        <f>((EW383*0.7*1.15*1.15))</f>
        <v>5.3508349999999991</v>
      </c>
      <c r="AI383">
        <f>((EX383*0.7*1.25*1.15))</f>
        <v>2.3043125</v>
      </c>
      <c r="AJ383">
        <f t="shared" si="444"/>
        <v>0</v>
      </c>
      <c r="AK383">
        <v>0</v>
      </c>
      <c r="AL383">
        <v>121.33</v>
      </c>
      <c r="AM383">
        <v>266.39</v>
      </c>
      <c r="AN383">
        <v>32.21</v>
      </c>
      <c r="AO383">
        <v>51.85</v>
      </c>
      <c r="AP383">
        <v>0</v>
      </c>
      <c r="AQ383">
        <v>5.78</v>
      </c>
      <c r="AR383">
        <v>2.29</v>
      </c>
      <c r="AS383">
        <v>0</v>
      </c>
      <c r="AT383">
        <v>93</v>
      </c>
      <c r="AU383">
        <v>53</v>
      </c>
      <c r="AV383">
        <v>1</v>
      </c>
      <c r="AW383">
        <v>1</v>
      </c>
      <c r="AZ383">
        <v>1</v>
      </c>
      <c r="BA383">
        <v>44.77</v>
      </c>
      <c r="BB383">
        <v>13.24</v>
      </c>
      <c r="BC383">
        <v>8.16</v>
      </c>
      <c r="BD383" t="s">
        <v>3</v>
      </c>
      <c r="BE383" t="s">
        <v>3</v>
      </c>
      <c r="BF383" t="s">
        <v>3</v>
      </c>
      <c r="BG383" t="s">
        <v>3</v>
      </c>
      <c r="BH383">
        <v>0</v>
      </c>
      <c r="BI383">
        <v>1</v>
      </c>
      <c r="BJ383" t="s">
        <v>500</v>
      </c>
      <c r="BM383">
        <v>9001</v>
      </c>
      <c r="BN383">
        <v>0</v>
      </c>
      <c r="BO383" t="s">
        <v>23</v>
      </c>
      <c r="BP383">
        <v>1</v>
      </c>
      <c r="BQ383">
        <v>2</v>
      </c>
      <c r="BR383">
        <v>0</v>
      </c>
      <c r="BS383">
        <v>44.77</v>
      </c>
      <c r="BT383">
        <v>1</v>
      </c>
      <c r="BU383">
        <v>1</v>
      </c>
      <c r="BV383">
        <v>1</v>
      </c>
      <c r="BW383">
        <v>1</v>
      </c>
      <c r="BX383">
        <v>1</v>
      </c>
      <c r="BY383" t="s">
        <v>3</v>
      </c>
      <c r="BZ383">
        <v>93</v>
      </c>
      <c r="CA383">
        <v>62</v>
      </c>
      <c r="CB383" t="s">
        <v>3</v>
      </c>
      <c r="CE383">
        <v>0</v>
      </c>
      <c r="CF383">
        <v>0</v>
      </c>
      <c r="CG383">
        <v>0</v>
      </c>
      <c r="CH383">
        <v>123</v>
      </c>
      <c r="CI383">
        <v>0</v>
      </c>
      <c r="CJ383">
        <v>0</v>
      </c>
      <c r="CK383">
        <v>0</v>
      </c>
      <c r="CL383">
        <v>0</v>
      </c>
      <c r="CM383">
        <v>0</v>
      </c>
      <c r="CN383" t="s">
        <v>889</v>
      </c>
      <c r="CO383">
        <v>0</v>
      </c>
      <c r="CP383">
        <f t="shared" si="445"/>
        <v>0</v>
      </c>
      <c r="CQ383">
        <f t="shared" si="446"/>
        <v>0</v>
      </c>
      <c r="CR383">
        <f t="shared" si="447"/>
        <v>3549.05</v>
      </c>
      <c r="CS383">
        <f t="shared" si="448"/>
        <v>1451.05</v>
      </c>
      <c r="CT383">
        <f t="shared" si="449"/>
        <v>2148.9699999999998</v>
      </c>
      <c r="CU383">
        <f t="shared" si="450"/>
        <v>0</v>
      </c>
      <c r="CV383">
        <f t="shared" si="451"/>
        <v>5.3508349999999991</v>
      </c>
      <c r="CW383">
        <f t="shared" si="452"/>
        <v>2.3043125</v>
      </c>
      <c r="CX383">
        <f t="shared" si="453"/>
        <v>0</v>
      </c>
      <c r="CY383">
        <f t="shared" si="454"/>
        <v>0</v>
      </c>
      <c r="CZ383">
        <f t="shared" si="455"/>
        <v>0</v>
      </c>
      <c r="DC383" t="s">
        <v>3</v>
      </c>
      <c r="DD383" t="s">
        <v>501</v>
      </c>
      <c r="DE383" t="s">
        <v>502</v>
      </c>
      <c r="DF383" t="s">
        <v>502</v>
      </c>
      <c r="DG383" t="s">
        <v>503</v>
      </c>
      <c r="DH383" t="s">
        <v>3</v>
      </c>
      <c r="DI383" t="s">
        <v>503</v>
      </c>
      <c r="DJ383" t="s">
        <v>502</v>
      </c>
      <c r="DK383" t="s">
        <v>3</v>
      </c>
      <c r="DL383" t="s">
        <v>3</v>
      </c>
      <c r="DM383" t="s">
        <v>26</v>
      </c>
      <c r="DN383">
        <v>0</v>
      </c>
      <c r="DO383">
        <v>0</v>
      </c>
      <c r="DP383">
        <v>1</v>
      </c>
      <c r="DQ383">
        <v>1</v>
      </c>
      <c r="DU383">
        <v>1009</v>
      </c>
      <c r="DV383" t="s">
        <v>230</v>
      </c>
      <c r="DW383" t="s">
        <v>230</v>
      </c>
      <c r="DX383">
        <v>1000</v>
      </c>
      <c r="DZ383" t="s">
        <v>3</v>
      </c>
      <c r="EA383" t="s">
        <v>3</v>
      </c>
      <c r="EB383" t="s">
        <v>3</v>
      </c>
      <c r="EC383" t="s">
        <v>3</v>
      </c>
      <c r="EE383">
        <v>51407664</v>
      </c>
      <c r="EF383">
        <v>2</v>
      </c>
      <c r="EG383" t="s">
        <v>27</v>
      </c>
      <c r="EH383">
        <v>0</v>
      </c>
      <c r="EI383" t="s">
        <v>3</v>
      </c>
      <c r="EJ383">
        <v>1</v>
      </c>
      <c r="EK383">
        <v>9001</v>
      </c>
      <c r="EL383" t="s">
        <v>504</v>
      </c>
      <c r="EM383" t="s">
        <v>505</v>
      </c>
      <c r="EO383" t="s">
        <v>506</v>
      </c>
      <c r="EQ383">
        <v>0</v>
      </c>
      <c r="ER383">
        <v>0</v>
      </c>
      <c r="ES383">
        <v>121.33</v>
      </c>
      <c r="ET383">
        <v>266.39</v>
      </c>
      <c r="EU383">
        <v>32.21</v>
      </c>
      <c r="EV383">
        <v>51.85</v>
      </c>
      <c r="EW383">
        <v>5.78</v>
      </c>
      <c r="EX383">
        <v>2.29</v>
      </c>
      <c r="EY383">
        <v>0</v>
      </c>
      <c r="FQ383">
        <v>0</v>
      </c>
      <c r="FR383">
        <f t="shared" si="456"/>
        <v>0</v>
      </c>
      <c r="FS383">
        <v>0</v>
      </c>
      <c r="FX383">
        <v>93</v>
      </c>
      <c r="FY383">
        <v>52.7</v>
      </c>
      <c r="GA383" t="s">
        <v>3</v>
      </c>
      <c r="GD383">
        <v>1</v>
      </c>
      <c r="GF383">
        <v>758338267</v>
      </c>
      <c r="GG383">
        <v>2</v>
      </c>
      <c r="GH383">
        <v>0</v>
      </c>
      <c r="GI383">
        <v>-2</v>
      </c>
      <c r="GJ383">
        <v>0</v>
      </c>
      <c r="GK383">
        <v>0</v>
      </c>
      <c r="GL383">
        <f t="shared" si="457"/>
        <v>0</v>
      </c>
      <c r="GM383">
        <f t="shared" si="458"/>
        <v>0</v>
      </c>
      <c r="GN383">
        <f t="shared" si="459"/>
        <v>0</v>
      </c>
      <c r="GO383">
        <f t="shared" si="460"/>
        <v>0</v>
      </c>
      <c r="GP383">
        <f t="shared" si="461"/>
        <v>0</v>
      </c>
      <c r="GR383">
        <v>0</v>
      </c>
      <c r="GS383">
        <v>3</v>
      </c>
      <c r="GT383">
        <v>0</v>
      </c>
      <c r="GU383" t="s">
        <v>3</v>
      </c>
      <c r="GV383">
        <f t="shared" si="462"/>
        <v>0</v>
      </c>
      <c r="GW383">
        <v>8.16</v>
      </c>
      <c r="GX383">
        <f t="shared" si="463"/>
        <v>0</v>
      </c>
      <c r="HA383">
        <v>0</v>
      </c>
      <c r="HB383">
        <v>0</v>
      </c>
      <c r="HC383">
        <f t="shared" si="464"/>
        <v>0</v>
      </c>
      <c r="HE383" t="s">
        <v>3</v>
      </c>
      <c r="HF383" t="s">
        <v>3</v>
      </c>
      <c r="HM383" t="s">
        <v>3</v>
      </c>
      <c r="HN383" t="s">
        <v>3</v>
      </c>
      <c r="HO383" t="s">
        <v>3</v>
      </c>
      <c r="HP383" t="s">
        <v>3</v>
      </c>
      <c r="HQ383" t="s">
        <v>3</v>
      </c>
      <c r="IK383">
        <v>0</v>
      </c>
    </row>
    <row r="384" spans="1:255" x14ac:dyDescent="0.2">
      <c r="A384" s="2">
        <v>17</v>
      </c>
      <c r="B384" s="2">
        <v>1</v>
      </c>
      <c r="C384" s="2">
        <f>ROW(SmtRes!A844)</f>
        <v>844</v>
      </c>
      <c r="D384" s="2">
        <f>ROW(EtalonRes!A844)</f>
        <v>844</v>
      </c>
      <c r="E384" s="2" t="s">
        <v>507</v>
      </c>
      <c r="F384" s="2" t="s">
        <v>508</v>
      </c>
      <c r="G384" s="2" t="s">
        <v>509</v>
      </c>
      <c r="H384" s="2" t="s">
        <v>230</v>
      </c>
      <c r="I384" s="2">
        <v>0</v>
      </c>
      <c r="J384" s="2">
        <v>0</v>
      </c>
      <c r="K384" s="2">
        <v>0</v>
      </c>
      <c r="L384" s="2">
        <v>6.82</v>
      </c>
      <c r="M384" s="2">
        <v>0</v>
      </c>
      <c r="N384" s="2">
        <f t="shared" si="430"/>
        <v>6.82</v>
      </c>
      <c r="O384" s="2">
        <f t="shared" si="431"/>
        <v>0</v>
      </c>
      <c r="P384" s="2">
        <f t="shared" si="432"/>
        <v>0</v>
      </c>
      <c r="Q384" s="2">
        <f t="shared" si="433"/>
        <v>0</v>
      </c>
      <c r="R384" s="2">
        <f t="shared" si="434"/>
        <v>0</v>
      </c>
      <c r="S384" s="2">
        <f t="shared" si="435"/>
        <v>0</v>
      </c>
      <c r="T384" s="2">
        <f t="shared" si="436"/>
        <v>0</v>
      </c>
      <c r="U384" s="2">
        <f t="shared" si="437"/>
        <v>0</v>
      </c>
      <c r="V384" s="2">
        <f t="shared" si="438"/>
        <v>0</v>
      </c>
      <c r="W384" s="2">
        <f t="shared" si="439"/>
        <v>0</v>
      </c>
      <c r="X384" s="2">
        <f t="shared" si="440"/>
        <v>0</v>
      </c>
      <c r="Y384" s="2">
        <f t="shared" si="441"/>
        <v>0</v>
      </c>
      <c r="Z384" s="2"/>
      <c r="AA384" s="2">
        <v>51442965</v>
      </c>
      <c r="AB384" s="2">
        <f t="shared" si="442"/>
        <v>743.31204600000001</v>
      </c>
      <c r="AC384" s="2">
        <f>ROUND(((ES384*0)),6)</f>
        <v>0</v>
      </c>
      <c r="AD384" s="2">
        <f>ROUND(((((ET384*0.7*1.25*1.15))-((EU384*0.7*1.25*1.15)))+AE384),6)</f>
        <v>552.32056299999999</v>
      </c>
      <c r="AE384" s="2">
        <f>ROUND(((EU384*0.7*1.25*1.15)),6)</f>
        <v>64.279250000000005</v>
      </c>
      <c r="AF384" s="2">
        <f>ROUND(((EV384*0.7*1.15*1.15)),6)</f>
        <v>190.99148299999999</v>
      </c>
      <c r="AG384" s="2">
        <f t="shared" si="443"/>
        <v>0</v>
      </c>
      <c r="AH384" s="2">
        <f>((EW384*0.7*1.15*1.15))</f>
        <v>21.292249999999996</v>
      </c>
      <c r="AI384" s="2">
        <f>((EX384*0.7*1.25*1.15))</f>
        <v>4.8501250000000002</v>
      </c>
      <c r="AJ384" s="2">
        <f t="shared" si="444"/>
        <v>0</v>
      </c>
      <c r="AK384" s="2">
        <v>0</v>
      </c>
      <c r="AL384" s="2">
        <v>93.03</v>
      </c>
      <c r="AM384" s="2">
        <v>548.89</v>
      </c>
      <c r="AN384" s="2">
        <v>63.88</v>
      </c>
      <c r="AO384" s="2">
        <v>206.31</v>
      </c>
      <c r="AP384" s="2">
        <v>0</v>
      </c>
      <c r="AQ384" s="2">
        <v>23</v>
      </c>
      <c r="AR384" s="2">
        <v>4.82</v>
      </c>
      <c r="AS384" s="2">
        <v>0</v>
      </c>
      <c r="AT384" s="2">
        <v>93</v>
      </c>
      <c r="AU384" s="2">
        <v>52.7</v>
      </c>
      <c r="AV384" s="2">
        <v>1</v>
      </c>
      <c r="AW384" s="2">
        <v>1</v>
      </c>
      <c r="AX384" s="2"/>
      <c r="AY384" s="2"/>
      <c r="AZ384" s="2">
        <v>1</v>
      </c>
      <c r="BA384" s="2">
        <v>44.77</v>
      </c>
      <c r="BB384" s="2">
        <v>13.24</v>
      </c>
      <c r="BC384" s="2">
        <v>8.16</v>
      </c>
      <c r="BD384" s="2" t="s">
        <v>3</v>
      </c>
      <c r="BE384" s="2" t="s">
        <v>3</v>
      </c>
      <c r="BF384" s="2" t="s">
        <v>3</v>
      </c>
      <c r="BG384" s="2" t="s">
        <v>3</v>
      </c>
      <c r="BH384" s="2">
        <v>0</v>
      </c>
      <c r="BI384" s="2">
        <v>1</v>
      </c>
      <c r="BJ384" s="2" t="s">
        <v>510</v>
      </c>
      <c r="BK384" s="2"/>
      <c r="BL384" s="2"/>
      <c r="BM384" s="2">
        <v>9001</v>
      </c>
      <c r="BN384" s="2">
        <v>0</v>
      </c>
      <c r="BO384" s="2" t="s">
        <v>23</v>
      </c>
      <c r="BP384" s="2">
        <v>1</v>
      </c>
      <c r="BQ384" s="2">
        <v>2</v>
      </c>
      <c r="BR384" s="2">
        <v>0</v>
      </c>
      <c r="BS384" s="2">
        <v>44.77</v>
      </c>
      <c r="BT384" s="2">
        <v>1</v>
      </c>
      <c r="BU384" s="2">
        <v>1</v>
      </c>
      <c r="BV384" s="2">
        <v>1</v>
      </c>
      <c r="BW384" s="2">
        <v>1</v>
      </c>
      <c r="BX384" s="2">
        <v>1</v>
      </c>
      <c r="BY384" s="2" t="s">
        <v>3</v>
      </c>
      <c r="BZ384" s="2">
        <v>93</v>
      </c>
      <c r="CA384" s="2">
        <v>62</v>
      </c>
      <c r="CB384" s="2" t="s">
        <v>3</v>
      </c>
      <c r="CC384" s="2"/>
      <c r="CD384" s="2"/>
      <c r="CE384" s="2">
        <v>0</v>
      </c>
      <c r="CF384" s="2">
        <v>0</v>
      </c>
      <c r="CG384" s="2">
        <v>0</v>
      </c>
      <c r="CH384" s="2">
        <v>124</v>
      </c>
      <c r="CI384" s="2">
        <v>0</v>
      </c>
      <c r="CJ384" s="2">
        <v>0</v>
      </c>
      <c r="CK384" s="2">
        <v>0</v>
      </c>
      <c r="CL384" s="2">
        <v>0</v>
      </c>
      <c r="CM384" s="2">
        <v>0</v>
      </c>
      <c r="CN384" s="2" t="s">
        <v>889</v>
      </c>
      <c r="CO384" s="2">
        <v>0</v>
      </c>
      <c r="CP384" s="2">
        <f t="shared" si="445"/>
        <v>0</v>
      </c>
      <c r="CQ384" s="2">
        <f t="shared" si="446"/>
        <v>0</v>
      </c>
      <c r="CR384" s="2">
        <f t="shared" si="447"/>
        <v>7312.72</v>
      </c>
      <c r="CS384" s="2">
        <f t="shared" si="448"/>
        <v>2877.78</v>
      </c>
      <c r="CT384" s="2">
        <f t="shared" si="449"/>
        <v>8550.69</v>
      </c>
      <c r="CU384" s="2">
        <f t="shared" si="450"/>
        <v>0</v>
      </c>
      <c r="CV384" s="2">
        <f t="shared" si="451"/>
        <v>21.292249999999996</v>
      </c>
      <c r="CW384" s="2">
        <f t="shared" si="452"/>
        <v>4.8501250000000002</v>
      </c>
      <c r="CX384" s="2">
        <f t="shared" si="453"/>
        <v>0</v>
      </c>
      <c r="CY384" s="2">
        <f t="shared" si="454"/>
        <v>0</v>
      </c>
      <c r="CZ384" s="2">
        <f t="shared" si="455"/>
        <v>0</v>
      </c>
      <c r="DA384" s="2"/>
      <c r="DB384" s="2"/>
      <c r="DC384" s="2" t="s">
        <v>3</v>
      </c>
      <c r="DD384" s="2" t="s">
        <v>501</v>
      </c>
      <c r="DE384" s="2" t="s">
        <v>502</v>
      </c>
      <c r="DF384" s="2" t="s">
        <v>502</v>
      </c>
      <c r="DG384" s="2" t="s">
        <v>503</v>
      </c>
      <c r="DH384" s="2" t="s">
        <v>3</v>
      </c>
      <c r="DI384" s="2" t="s">
        <v>503</v>
      </c>
      <c r="DJ384" s="2" t="s">
        <v>502</v>
      </c>
      <c r="DK384" s="2" t="s">
        <v>3</v>
      </c>
      <c r="DL384" s="2" t="s">
        <v>3</v>
      </c>
      <c r="DM384" s="2" t="s">
        <v>26</v>
      </c>
      <c r="DN384" s="2">
        <v>0</v>
      </c>
      <c r="DO384" s="2">
        <v>0</v>
      </c>
      <c r="DP384" s="2">
        <v>1</v>
      </c>
      <c r="DQ384" s="2">
        <v>1</v>
      </c>
      <c r="DR384" s="2"/>
      <c r="DS384" s="2"/>
      <c r="DT384" s="2"/>
      <c r="DU384" s="2">
        <v>1009</v>
      </c>
      <c r="DV384" s="2" t="s">
        <v>230</v>
      </c>
      <c r="DW384" s="2" t="s">
        <v>230</v>
      </c>
      <c r="DX384" s="2">
        <v>1000</v>
      </c>
      <c r="DY384" s="2"/>
      <c r="DZ384" s="2" t="s">
        <v>3</v>
      </c>
      <c r="EA384" s="2" t="s">
        <v>3</v>
      </c>
      <c r="EB384" s="2" t="s">
        <v>3</v>
      </c>
      <c r="EC384" s="2" t="s">
        <v>3</v>
      </c>
      <c r="ED384" s="2"/>
      <c r="EE384" s="2">
        <v>51407664</v>
      </c>
      <c r="EF384" s="2">
        <v>2</v>
      </c>
      <c r="EG384" s="2" t="s">
        <v>27</v>
      </c>
      <c r="EH384" s="2">
        <v>0</v>
      </c>
      <c r="EI384" s="2" t="s">
        <v>3</v>
      </c>
      <c r="EJ384" s="2">
        <v>1</v>
      </c>
      <c r="EK384" s="2">
        <v>9001</v>
      </c>
      <c r="EL384" s="2" t="s">
        <v>504</v>
      </c>
      <c r="EM384" s="2" t="s">
        <v>505</v>
      </c>
      <c r="EN384" s="2"/>
      <c r="EO384" s="2" t="s">
        <v>506</v>
      </c>
      <c r="EP384" s="2"/>
      <c r="EQ384" s="2">
        <v>0</v>
      </c>
      <c r="ER384" s="2">
        <v>0</v>
      </c>
      <c r="ES384" s="2">
        <v>93.03</v>
      </c>
      <c r="ET384" s="2">
        <v>548.89</v>
      </c>
      <c r="EU384" s="2">
        <v>63.88</v>
      </c>
      <c r="EV384" s="2">
        <v>206.31</v>
      </c>
      <c r="EW384" s="2">
        <v>23</v>
      </c>
      <c r="EX384" s="2">
        <v>4.82</v>
      </c>
      <c r="EY384" s="2">
        <v>0</v>
      </c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>
        <v>0</v>
      </c>
      <c r="FR384" s="2">
        <f t="shared" si="456"/>
        <v>0</v>
      </c>
      <c r="FS384" s="2">
        <v>0</v>
      </c>
      <c r="FT384" s="2"/>
      <c r="FU384" s="2"/>
      <c r="FV384" s="2"/>
      <c r="FW384" s="2"/>
      <c r="FX384" s="2">
        <v>93</v>
      </c>
      <c r="FY384" s="2">
        <v>52.7</v>
      </c>
      <c r="FZ384" s="2"/>
      <c r="GA384" s="2" t="s">
        <v>3</v>
      </c>
      <c r="GB384" s="2"/>
      <c r="GC384" s="2"/>
      <c r="GD384" s="2">
        <v>1</v>
      </c>
      <c r="GE384" s="2"/>
      <c r="GF384" s="2">
        <v>-2030245248</v>
      </c>
      <c r="GG384" s="2">
        <v>2</v>
      </c>
      <c r="GH384" s="2">
        <v>0</v>
      </c>
      <c r="GI384" s="2">
        <v>-2</v>
      </c>
      <c r="GJ384" s="2">
        <v>0</v>
      </c>
      <c r="GK384" s="2">
        <v>0</v>
      </c>
      <c r="GL384" s="2">
        <f t="shared" si="457"/>
        <v>0</v>
      </c>
      <c r="GM384" s="2">
        <f t="shared" si="458"/>
        <v>0</v>
      </c>
      <c r="GN384" s="2">
        <f t="shared" si="459"/>
        <v>0</v>
      </c>
      <c r="GO384" s="2">
        <f t="shared" si="460"/>
        <v>0</v>
      </c>
      <c r="GP384" s="2">
        <f t="shared" si="461"/>
        <v>0</v>
      </c>
      <c r="GQ384" s="2"/>
      <c r="GR384" s="2">
        <v>0</v>
      </c>
      <c r="GS384" s="2">
        <v>3</v>
      </c>
      <c r="GT384" s="2">
        <v>0</v>
      </c>
      <c r="GU384" s="2" t="s">
        <v>3</v>
      </c>
      <c r="GV384" s="2">
        <f t="shared" si="462"/>
        <v>0</v>
      </c>
      <c r="GW384" s="2">
        <v>8.16</v>
      </c>
      <c r="GX384" s="2">
        <f t="shared" si="463"/>
        <v>0</v>
      </c>
      <c r="GY384" s="2"/>
      <c r="GZ384" s="2"/>
      <c r="HA384" s="2">
        <v>0</v>
      </c>
      <c r="HB384" s="2">
        <v>0</v>
      </c>
      <c r="HC384" s="2">
        <f t="shared" si="464"/>
        <v>0</v>
      </c>
      <c r="HD384" s="2"/>
      <c r="HE384" s="2" t="s">
        <v>3</v>
      </c>
      <c r="HF384" s="2" t="s">
        <v>3</v>
      </c>
      <c r="HG384" s="2"/>
      <c r="HH384" s="2"/>
      <c r="HI384" s="2"/>
      <c r="HJ384" s="2"/>
      <c r="HK384" s="2"/>
      <c r="HL384" s="2"/>
      <c r="HM384" s="2" t="s">
        <v>3</v>
      </c>
      <c r="HN384" s="2" t="s">
        <v>3</v>
      </c>
      <c r="HO384" s="2" t="s">
        <v>3</v>
      </c>
      <c r="HP384" s="2" t="s">
        <v>3</v>
      </c>
      <c r="HQ384" s="2" t="s">
        <v>3</v>
      </c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>
        <v>0</v>
      </c>
      <c r="IL384" s="2"/>
      <c r="IM384" s="2"/>
      <c r="IN384" s="2"/>
      <c r="IO384" s="2"/>
      <c r="IP384" s="2"/>
      <c r="IQ384" s="2"/>
      <c r="IR384" s="2"/>
      <c r="IS384" s="2"/>
      <c r="IT384" s="2"/>
      <c r="IU384" s="2"/>
    </row>
    <row r="385" spans="1:255" x14ac:dyDescent="0.2">
      <c r="A385">
        <v>17</v>
      </c>
      <c r="B385">
        <v>1</v>
      </c>
      <c r="C385">
        <f>ROW(SmtRes!A866)</f>
        <v>866</v>
      </c>
      <c r="D385">
        <f>ROW(EtalonRes!A866)</f>
        <v>866</v>
      </c>
      <c r="E385" t="s">
        <v>507</v>
      </c>
      <c r="F385" t="s">
        <v>508</v>
      </c>
      <c r="G385" t="s">
        <v>509</v>
      </c>
      <c r="H385" t="s">
        <v>230</v>
      </c>
      <c r="I385">
        <v>0</v>
      </c>
      <c r="J385">
        <v>0</v>
      </c>
      <c r="K385">
        <v>0</v>
      </c>
      <c r="L385">
        <v>6.82</v>
      </c>
      <c r="M385">
        <v>0</v>
      </c>
      <c r="N385">
        <f t="shared" si="430"/>
        <v>6.82</v>
      </c>
      <c r="O385">
        <f t="shared" si="431"/>
        <v>0</v>
      </c>
      <c r="P385">
        <f t="shared" si="432"/>
        <v>0</v>
      </c>
      <c r="Q385">
        <f t="shared" si="433"/>
        <v>0</v>
      </c>
      <c r="R385">
        <f t="shared" si="434"/>
        <v>0</v>
      </c>
      <c r="S385">
        <f t="shared" si="435"/>
        <v>0</v>
      </c>
      <c r="T385">
        <f t="shared" si="436"/>
        <v>0</v>
      </c>
      <c r="U385">
        <f t="shared" si="437"/>
        <v>0</v>
      </c>
      <c r="V385">
        <f t="shared" si="438"/>
        <v>0</v>
      </c>
      <c r="W385">
        <f t="shared" si="439"/>
        <v>0</v>
      </c>
      <c r="X385">
        <f t="shared" si="440"/>
        <v>0</v>
      </c>
      <c r="Y385">
        <f t="shared" si="441"/>
        <v>0</v>
      </c>
      <c r="AA385">
        <v>51441990</v>
      </c>
      <c r="AB385">
        <f t="shared" si="442"/>
        <v>743.31204600000001</v>
      </c>
      <c r="AC385">
        <f>ROUND(((ES385*0)),6)</f>
        <v>0</v>
      </c>
      <c r="AD385">
        <f>ROUND(((((ET385*0.7*1.25*1.15))-((EU385*0.7*1.25*1.15)))+AE385),6)</f>
        <v>552.32056299999999</v>
      </c>
      <c r="AE385">
        <f>ROUND(((EU385*0.7*1.25*1.15)),6)</f>
        <v>64.279250000000005</v>
      </c>
      <c r="AF385">
        <f>ROUND(((EV385*0.7*1.15*1.15)),6)</f>
        <v>190.99148299999999</v>
      </c>
      <c r="AG385">
        <f t="shared" si="443"/>
        <v>0</v>
      </c>
      <c r="AH385">
        <f>((EW385*0.7*1.15*1.15))</f>
        <v>21.292249999999996</v>
      </c>
      <c r="AI385">
        <f>((EX385*0.7*1.25*1.15))</f>
        <v>4.8501250000000002</v>
      </c>
      <c r="AJ385">
        <f t="shared" si="444"/>
        <v>0</v>
      </c>
      <c r="AK385">
        <v>0</v>
      </c>
      <c r="AL385">
        <v>93.03</v>
      </c>
      <c r="AM385">
        <v>548.89</v>
      </c>
      <c r="AN385">
        <v>63.88</v>
      </c>
      <c r="AO385">
        <v>206.31</v>
      </c>
      <c r="AP385">
        <v>0</v>
      </c>
      <c r="AQ385">
        <v>23</v>
      </c>
      <c r="AR385">
        <v>4.82</v>
      </c>
      <c r="AS385">
        <v>0</v>
      </c>
      <c r="AT385">
        <v>93</v>
      </c>
      <c r="AU385">
        <v>53</v>
      </c>
      <c r="AV385">
        <v>1</v>
      </c>
      <c r="AW385">
        <v>1</v>
      </c>
      <c r="AZ385">
        <v>1</v>
      </c>
      <c r="BA385">
        <v>44.77</v>
      </c>
      <c r="BB385">
        <v>13.24</v>
      </c>
      <c r="BC385">
        <v>8.16</v>
      </c>
      <c r="BD385" t="s">
        <v>3</v>
      </c>
      <c r="BE385" t="s">
        <v>3</v>
      </c>
      <c r="BF385" t="s">
        <v>3</v>
      </c>
      <c r="BG385" t="s">
        <v>3</v>
      </c>
      <c r="BH385">
        <v>0</v>
      </c>
      <c r="BI385">
        <v>1</v>
      </c>
      <c r="BJ385" t="s">
        <v>510</v>
      </c>
      <c r="BM385">
        <v>9001</v>
      </c>
      <c r="BN385">
        <v>0</v>
      </c>
      <c r="BO385" t="s">
        <v>23</v>
      </c>
      <c r="BP385">
        <v>1</v>
      </c>
      <c r="BQ385">
        <v>2</v>
      </c>
      <c r="BR385">
        <v>0</v>
      </c>
      <c r="BS385">
        <v>44.77</v>
      </c>
      <c r="BT385">
        <v>1</v>
      </c>
      <c r="BU385">
        <v>1</v>
      </c>
      <c r="BV385">
        <v>1</v>
      </c>
      <c r="BW385">
        <v>1</v>
      </c>
      <c r="BX385">
        <v>1</v>
      </c>
      <c r="BY385" t="s">
        <v>3</v>
      </c>
      <c r="BZ385">
        <v>93</v>
      </c>
      <c r="CA385">
        <v>62</v>
      </c>
      <c r="CB385" t="s">
        <v>3</v>
      </c>
      <c r="CE385">
        <v>0</v>
      </c>
      <c r="CF385">
        <v>0</v>
      </c>
      <c r="CG385">
        <v>0</v>
      </c>
      <c r="CH385">
        <v>124</v>
      </c>
      <c r="CI385">
        <v>0</v>
      </c>
      <c r="CJ385">
        <v>0</v>
      </c>
      <c r="CK385">
        <v>0</v>
      </c>
      <c r="CL385">
        <v>0</v>
      </c>
      <c r="CM385">
        <v>0</v>
      </c>
      <c r="CN385" t="s">
        <v>889</v>
      </c>
      <c r="CO385">
        <v>0</v>
      </c>
      <c r="CP385">
        <f t="shared" si="445"/>
        <v>0</v>
      </c>
      <c r="CQ385">
        <f t="shared" si="446"/>
        <v>0</v>
      </c>
      <c r="CR385">
        <f t="shared" si="447"/>
        <v>7312.72</v>
      </c>
      <c r="CS385">
        <f t="shared" si="448"/>
        <v>2877.78</v>
      </c>
      <c r="CT385">
        <f t="shared" si="449"/>
        <v>8550.69</v>
      </c>
      <c r="CU385">
        <f t="shared" si="450"/>
        <v>0</v>
      </c>
      <c r="CV385">
        <f t="shared" si="451"/>
        <v>21.292249999999996</v>
      </c>
      <c r="CW385">
        <f t="shared" si="452"/>
        <v>4.8501250000000002</v>
      </c>
      <c r="CX385">
        <f t="shared" si="453"/>
        <v>0</v>
      </c>
      <c r="CY385">
        <f t="shared" si="454"/>
        <v>0</v>
      </c>
      <c r="CZ385">
        <f t="shared" si="455"/>
        <v>0</v>
      </c>
      <c r="DC385" t="s">
        <v>3</v>
      </c>
      <c r="DD385" t="s">
        <v>501</v>
      </c>
      <c r="DE385" t="s">
        <v>502</v>
      </c>
      <c r="DF385" t="s">
        <v>502</v>
      </c>
      <c r="DG385" t="s">
        <v>503</v>
      </c>
      <c r="DH385" t="s">
        <v>3</v>
      </c>
      <c r="DI385" t="s">
        <v>503</v>
      </c>
      <c r="DJ385" t="s">
        <v>502</v>
      </c>
      <c r="DK385" t="s">
        <v>3</v>
      </c>
      <c r="DL385" t="s">
        <v>3</v>
      </c>
      <c r="DM385" t="s">
        <v>26</v>
      </c>
      <c r="DN385">
        <v>0</v>
      </c>
      <c r="DO385">
        <v>0</v>
      </c>
      <c r="DP385">
        <v>1</v>
      </c>
      <c r="DQ385">
        <v>1</v>
      </c>
      <c r="DU385">
        <v>1009</v>
      </c>
      <c r="DV385" t="s">
        <v>230</v>
      </c>
      <c r="DW385" t="s">
        <v>230</v>
      </c>
      <c r="DX385">
        <v>1000</v>
      </c>
      <c r="DZ385" t="s">
        <v>3</v>
      </c>
      <c r="EA385" t="s">
        <v>3</v>
      </c>
      <c r="EB385" t="s">
        <v>3</v>
      </c>
      <c r="EC385" t="s">
        <v>3</v>
      </c>
      <c r="EE385">
        <v>51407664</v>
      </c>
      <c r="EF385">
        <v>2</v>
      </c>
      <c r="EG385" t="s">
        <v>27</v>
      </c>
      <c r="EH385">
        <v>0</v>
      </c>
      <c r="EI385" t="s">
        <v>3</v>
      </c>
      <c r="EJ385">
        <v>1</v>
      </c>
      <c r="EK385">
        <v>9001</v>
      </c>
      <c r="EL385" t="s">
        <v>504</v>
      </c>
      <c r="EM385" t="s">
        <v>505</v>
      </c>
      <c r="EO385" t="s">
        <v>506</v>
      </c>
      <c r="EQ385">
        <v>0</v>
      </c>
      <c r="ER385">
        <v>0</v>
      </c>
      <c r="ES385">
        <v>93.03</v>
      </c>
      <c r="ET385">
        <v>548.89</v>
      </c>
      <c r="EU385">
        <v>63.88</v>
      </c>
      <c r="EV385">
        <v>206.31</v>
      </c>
      <c r="EW385">
        <v>23</v>
      </c>
      <c r="EX385">
        <v>4.82</v>
      </c>
      <c r="EY385">
        <v>0</v>
      </c>
      <c r="FQ385">
        <v>0</v>
      </c>
      <c r="FR385">
        <f t="shared" si="456"/>
        <v>0</v>
      </c>
      <c r="FS385">
        <v>0</v>
      </c>
      <c r="FX385">
        <v>93</v>
      </c>
      <c r="FY385">
        <v>52.7</v>
      </c>
      <c r="GA385" t="s">
        <v>3</v>
      </c>
      <c r="GD385">
        <v>1</v>
      </c>
      <c r="GF385">
        <v>-2030245248</v>
      </c>
      <c r="GG385">
        <v>2</v>
      </c>
      <c r="GH385">
        <v>0</v>
      </c>
      <c r="GI385">
        <v>-2</v>
      </c>
      <c r="GJ385">
        <v>0</v>
      </c>
      <c r="GK385">
        <v>0</v>
      </c>
      <c r="GL385">
        <f t="shared" si="457"/>
        <v>0</v>
      </c>
      <c r="GM385">
        <f t="shared" si="458"/>
        <v>0</v>
      </c>
      <c r="GN385">
        <f t="shared" si="459"/>
        <v>0</v>
      </c>
      <c r="GO385">
        <f t="shared" si="460"/>
        <v>0</v>
      </c>
      <c r="GP385">
        <f t="shared" si="461"/>
        <v>0</v>
      </c>
      <c r="GR385">
        <v>0</v>
      </c>
      <c r="GS385">
        <v>3</v>
      </c>
      <c r="GT385">
        <v>0</v>
      </c>
      <c r="GU385" t="s">
        <v>3</v>
      </c>
      <c r="GV385">
        <f t="shared" si="462"/>
        <v>0</v>
      </c>
      <c r="GW385">
        <v>8.16</v>
      </c>
      <c r="GX385">
        <f t="shared" si="463"/>
        <v>0</v>
      </c>
      <c r="HA385">
        <v>0</v>
      </c>
      <c r="HB385">
        <v>0</v>
      </c>
      <c r="HC385">
        <f t="shared" si="464"/>
        <v>0</v>
      </c>
      <c r="HE385" t="s">
        <v>3</v>
      </c>
      <c r="HF385" t="s">
        <v>3</v>
      </c>
      <c r="HM385" t="s">
        <v>3</v>
      </c>
      <c r="HN385" t="s">
        <v>3</v>
      </c>
      <c r="HO385" t="s">
        <v>3</v>
      </c>
      <c r="HP385" t="s">
        <v>3</v>
      </c>
      <c r="HQ385" t="s">
        <v>3</v>
      </c>
      <c r="IK385">
        <v>0</v>
      </c>
    </row>
    <row r="386" spans="1:255" x14ac:dyDescent="0.2">
      <c r="A386" s="2">
        <v>17</v>
      </c>
      <c r="B386" s="2">
        <v>1</v>
      </c>
      <c r="C386" s="2"/>
      <c r="D386" s="2"/>
      <c r="E386" s="2" t="s">
        <v>511</v>
      </c>
      <c r="F386" s="2" t="s">
        <v>181</v>
      </c>
      <c r="G386" s="2" t="s">
        <v>512</v>
      </c>
      <c r="H386" s="2" t="s">
        <v>48</v>
      </c>
      <c r="I386" s="2">
        <v>0</v>
      </c>
      <c r="J386" s="2">
        <v>0</v>
      </c>
      <c r="K386" s="2">
        <v>0</v>
      </c>
      <c r="L386" s="2">
        <v>11.44</v>
      </c>
      <c r="M386" s="2">
        <v>0</v>
      </c>
      <c r="N386" s="2">
        <f t="shared" si="430"/>
        <v>11.44</v>
      </c>
      <c r="O386" s="2">
        <f t="shared" si="431"/>
        <v>0</v>
      </c>
      <c r="P386" s="2">
        <f t="shared" si="432"/>
        <v>0</v>
      </c>
      <c r="Q386" s="2">
        <f t="shared" si="433"/>
        <v>0</v>
      </c>
      <c r="R386" s="2">
        <f t="shared" si="434"/>
        <v>0</v>
      </c>
      <c r="S386" s="2">
        <f t="shared" si="435"/>
        <v>0</v>
      </c>
      <c r="T386" s="2">
        <f t="shared" si="436"/>
        <v>0</v>
      </c>
      <c r="U386" s="2">
        <f t="shared" si="437"/>
        <v>0</v>
      </c>
      <c r="V386" s="2">
        <f t="shared" si="438"/>
        <v>0</v>
      </c>
      <c r="W386" s="2">
        <f t="shared" si="439"/>
        <v>0</v>
      </c>
      <c r="X386" s="2">
        <f t="shared" si="440"/>
        <v>0</v>
      </c>
      <c r="Y386" s="2">
        <f t="shared" si="441"/>
        <v>0</v>
      </c>
      <c r="Z386" s="2"/>
      <c r="AA386" s="2">
        <v>51442965</v>
      </c>
      <c r="AB386" s="2">
        <f t="shared" si="442"/>
        <v>22.33</v>
      </c>
      <c r="AC386" s="2">
        <f t="shared" ref="AC386:AC391" si="465">ROUND((ES386),6)</f>
        <v>22.33</v>
      </c>
      <c r="AD386" s="2">
        <f t="shared" ref="AD386:AD391" si="466">ROUND((((ET386)-(EU386))+AE386),6)</f>
        <v>0</v>
      </c>
      <c r="AE386" s="2">
        <f t="shared" ref="AE386:AF391" si="467">ROUND((EU386),6)</f>
        <v>0</v>
      </c>
      <c r="AF386" s="2">
        <f t="shared" si="467"/>
        <v>0</v>
      </c>
      <c r="AG386" s="2">
        <f t="shared" si="443"/>
        <v>0</v>
      </c>
      <c r="AH386" s="2">
        <f t="shared" ref="AH386:AI391" si="468">(EW386)</f>
        <v>0</v>
      </c>
      <c r="AI386" s="2">
        <f t="shared" si="468"/>
        <v>0</v>
      </c>
      <c r="AJ386" s="2">
        <f t="shared" si="444"/>
        <v>0</v>
      </c>
      <c r="AK386" s="2">
        <v>0</v>
      </c>
      <c r="AL386" s="2">
        <v>22.33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2">
        <v>0</v>
      </c>
      <c r="AT386" s="2">
        <v>0</v>
      </c>
      <c r="AU386" s="2">
        <v>0</v>
      </c>
      <c r="AV386" s="2">
        <v>1</v>
      </c>
      <c r="AW386" s="2">
        <v>1</v>
      </c>
      <c r="AX386" s="2"/>
      <c r="AY386" s="2"/>
      <c r="AZ386" s="2">
        <v>1</v>
      </c>
      <c r="BA386" s="2">
        <v>1</v>
      </c>
      <c r="BB386" s="2">
        <v>13.24</v>
      </c>
      <c r="BC386" s="2">
        <v>13.24</v>
      </c>
      <c r="BD386" s="2" t="s">
        <v>3</v>
      </c>
      <c r="BE386" s="2" t="s">
        <v>3</v>
      </c>
      <c r="BF386" s="2" t="s">
        <v>3</v>
      </c>
      <c r="BG386" s="2" t="s">
        <v>3</v>
      </c>
      <c r="BH386" s="2">
        <v>0</v>
      </c>
      <c r="BI386" s="2">
        <v>1</v>
      </c>
      <c r="BJ386" s="2" t="s">
        <v>183</v>
      </c>
      <c r="BK386" s="2"/>
      <c r="BL386" s="2"/>
      <c r="BM386" s="2">
        <v>1201</v>
      </c>
      <c r="BN386" s="2">
        <v>0</v>
      </c>
      <c r="BO386" s="2" t="s">
        <v>18</v>
      </c>
      <c r="BP386" s="2">
        <v>1</v>
      </c>
      <c r="BQ386" s="2">
        <v>19</v>
      </c>
      <c r="BR386" s="2">
        <v>0</v>
      </c>
      <c r="BS386" s="2">
        <v>1</v>
      </c>
      <c r="BT386" s="2">
        <v>1</v>
      </c>
      <c r="BU386" s="2">
        <v>1</v>
      </c>
      <c r="BV386" s="2">
        <v>1</v>
      </c>
      <c r="BW386" s="2">
        <v>1</v>
      </c>
      <c r="BX386" s="2">
        <v>1</v>
      </c>
      <c r="BY386" s="2" t="s">
        <v>3</v>
      </c>
      <c r="BZ386" s="2">
        <v>0</v>
      </c>
      <c r="CA386" s="2">
        <v>0</v>
      </c>
      <c r="CB386" s="2" t="s">
        <v>3</v>
      </c>
      <c r="CC386" s="2"/>
      <c r="CD386" s="2"/>
      <c r="CE386" s="2">
        <v>0</v>
      </c>
      <c r="CF386" s="2">
        <v>0</v>
      </c>
      <c r="CG386" s="2">
        <v>0</v>
      </c>
      <c r="CH386" s="2">
        <v>125</v>
      </c>
      <c r="CI386" s="2">
        <v>0</v>
      </c>
      <c r="CJ386" s="2">
        <v>0</v>
      </c>
      <c r="CK386" s="2">
        <v>0</v>
      </c>
      <c r="CL386" s="2">
        <v>0</v>
      </c>
      <c r="CM386" s="2">
        <v>0</v>
      </c>
      <c r="CN386" s="2" t="s">
        <v>3</v>
      </c>
      <c r="CO386" s="2">
        <v>0</v>
      </c>
      <c r="CP386" s="2">
        <f t="shared" si="445"/>
        <v>0</v>
      </c>
      <c r="CQ386" s="2">
        <f t="shared" si="446"/>
        <v>295.64999999999998</v>
      </c>
      <c r="CR386" s="2">
        <f t="shared" si="447"/>
        <v>0</v>
      </c>
      <c r="CS386" s="2">
        <f t="shared" si="448"/>
        <v>0</v>
      </c>
      <c r="CT386" s="2">
        <f t="shared" si="449"/>
        <v>0</v>
      </c>
      <c r="CU386" s="2">
        <f t="shared" si="450"/>
        <v>0</v>
      </c>
      <c r="CV386" s="2">
        <f t="shared" si="451"/>
        <v>0</v>
      </c>
      <c r="CW386" s="2">
        <f t="shared" si="452"/>
        <v>0</v>
      </c>
      <c r="CX386" s="2">
        <f t="shared" si="453"/>
        <v>0</v>
      </c>
      <c r="CY386" s="2">
        <f t="shared" si="454"/>
        <v>0</v>
      </c>
      <c r="CZ386" s="2">
        <f t="shared" si="455"/>
        <v>0</v>
      </c>
      <c r="DA386" s="2"/>
      <c r="DB386" s="2"/>
      <c r="DC386" s="2" t="s">
        <v>3</v>
      </c>
      <c r="DD386" s="2" t="s">
        <v>3</v>
      </c>
      <c r="DE386" s="2" t="s">
        <v>3</v>
      </c>
      <c r="DF386" s="2" t="s">
        <v>3</v>
      </c>
      <c r="DG386" s="2" t="s">
        <v>3</v>
      </c>
      <c r="DH386" s="2" t="s">
        <v>3</v>
      </c>
      <c r="DI386" s="2" t="s">
        <v>3</v>
      </c>
      <c r="DJ386" s="2" t="s">
        <v>3</v>
      </c>
      <c r="DK386" s="2" t="s">
        <v>3</v>
      </c>
      <c r="DL386" s="2" t="s">
        <v>3</v>
      </c>
      <c r="DM386" s="2" t="s">
        <v>3</v>
      </c>
      <c r="DN386" s="2">
        <v>0</v>
      </c>
      <c r="DO386" s="2">
        <v>0</v>
      </c>
      <c r="DP386" s="2">
        <v>1</v>
      </c>
      <c r="DQ386" s="2">
        <v>1</v>
      </c>
      <c r="DR386" s="2"/>
      <c r="DS386" s="2"/>
      <c r="DT386" s="2"/>
      <c r="DU386" s="2">
        <v>1013</v>
      </c>
      <c r="DV386" s="2" t="s">
        <v>48</v>
      </c>
      <c r="DW386" s="2" t="s">
        <v>48</v>
      </c>
      <c r="DX386" s="2">
        <v>1</v>
      </c>
      <c r="DY386" s="2"/>
      <c r="DZ386" s="2" t="s">
        <v>3</v>
      </c>
      <c r="EA386" s="2" t="s">
        <v>3</v>
      </c>
      <c r="EB386" s="2" t="s">
        <v>3</v>
      </c>
      <c r="EC386" s="2" t="s">
        <v>3</v>
      </c>
      <c r="ED386" s="2"/>
      <c r="EE386" s="2">
        <v>51407625</v>
      </c>
      <c r="EF386" s="2">
        <v>19</v>
      </c>
      <c r="EG386" s="2" t="s">
        <v>178</v>
      </c>
      <c r="EH386" s="2">
        <v>0</v>
      </c>
      <c r="EI386" s="2" t="s">
        <v>3</v>
      </c>
      <c r="EJ386" s="2">
        <v>1</v>
      </c>
      <c r="EK386" s="2">
        <v>1201</v>
      </c>
      <c r="EL386" s="2" t="s">
        <v>178</v>
      </c>
      <c r="EM386" s="2" t="s">
        <v>179</v>
      </c>
      <c r="EN386" s="2"/>
      <c r="EO386" s="2" t="s">
        <v>3</v>
      </c>
      <c r="EP386" s="2"/>
      <c r="EQ386" s="2">
        <v>0</v>
      </c>
      <c r="ER386" s="2">
        <v>0</v>
      </c>
      <c r="ES386" s="2">
        <v>22.33</v>
      </c>
      <c r="ET386" s="2">
        <v>0</v>
      </c>
      <c r="EU386" s="2">
        <v>0</v>
      </c>
      <c r="EV386" s="2">
        <v>0</v>
      </c>
      <c r="EW386" s="2">
        <v>0</v>
      </c>
      <c r="EX386" s="2">
        <v>0</v>
      </c>
      <c r="EY386" s="2">
        <v>0</v>
      </c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>
        <v>0</v>
      </c>
      <c r="FR386" s="2">
        <f t="shared" si="456"/>
        <v>0</v>
      </c>
      <c r="FS386" s="2">
        <v>0</v>
      </c>
      <c r="FT386" s="2"/>
      <c r="FU386" s="2"/>
      <c r="FV386" s="2"/>
      <c r="FW386" s="2"/>
      <c r="FX386" s="2">
        <v>0</v>
      </c>
      <c r="FY386" s="2">
        <v>0</v>
      </c>
      <c r="FZ386" s="2"/>
      <c r="GA386" s="2" t="s">
        <v>3</v>
      </c>
      <c r="GB386" s="2"/>
      <c r="GC386" s="2"/>
      <c r="GD386" s="2">
        <v>1</v>
      </c>
      <c r="GE386" s="2"/>
      <c r="GF386" s="2">
        <v>1453646561</v>
      </c>
      <c r="GG386" s="2">
        <v>2</v>
      </c>
      <c r="GH386" s="2">
        <v>0</v>
      </c>
      <c r="GI386" s="2">
        <v>-2</v>
      </c>
      <c r="GJ386" s="2">
        <v>0</v>
      </c>
      <c r="GK386" s="2">
        <v>0</v>
      </c>
      <c r="GL386" s="2">
        <f t="shared" si="457"/>
        <v>0</v>
      </c>
      <c r="GM386" s="2">
        <f t="shared" si="458"/>
        <v>0</v>
      </c>
      <c r="GN386" s="2">
        <f t="shared" si="459"/>
        <v>0</v>
      </c>
      <c r="GO386" s="2">
        <f t="shared" si="460"/>
        <v>0</v>
      </c>
      <c r="GP386" s="2">
        <f t="shared" si="461"/>
        <v>0</v>
      </c>
      <c r="GQ386" s="2"/>
      <c r="GR386" s="2">
        <v>0</v>
      </c>
      <c r="GS386" s="2">
        <v>3</v>
      </c>
      <c r="GT386" s="2">
        <v>0</v>
      </c>
      <c r="GU386" s="2" t="s">
        <v>3</v>
      </c>
      <c r="GV386" s="2">
        <f t="shared" si="462"/>
        <v>0</v>
      </c>
      <c r="GW386" s="2">
        <v>13.24</v>
      </c>
      <c r="GX386" s="2">
        <f t="shared" si="463"/>
        <v>0</v>
      </c>
      <c r="GY386" s="2"/>
      <c r="GZ386" s="2"/>
      <c r="HA386" s="2">
        <v>0</v>
      </c>
      <c r="HB386" s="2">
        <v>0</v>
      </c>
      <c r="HC386" s="2">
        <f t="shared" si="464"/>
        <v>0</v>
      </c>
      <c r="HD386" s="2">
        <f t="shared" ref="HD386:HD391" si="469">GM386</f>
        <v>0</v>
      </c>
      <c r="HE386" s="2" t="s">
        <v>3</v>
      </c>
      <c r="HF386" s="2" t="s">
        <v>3</v>
      </c>
      <c r="HG386" s="2"/>
      <c r="HH386" s="2"/>
      <c r="HI386" s="2"/>
      <c r="HJ386" s="2"/>
      <c r="HK386" s="2"/>
      <c r="HL386" s="2"/>
      <c r="HM386" s="2" t="s">
        <v>3</v>
      </c>
      <c r="HN386" s="2" t="s">
        <v>3</v>
      </c>
      <c r="HO386" s="2" t="s">
        <v>3</v>
      </c>
      <c r="HP386" s="2" t="s">
        <v>3</v>
      </c>
      <c r="HQ386" s="2" t="s">
        <v>3</v>
      </c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>
        <v>0</v>
      </c>
      <c r="IL386" s="2"/>
      <c r="IM386" s="2"/>
      <c r="IN386" s="2"/>
      <c r="IO386" s="2"/>
      <c r="IP386" s="2"/>
      <c r="IQ386" s="2"/>
      <c r="IR386" s="2"/>
      <c r="IS386" s="2"/>
      <c r="IT386" s="2"/>
      <c r="IU386" s="2"/>
    </row>
    <row r="387" spans="1:255" x14ac:dyDescent="0.2">
      <c r="A387">
        <v>17</v>
      </c>
      <c r="B387">
        <v>1</v>
      </c>
      <c r="E387" t="s">
        <v>511</v>
      </c>
      <c r="F387" t="s">
        <v>181</v>
      </c>
      <c r="G387" t="s">
        <v>512</v>
      </c>
      <c r="H387" t="s">
        <v>48</v>
      </c>
      <c r="I387">
        <v>0</v>
      </c>
      <c r="J387">
        <v>0</v>
      </c>
      <c r="K387">
        <v>0</v>
      </c>
      <c r="L387">
        <v>11.44</v>
      </c>
      <c r="M387">
        <v>0</v>
      </c>
      <c r="N387">
        <f t="shared" si="430"/>
        <v>11.44</v>
      </c>
      <c r="O387">
        <f t="shared" si="431"/>
        <v>0</v>
      </c>
      <c r="P387">
        <f t="shared" si="432"/>
        <v>0</v>
      </c>
      <c r="Q387">
        <f t="shared" si="433"/>
        <v>0</v>
      </c>
      <c r="R387">
        <f t="shared" si="434"/>
        <v>0</v>
      </c>
      <c r="S387">
        <f t="shared" si="435"/>
        <v>0</v>
      </c>
      <c r="T387">
        <f t="shared" si="436"/>
        <v>0</v>
      </c>
      <c r="U387">
        <f t="shared" si="437"/>
        <v>0</v>
      </c>
      <c r="V387">
        <f t="shared" si="438"/>
        <v>0</v>
      </c>
      <c r="W387">
        <f t="shared" si="439"/>
        <v>0</v>
      </c>
      <c r="X387">
        <f t="shared" si="440"/>
        <v>0</v>
      </c>
      <c r="Y387">
        <f t="shared" si="441"/>
        <v>0</v>
      </c>
      <c r="AA387">
        <v>51441990</v>
      </c>
      <c r="AB387">
        <f t="shared" si="442"/>
        <v>22.33</v>
      </c>
      <c r="AC387">
        <f t="shared" si="465"/>
        <v>22.33</v>
      </c>
      <c r="AD387">
        <f t="shared" si="466"/>
        <v>0</v>
      </c>
      <c r="AE387">
        <f t="shared" si="467"/>
        <v>0</v>
      </c>
      <c r="AF387">
        <f t="shared" si="467"/>
        <v>0</v>
      </c>
      <c r="AG387">
        <f t="shared" si="443"/>
        <v>0</v>
      </c>
      <c r="AH387">
        <f t="shared" si="468"/>
        <v>0</v>
      </c>
      <c r="AI387">
        <f t="shared" si="468"/>
        <v>0</v>
      </c>
      <c r="AJ387">
        <f t="shared" si="444"/>
        <v>0</v>
      </c>
      <c r="AK387">
        <v>0</v>
      </c>
      <c r="AL387">
        <v>22.33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1</v>
      </c>
      <c r="AW387">
        <v>1</v>
      </c>
      <c r="AZ387">
        <v>1</v>
      </c>
      <c r="BA387">
        <v>1</v>
      </c>
      <c r="BB387">
        <v>13.24</v>
      </c>
      <c r="BC387">
        <v>13.24</v>
      </c>
      <c r="BD387" t="s">
        <v>3</v>
      </c>
      <c r="BE387" t="s">
        <v>3</v>
      </c>
      <c r="BF387" t="s">
        <v>3</v>
      </c>
      <c r="BG387" t="s">
        <v>3</v>
      </c>
      <c r="BH387">
        <v>0</v>
      </c>
      <c r="BI387">
        <v>1</v>
      </c>
      <c r="BJ387" t="s">
        <v>183</v>
      </c>
      <c r="BM387">
        <v>1201</v>
      </c>
      <c r="BN387">
        <v>0</v>
      </c>
      <c r="BO387" t="s">
        <v>18</v>
      </c>
      <c r="BP387">
        <v>1</v>
      </c>
      <c r="BQ387">
        <v>19</v>
      </c>
      <c r="BR387">
        <v>0</v>
      </c>
      <c r="BS387">
        <v>1</v>
      </c>
      <c r="BT387">
        <v>1</v>
      </c>
      <c r="BU387">
        <v>1</v>
      </c>
      <c r="BV387">
        <v>1</v>
      </c>
      <c r="BW387">
        <v>1</v>
      </c>
      <c r="BX387">
        <v>1</v>
      </c>
      <c r="BY387" t="s">
        <v>3</v>
      </c>
      <c r="BZ387">
        <v>0</v>
      </c>
      <c r="CA387">
        <v>0</v>
      </c>
      <c r="CB387" t="s">
        <v>3</v>
      </c>
      <c r="CE387">
        <v>0</v>
      </c>
      <c r="CF387">
        <v>0</v>
      </c>
      <c r="CG387">
        <v>0</v>
      </c>
      <c r="CH387">
        <v>125</v>
      </c>
      <c r="CI387">
        <v>0</v>
      </c>
      <c r="CJ387">
        <v>0</v>
      </c>
      <c r="CK387">
        <v>0</v>
      </c>
      <c r="CL387">
        <v>0</v>
      </c>
      <c r="CM387">
        <v>0</v>
      </c>
      <c r="CN387" t="s">
        <v>3</v>
      </c>
      <c r="CO387">
        <v>0</v>
      </c>
      <c r="CP387">
        <f t="shared" si="445"/>
        <v>0</v>
      </c>
      <c r="CQ387">
        <f t="shared" si="446"/>
        <v>295.64999999999998</v>
      </c>
      <c r="CR387">
        <f t="shared" si="447"/>
        <v>0</v>
      </c>
      <c r="CS387">
        <f t="shared" si="448"/>
        <v>0</v>
      </c>
      <c r="CT387">
        <f t="shared" si="449"/>
        <v>0</v>
      </c>
      <c r="CU387">
        <f t="shared" si="450"/>
        <v>0</v>
      </c>
      <c r="CV387">
        <f t="shared" si="451"/>
        <v>0</v>
      </c>
      <c r="CW387">
        <f t="shared" si="452"/>
        <v>0</v>
      </c>
      <c r="CX387">
        <f t="shared" si="453"/>
        <v>0</v>
      </c>
      <c r="CY387">
        <f t="shared" si="454"/>
        <v>0</v>
      </c>
      <c r="CZ387">
        <f t="shared" si="455"/>
        <v>0</v>
      </c>
      <c r="DC387" t="s">
        <v>3</v>
      </c>
      <c r="DD387" t="s">
        <v>3</v>
      </c>
      <c r="DE387" t="s">
        <v>3</v>
      </c>
      <c r="DF387" t="s">
        <v>3</v>
      </c>
      <c r="DG387" t="s">
        <v>3</v>
      </c>
      <c r="DH387" t="s">
        <v>3</v>
      </c>
      <c r="DI387" t="s">
        <v>3</v>
      </c>
      <c r="DJ387" t="s">
        <v>3</v>
      </c>
      <c r="DK387" t="s">
        <v>3</v>
      </c>
      <c r="DL387" t="s">
        <v>3</v>
      </c>
      <c r="DM387" t="s">
        <v>3</v>
      </c>
      <c r="DN387">
        <v>0</v>
      </c>
      <c r="DO387">
        <v>0</v>
      </c>
      <c r="DP387">
        <v>1</v>
      </c>
      <c r="DQ387">
        <v>1</v>
      </c>
      <c r="DU387">
        <v>1013</v>
      </c>
      <c r="DV387" t="s">
        <v>48</v>
      </c>
      <c r="DW387" t="s">
        <v>48</v>
      </c>
      <c r="DX387">
        <v>1</v>
      </c>
      <c r="DZ387" t="s">
        <v>3</v>
      </c>
      <c r="EA387" t="s">
        <v>3</v>
      </c>
      <c r="EB387" t="s">
        <v>3</v>
      </c>
      <c r="EC387" t="s">
        <v>3</v>
      </c>
      <c r="EE387">
        <v>51407625</v>
      </c>
      <c r="EF387">
        <v>19</v>
      </c>
      <c r="EG387" t="s">
        <v>178</v>
      </c>
      <c r="EH387">
        <v>0</v>
      </c>
      <c r="EI387" t="s">
        <v>3</v>
      </c>
      <c r="EJ387">
        <v>1</v>
      </c>
      <c r="EK387">
        <v>1201</v>
      </c>
      <c r="EL387" t="s">
        <v>178</v>
      </c>
      <c r="EM387" t="s">
        <v>179</v>
      </c>
      <c r="EO387" t="s">
        <v>3</v>
      </c>
      <c r="EQ387">
        <v>0</v>
      </c>
      <c r="ER387">
        <v>0</v>
      </c>
      <c r="ES387">
        <v>22.33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FQ387">
        <v>0</v>
      </c>
      <c r="FR387">
        <f t="shared" si="456"/>
        <v>0</v>
      </c>
      <c r="FS387">
        <v>0</v>
      </c>
      <c r="FX387">
        <v>0</v>
      </c>
      <c r="FY387">
        <v>0</v>
      </c>
      <c r="GA387" t="s">
        <v>3</v>
      </c>
      <c r="GD387">
        <v>1</v>
      </c>
      <c r="GF387">
        <v>1453646561</v>
      </c>
      <c r="GG387">
        <v>2</v>
      </c>
      <c r="GH387">
        <v>0</v>
      </c>
      <c r="GI387">
        <v>-2</v>
      </c>
      <c r="GJ387">
        <v>0</v>
      </c>
      <c r="GK387">
        <v>0</v>
      </c>
      <c r="GL387">
        <f t="shared" si="457"/>
        <v>0</v>
      </c>
      <c r="GM387">
        <f t="shared" si="458"/>
        <v>0</v>
      </c>
      <c r="GN387">
        <f t="shared" si="459"/>
        <v>0</v>
      </c>
      <c r="GO387">
        <f t="shared" si="460"/>
        <v>0</v>
      </c>
      <c r="GP387">
        <f t="shared" si="461"/>
        <v>0</v>
      </c>
      <c r="GR387">
        <v>0</v>
      </c>
      <c r="GS387">
        <v>3</v>
      </c>
      <c r="GT387">
        <v>0</v>
      </c>
      <c r="GU387" t="s">
        <v>3</v>
      </c>
      <c r="GV387">
        <f t="shared" si="462"/>
        <v>0</v>
      </c>
      <c r="GW387">
        <v>13.24</v>
      </c>
      <c r="GX387">
        <f t="shared" si="463"/>
        <v>0</v>
      </c>
      <c r="HA387">
        <v>0</v>
      </c>
      <c r="HB387">
        <v>0</v>
      </c>
      <c r="HC387">
        <f t="shared" si="464"/>
        <v>0</v>
      </c>
      <c r="HD387">
        <f t="shared" si="469"/>
        <v>0</v>
      </c>
      <c r="HE387" t="s">
        <v>3</v>
      </c>
      <c r="HF387" t="s">
        <v>3</v>
      </c>
      <c r="HM387" t="s">
        <v>3</v>
      </c>
      <c r="HN387" t="s">
        <v>3</v>
      </c>
      <c r="HO387" t="s">
        <v>3</v>
      </c>
      <c r="HP387" t="s">
        <v>3</v>
      </c>
      <c r="HQ387" t="s">
        <v>3</v>
      </c>
      <c r="IK387">
        <v>0</v>
      </c>
    </row>
    <row r="388" spans="1:255" x14ac:dyDescent="0.2">
      <c r="A388" s="2">
        <v>17</v>
      </c>
      <c r="B388" s="2">
        <v>1</v>
      </c>
      <c r="C388" s="2"/>
      <c r="D388" s="2"/>
      <c r="E388" s="2" t="s">
        <v>513</v>
      </c>
      <c r="F388" s="2" t="s">
        <v>192</v>
      </c>
      <c r="G388" s="2" t="s">
        <v>514</v>
      </c>
      <c r="H388" s="2" t="s">
        <v>48</v>
      </c>
      <c r="I388" s="2">
        <v>0</v>
      </c>
      <c r="J388" s="2">
        <v>0</v>
      </c>
      <c r="K388" s="2">
        <v>0</v>
      </c>
      <c r="L388" s="2">
        <v>11.44</v>
      </c>
      <c r="M388" s="2">
        <v>0</v>
      </c>
      <c r="N388" s="2">
        <f t="shared" si="430"/>
        <v>11.44</v>
      </c>
      <c r="O388" s="2">
        <f t="shared" si="431"/>
        <v>0</v>
      </c>
      <c r="P388" s="2">
        <f t="shared" si="432"/>
        <v>0</v>
      </c>
      <c r="Q388" s="2">
        <f t="shared" si="433"/>
        <v>0</v>
      </c>
      <c r="R388" s="2">
        <f t="shared" si="434"/>
        <v>0</v>
      </c>
      <c r="S388" s="2">
        <f t="shared" si="435"/>
        <v>0</v>
      </c>
      <c r="T388" s="2">
        <f t="shared" si="436"/>
        <v>0</v>
      </c>
      <c r="U388" s="2">
        <f t="shared" si="437"/>
        <v>0</v>
      </c>
      <c r="V388" s="2">
        <f t="shared" si="438"/>
        <v>0</v>
      </c>
      <c r="W388" s="2">
        <f t="shared" si="439"/>
        <v>0</v>
      </c>
      <c r="X388" s="2">
        <f t="shared" si="440"/>
        <v>0</v>
      </c>
      <c r="Y388" s="2">
        <f t="shared" si="441"/>
        <v>0</v>
      </c>
      <c r="Z388" s="2"/>
      <c r="AA388" s="2">
        <v>51442965</v>
      </c>
      <c r="AB388" s="2">
        <f t="shared" si="442"/>
        <v>22.33</v>
      </c>
      <c r="AC388" s="2">
        <f t="shared" si="465"/>
        <v>22.33</v>
      </c>
      <c r="AD388" s="2">
        <f t="shared" si="466"/>
        <v>0</v>
      </c>
      <c r="AE388" s="2">
        <f t="shared" si="467"/>
        <v>0</v>
      </c>
      <c r="AF388" s="2">
        <f t="shared" si="467"/>
        <v>0</v>
      </c>
      <c r="AG388" s="2">
        <f t="shared" si="443"/>
        <v>0</v>
      </c>
      <c r="AH388" s="2">
        <f t="shared" si="468"/>
        <v>0</v>
      </c>
      <c r="AI388" s="2">
        <f t="shared" si="468"/>
        <v>0</v>
      </c>
      <c r="AJ388" s="2">
        <f t="shared" si="444"/>
        <v>0</v>
      </c>
      <c r="AK388" s="2">
        <v>0</v>
      </c>
      <c r="AL388" s="2">
        <v>22.33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0</v>
      </c>
      <c r="AU388" s="2">
        <v>0</v>
      </c>
      <c r="AV388" s="2">
        <v>1</v>
      </c>
      <c r="AW388" s="2">
        <v>1</v>
      </c>
      <c r="AX388" s="2"/>
      <c r="AY388" s="2"/>
      <c r="AZ388" s="2">
        <v>1</v>
      </c>
      <c r="BA388" s="2">
        <v>1</v>
      </c>
      <c r="BB388" s="2">
        <v>13.24</v>
      </c>
      <c r="BC388" s="2">
        <v>13.24</v>
      </c>
      <c r="BD388" s="2" t="s">
        <v>3</v>
      </c>
      <c r="BE388" s="2" t="s">
        <v>3</v>
      </c>
      <c r="BF388" s="2" t="s">
        <v>3</v>
      </c>
      <c r="BG388" s="2" t="s">
        <v>3</v>
      </c>
      <c r="BH388" s="2">
        <v>0</v>
      </c>
      <c r="BI388" s="2">
        <v>1</v>
      </c>
      <c r="BJ388" s="2" t="s">
        <v>194</v>
      </c>
      <c r="BK388" s="2"/>
      <c r="BL388" s="2"/>
      <c r="BM388" s="2">
        <v>1201</v>
      </c>
      <c r="BN388" s="2">
        <v>0</v>
      </c>
      <c r="BO388" s="2" t="s">
        <v>18</v>
      </c>
      <c r="BP388" s="2">
        <v>1</v>
      </c>
      <c r="BQ388" s="2">
        <v>19</v>
      </c>
      <c r="BR388" s="2">
        <v>0</v>
      </c>
      <c r="BS388" s="2">
        <v>1</v>
      </c>
      <c r="BT388" s="2">
        <v>1</v>
      </c>
      <c r="BU388" s="2">
        <v>1</v>
      </c>
      <c r="BV388" s="2">
        <v>1</v>
      </c>
      <c r="BW388" s="2">
        <v>1</v>
      </c>
      <c r="BX388" s="2">
        <v>1</v>
      </c>
      <c r="BY388" s="2" t="s">
        <v>3</v>
      </c>
      <c r="BZ388" s="2">
        <v>0</v>
      </c>
      <c r="CA388" s="2">
        <v>0</v>
      </c>
      <c r="CB388" s="2" t="s">
        <v>3</v>
      </c>
      <c r="CC388" s="2"/>
      <c r="CD388" s="2"/>
      <c r="CE388" s="2">
        <v>0</v>
      </c>
      <c r="CF388" s="2">
        <v>0</v>
      </c>
      <c r="CG388" s="2">
        <v>0</v>
      </c>
      <c r="CH388" s="2">
        <v>126</v>
      </c>
      <c r="CI388" s="2">
        <v>0</v>
      </c>
      <c r="CJ388" s="2">
        <v>0</v>
      </c>
      <c r="CK388" s="2">
        <v>0</v>
      </c>
      <c r="CL388" s="2">
        <v>0</v>
      </c>
      <c r="CM388" s="2">
        <v>0</v>
      </c>
      <c r="CN388" s="2" t="s">
        <v>3</v>
      </c>
      <c r="CO388" s="2">
        <v>0</v>
      </c>
      <c r="CP388" s="2">
        <f t="shared" si="445"/>
        <v>0</v>
      </c>
      <c r="CQ388" s="2">
        <f t="shared" si="446"/>
        <v>295.64999999999998</v>
      </c>
      <c r="CR388" s="2">
        <f t="shared" si="447"/>
        <v>0</v>
      </c>
      <c r="CS388" s="2">
        <f t="shared" si="448"/>
        <v>0</v>
      </c>
      <c r="CT388" s="2">
        <f t="shared" si="449"/>
        <v>0</v>
      </c>
      <c r="CU388" s="2">
        <f t="shared" si="450"/>
        <v>0</v>
      </c>
      <c r="CV388" s="2">
        <f t="shared" si="451"/>
        <v>0</v>
      </c>
      <c r="CW388" s="2">
        <f t="shared" si="452"/>
        <v>0</v>
      </c>
      <c r="CX388" s="2">
        <f t="shared" si="453"/>
        <v>0</v>
      </c>
      <c r="CY388" s="2">
        <f t="shared" si="454"/>
        <v>0</v>
      </c>
      <c r="CZ388" s="2">
        <f t="shared" si="455"/>
        <v>0</v>
      </c>
      <c r="DA388" s="2"/>
      <c r="DB388" s="2"/>
      <c r="DC388" s="2" t="s">
        <v>3</v>
      </c>
      <c r="DD388" s="2" t="s">
        <v>3</v>
      </c>
      <c r="DE388" s="2" t="s">
        <v>3</v>
      </c>
      <c r="DF388" s="2" t="s">
        <v>3</v>
      </c>
      <c r="DG388" s="2" t="s">
        <v>3</v>
      </c>
      <c r="DH388" s="2" t="s">
        <v>3</v>
      </c>
      <c r="DI388" s="2" t="s">
        <v>3</v>
      </c>
      <c r="DJ388" s="2" t="s">
        <v>3</v>
      </c>
      <c r="DK388" s="2" t="s">
        <v>3</v>
      </c>
      <c r="DL388" s="2" t="s">
        <v>3</v>
      </c>
      <c r="DM388" s="2" t="s">
        <v>3</v>
      </c>
      <c r="DN388" s="2">
        <v>0</v>
      </c>
      <c r="DO388" s="2">
        <v>0</v>
      </c>
      <c r="DP388" s="2">
        <v>1</v>
      </c>
      <c r="DQ388" s="2">
        <v>1</v>
      </c>
      <c r="DR388" s="2"/>
      <c r="DS388" s="2"/>
      <c r="DT388" s="2"/>
      <c r="DU388" s="2">
        <v>1013</v>
      </c>
      <c r="DV388" s="2" t="s">
        <v>48</v>
      </c>
      <c r="DW388" s="2" t="s">
        <v>48</v>
      </c>
      <c r="DX388" s="2">
        <v>1</v>
      </c>
      <c r="DY388" s="2"/>
      <c r="DZ388" s="2" t="s">
        <v>3</v>
      </c>
      <c r="EA388" s="2" t="s">
        <v>3</v>
      </c>
      <c r="EB388" s="2" t="s">
        <v>3</v>
      </c>
      <c r="EC388" s="2" t="s">
        <v>3</v>
      </c>
      <c r="ED388" s="2"/>
      <c r="EE388" s="2">
        <v>51407625</v>
      </c>
      <c r="EF388" s="2">
        <v>19</v>
      </c>
      <c r="EG388" s="2" t="s">
        <v>178</v>
      </c>
      <c r="EH388" s="2">
        <v>0</v>
      </c>
      <c r="EI388" s="2" t="s">
        <v>3</v>
      </c>
      <c r="EJ388" s="2">
        <v>1</v>
      </c>
      <c r="EK388" s="2">
        <v>1201</v>
      </c>
      <c r="EL388" s="2" t="s">
        <v>178</v>
      </c>
      <c r="EM388" s="2" t="s">
        <v>179</v>
      </c>
      <c r="EN388" s="2"/>
      <c r="EO388" s="2" t="s">
        <v>3</v>
      </c>
      <c r="EP388" s="2"/>
      <c r="EQ388" s="2">
        <v>0</v>
      </c>
      <c r="ER388" s="2">
        <v>0</v>
      </c>
      <c r="ES388" s="2">
        <v>22.33</v>
      </c>
      <c r="ET388" s="2">
        <v>0</v>
      </c>
      <c r="EU388" s="2">
        <v>0</v>
      </c>
      <c r="EV388" s="2">
        <v>0</v>
      </c>
      <c r="EW388" s="2">
        <v>0</v>
      </c>
      <c r="EX388" s="2">
        <v>0</v>
      </c>
      <c r="EY388" s="2">
        <v>0</v>
      </c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>
        <v>0</v>
      </c>
      <c r="FR388" s="2">
        <f t="shared" si="456"/>
        <v>0</v>
      </c>
      <c r="FS388" s="2">
        <v>0</v>
      </c>
      <c r="FT388" s="2"/>
      <c r="FU388" s="2"/>
      <c r="FV388" s="2"/>
      <c r="FW388" s="2"/>
      <c r="FX388" s="2">
        <v>0</v>
      </c>
      <c r="FY388" s="2">
        <v>0</v>
      </c>
      <c r="FZ388" s="2"/>
      <c r="GA388" s="2" t="s">
        <v>3</v>
      </c>
      <c r="GB388" s="2"/>
      <c r="GC388" s="2"/>
      <c r="GD388" s="2">
        <v>1</v>
      </c>
      <c r="GE388" s="2"/>
      <c r="GF388" s="2">
        <v>1849806468</v>
      </c>
      <c r="GG388" s="2">
        <v>2</v>
      </c>
      <c r="GH388" s="2">
        <v>0</v>
      </c>
      <c r="GI388" s="2">
        <v>-2</v>
      </c>
      <c r="GJ388" s="2">
        <v>0</v>
      </c>
      <c r="GK388" s="2">
        <v>0</v>
      </c>
      <c r="GL388" s="2">
        <f t="shared" si="457"/>
        <v>0</v>
      </c>
      <c r="GM388" s="2">
        <f t="shared" si="458"/>
        <v>0</v>
      </c>
      <c r="GN388" s="2">
        <f t="shared" si="459"/>
        <v>0</v>
      </c>
      <c r="GO388" s="2">
        <f t="shared" si="460"/>
        <v>0</v>
      </c>
      <c r="GP388" s="2">
        <f t="shared" si="461"/>
        <v>0</v>
      </c>
      <c r="GQ388" s="2"/>
      <c r="GR388" s="2">
        <v>0</v>
      </c>
      <c r="GS388" s="2">
        <v>3</v>
      </c>
      <c r="GT388" s="2">
        <v>0</v>
      </c>
      <c r="GU388" s="2" t="s">
        <v>3</v>
      </c>
      <c r="GV388" s="2">
        <f t="shared" si="462"/>
        <v>0</v>
      </c>
      <c r="GW388" s="2">
        <v>13.24</v>
      </c>
      <c r="GX388" s="2">
        <f t="shared" si="463"/>
        <v>0</v>
      </c>
      <c r="GY388" s="2"/>
      <c r="GZ388" s="2"/>
      <c r="HA388" s="2">
        <v>0</v>
      </c>
      <c r="HB388" s="2">
        <v>0</v>
      </c>
      <c r="HC388" s="2">
        <f t="shared" si="464"/>
        <v>0</v>
      </c>
      <c r="HD388" s="2">
        <f t="shared" si="469"/>
        <v>0</v>
      </c>
      <c r="HE388" s="2" t="s">
        <v>3</v>
      </c>
      <c r="HF388" s="2" t="s">
        <v>3</v>
      </c>
      <c r="HG388" s="2"/>
      <c r="HH388" s="2"/>
      <c r="HI388" s="2"/>
      <c r="HJ388" s="2"/>
      <c r="HK388" s="2"/>
      <c r="HL388" s="2"/>
      <c r="HM388" s="2" t="s">
        <v>3</v>
      </c>
      <c r="HN388" s="2" t="s">
        <v>3</v>
      </c>
      <c r="HO388" s="2" t="s">
        <v>3</v>
      </c>
      <c r="HP388" s="2" t="s">
        <v>3</v>
      </c>
      <c r="HQ388" s="2" t="s">
        <v>3</v>
      </c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>
        <v>0</v>
      </c>
      <c r="IL388" s="2"/>
      <c r="IM388" s="2"/>
      <c r="IN388" s="2"/>
      <c r="IO388" s="2"/>
      <c r="IP388" s="2"/>
      <c r="IQ388" s="2"/>
      <c r="IR388" s="2"/>
      <c r="IS388" s="2"/>
      <c r="IT388" s="2"/>
      <c r="IU388" s="2"/>
    </row>
    <row r="389" spans="1:255" x14ac:dyDescent="0.2">
      <c r="A389">
        <v>17</v>
      </c>
      <c r="B389">
        <v>1</v>
      </c>
      <c r="E389" t="s">
        <v>513</v>
      </c>
      <c r="F389" t="s">
        <v>192</v>
      </c>
      <c r="G389" t="s">
        <v>514</v>
      </c>
      <c r="H389" t="s">
        <v>48</v>
      </c>
      <c r="I389">
        <v>0</v>
      </c>
      <c r="J389">
        <v>0</v>
      </c>
      <c r="K389">
        <v>0</v>
      </c>
      <c r="L389">
        <v>11.44</v>
      </c>
      <c r="M389">
        <v>0</v>
      </c>
      <c r="N389">
        <f t="shared" si="430"/>
        <v>11.44</v>
      </c>
      <c r="O389">
        <f t="shared" si="431"/>
        <v>0</v>
      </c>
      <c r="P389">
        <f t="shared" si="432"/>
        <v>0</v>
      </c>
      <c r="Q389">
        <f t="shared" si="433"/>
        <v>0</v>
      </c>
      <c r="R389">
        <f t="shared" si="434"/>
        <v>0</v>
      </c>
      <c r="S389">
        <f t="shared" si="435"/>
        <v>0</v>
      </c>
      <c r="T389">
        <f t="shared" si="436"/>
        <v>0</v>
      </c>
      <c r="U389">
        <f t="shared" si="437"/>
        <v>0</v>
      </c>
      <c r="V389">
        <f t="shared" si="438"/>
        <v>0</v>
      </c>
      <c r="W389">
        <f t="shared" si="439"/>
        <v>0</v>
      </c>
      <c r="X389">
        <f t="shared" si="440"/>
        <v>0</v>
      </c>
      <c r="Y389">
        <f t="shared" si="441"/>
        <v>0</v>
      </c>
      <c r="AA389">
        <v>51441990</v>
      </c>
      <c r="AB389">
        <f t="shared" si="442"/>
        <v>22.33</v>
      </c>
      <c r="AC389">
        <f t="shared" si="465"/>
        <v>22.33</v>
      </c>
      <c r="AD389">
        <f t="shared" si="466"/>
        <v>0</v>
      </c>
      <c r="AE389">
        <f t="shared" si="467"/>
        <v>0</v>
      </c>
      <c r="AF389">
        <f t="shared" si="467"/>
        <v>0</v>
      </c>
      <c r="AG389">
        <f t="shared" si="443"/>
        <v>0</v>
      </c>
      <c r="AH389">
        <f t="shared" si="468"/>
        <v>0</v>
      </c>
      <c r="AI389">
        <f t="shared" si="468"/>
        <v>0</v>
      </c>
      <c r="AJ389">
        <f t="shared" si="444"/>
        <v>0</v>
      </c>
      <c r="AK389">
        <v>0</v>
      </c>
      <c r="AL389">
        <v>22.33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1</v>
      </c>
      <c r="AW389">
        <v>1</v>
      </c>
      <c r="AZ389">
        <v>1</v>
      </c>
      <c r="BA389">
        <v>1</v>
      </c>
      <c r="BB389">
        <v>13.24</v>
      </c>
      <c r="BC389">
        <v>13.24</v>
      </c>
      <c r="BD389" t="s">
        <v>3</v>
      </c>
      <c r="BE389" t="s">
        <v>3</v>
      </c>
      <c r="BF389" t="s">
        <v>3</v>
      </c>
      <c r="BG389" t="s">
        <v>3</v>
      </c>
      <c r="BH389">
        <v>0</v>
      </c>
      <c r="BI389">
        <v>1</v>
      </c>
      <c r="BJ389" t="s">
        <v>194</v>
      </c>
      <c r="BM389">
        <v>1201</v>
      </c>
      <c r="BN389">
        <v>0</v>
      </c>
      <c r="BO389" t="s">
        <v>18</v>
      </c>
      <c r="BP389">
        <v>1</v>
      </c>
      <c r="BQ389">
        <v>19</v>
      </c>
      <c r="BR389">
        <v>0</v>
      </c>
      <c r="BS389">
        <v>1</v>
      </c>
      <c r="BT389">
        <v>1</v>
      </c>
      <c r="BU389">
        <v>1</v>
      </c>
      <c r="BV389">
        <v>1</v>
      </c>
      <c r="BW389">
        <v>1</v>
      </c>
      <c r="BX389">
        <v>1</v>
      </c>
      <c r="BY389" t="s">
        <v>3</v>
      </c>
      <c r="BZ389">
        <v>0</v>
      </c>
      <c r="CA389">
        <v>0</v>
      </c>
      <c r="CB389" t="s">
        <v>3</v>
      </c>
      <c r="CE389">
        <v>0</v>
      </c>
      <c r="CF389">
        <v>0</v>
      </c>
      <c r="CG389">
        <v>0</v>
      </c>
      <c r="CH389">
        <v>126</v>
      </c>
      <c r="CI389">
        <v>0</v>
      </c>
      <c r="CJ389">
        <v>0</v>
      </c>
      <c r="CK389">
        <v>0</v>
      </c>
      <c r="CL389">
        <v>0</v>
      </c>
      <c r="CM389">
        <v>0</v>
      </c>
      <c r="CN389" t="s">
        <v>3</v>
      </c>
      <c r="CO389">
        <v>0</v>
      </c>
      <c r="CP389">
        <f t="shared" si="445"/>
        <v>0</v>
      </c>
      <c r="CQ389">
        <f t="shared" si="446"/>
        <v>295.64999999999998</v>
      </c>
      <c r="CR389">
        <f t="shared" si="447"/>
        <v>0</v>
      </c>
      <c r="CS389">
        <f t="shared" si="448"/>
        <v>0</v>
      </c>
      <c r="CT389">
        <f t="shared" si="449"/>
        <v>0</v>
      </c>
      <c r="CU389">
        <f t="shared" si="450"/>
        <v>0</v>
      </c>
      <c r="CV389">
        <f t="shared" si="451"/>
        <v>0</v>
      </c>
      <c r="CW389">
        <f t="shared" si="452"/>
        <v>0</v>
      </c>
      <c r="CX389">
        <f t="shared" si="453"/>
        <v>0</v>
      </c>
      <c r="CY389">
        <f t="shared" si="454"/>
        <v>0</v>
      </c>
      <c r="CZ389">
        <f t="shared" si="455"/>
        <v>0</v>
      </c>
      <c r="DC389" t="s">
        <v>3</v>
      </c>
      <c r="DD389" t="s">
        <v>3</v>
      </c>
      <c r="DE389" t="s">
        <v>3</v>
      </c>
      <c r="DF389" t="s">
        <v>3</v>
      </c>
      <c r="DG389" t="s">
        <v>3</v>
      </c>
      <c r="DH389" t="s">
        <v>3</v>
      </c>
      <c r="DI389" t="s">
        <v>3</v>
      </c>
      <c r="DJ389" t="s">
        <v>3</v>
      </c>
      <c r="DK389" t="s">
        <v>3</v>
      </c>
      <c r="DL389" t="s">
        <v>3</v>
      </c>
      <c r="DM389" t="s">
        <v>3</v>
      </c>
      <c r="DN389">
        <v>0</v>
      </c>
      <c r="DO389">
        <v>0</v>
      </c>
      <c r="DP389">
        <v>1</v>
      </c>
      <c r="DQ389">
        <v>1</v>
      </c>
      <c r="DU389">
        <v>1013</v>
      </c>
      <c r="DV389" t="s">
        <v>48</v>
      </c>
      <c r="DW389" t="s">
        <v>48</v>
      </c>
      <c r="DX389">
        <v>1</v>
      </c>
      <c r="DZ389" t="s">
        <v>3</v>
      </c>
      <c r="EA389" t="s">
        <v>3</v>
      </c>
      <c r="EB389" t="s">
        <v>3</v>
      </c>
      <c r="EC389" t="s">
        <v>3</v>
      </c>
      <c r="EE389">
        <v>51407625</v>
      </c>
      <c r="EF389">
        <v>19</v>
      </c>
      <c r="EG389" t="s">
        <v>178</v>
      </c>
      <c r="EH389">
        <v>0</v>
      </c>
      <c r="EI389" t="s">
        <v>3</v>
      </c>
      <c r="EJ389">
        <v>1</v>
      </c>
      <c r="EK389">
        <v>1201</v>
      </c>
      <c r="EL389" t="s">
        <v>178</v>
      </c>
      <c r="EM389" t="s">
        <v>179</v>
      </c>
      <c r="EO389" t="s">
        <v>3</v>
      </c>
      <c r="EQ389">
        <v>0</v>
      </c>
      <c r="ER389">
        <v>0</v>
      </c>
      <c r="ES389">
        <v>22.33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FQ389">
        <v>0</v>
      </c>
      <c r="FR389">
        <f t="shared" si="456"/>
        <v>0</v>
      </c>
      <c r="FS389">
        <v>0</v>
      </c>
      <c r="FX389">
        <v>0</v>
      </c>
      <c r="FY389">
        <v>0</v>
      </c>
      <c r="GA389" t="s">
        <v>3</v>
      </c>
      <c r="GD389">
        <v>1</v>
      </c>
      <c r="GF389">
        <v>1849806468</v>
      </c>
      <c r="GG389">
        <v>2</v>
      </c>
      <c r="GH389">
        <v>0</v>
      </c>
      <c r="GI389">
        <v>-2</v>
      </c>
      <c r="GJ389">
        <v>0</v>
      </c>
      <c r="GK389">
        <v>0</v>
      </c>
      <c r="GL389">
        <f t="shared" si="457"/>
        <v>0</v>
      </c>
      <c r="GM389">
        <f t="shared" si="458"/>
        <v>0</v>
      </c>
      <c r="GN389">
        <f t="shared" si="459"/>
        <v>0</v>
      </c>
      <c r="GO389">
        <f t="shared" si="460"/>
        <v>0</v>
      </c>
      <c r="GP389">
        <f t="shared" si="461"/>
        <v>0</v>
      </c>
      <c r="GR389">
        <v>0</v>
      </c>
      <c r="GS389">
        <v>3</v>
      </c>
      <c r="GT389">
        <v>0</v>
      </c>
      <c r="GU389" t="s">
        <v>3</v>
      </c>
      <c r="GV389">
        <f t="shared" si="462"/>
        <v>0</v>
      </c>
      <c r="GW389">
        <v>13.24</v>
      </c>
      <c r="GX389">
        <f t="shared" si="463"/>
        <v>0</v>
      </c>
      <c r="HA389">
        <v>0</v>
      </c>
      <c r="HB389">
        <v>0</v>
      </c>
      <c r="HC389">
        <f t="shared" si="464"/>
        <v>0</v>
      </c>
      <c r="HD389">
        <f t="shared" si="469"/>
        <v>0</v>
      </c>
      <c r="HE389" t="s">
        <v>3</v>
      </c>
      <c r="HF389" t="s">
        <v>3</v>
      </c>
      <c r="HM389" t="s">
        <v>3</v>
      </c>
      <c r="HN389" t="s">
        <v>3</v>
      </c>
      <c r="HO389" t="s">
        <v>3</v>
      </c>
      <c r="HP389" t="s">
        <v>3</v>
      </c>
      <c r="HQ389" t="s">
        <v>3</v>
      </c>
      <c r="IK389">
        <v>0</v>
      </c>
    </row>
    <row r="390" spans="1:255" x14ac:dyDescent="0.2">
      <c r="A390" s="2">
        <v>17</v>
      </c>
      <c r="B390" s="2">
        <v>1</v>
      </c>
      <c r="C390" s="2"/>
      <c r="D390" s="2"/>
      <c r="E390" s="2" t="s">
        <v>515</v>
      </c>
      <c r="F390" s="2" t="s">
        <v>46</v>
      </c>
      <c r="G390" s="2" t="s">
        <v>516</v>
      </c>
      <c r="H390" s="2" t="s">
        <v>48</v>
      </c>
      <c r="I390" s="2">
        <v>0</v>
      </c>
      <c r="J390" s="2">
        <v>0</v>
      </c>
      <c r="K390" s="2">
        <v>0</v>
      </c>
      <c r="L390" s="2">
        <v>11.44</v>
      </c>
      <c r="M390" s="2">
        <v>0</v>
      </c>
      <c r="N390" s="2">
        <f t="shared" si="430"/>
        <v>11.44</v>
      </c>
      <c r="O390" s="2">
        <f t="shared" si="431"/>
        <v>0</v>
      </c>
      <c r="P390" s="2">
        <f t="shared" si="432"/>
        <v>0</v>
      </c>
      <c r="Q390" s="2">
        <f t="shared" si="433"/>
        <v>0</v>
      </c>
      <c r="R390" s="2">
        <f t="shared" si="434"/>
        <v>0</v>
      </c>
      <c r="S390" s="2">
        <f t="shared" si="435"/>
        <v>0</v>
      </c>
      <c r="T390" s="2">
        <f t="shared" si="436"/>
        <v>0</v>
      </c>
      <c r="U390" s="2">
        <f t="shared" si="437"/>
        <v>0</v>
      </c>
      <c r="V390" s="2">
        <f t="shared" si="438"/>
        <v>0</v>
      </c>
      <c r="W390" s="2">
        <f t="shared" si="439"/>
        <v>0</v>
      </c>
      <c r="X390" s="2">
        <f t="shared" si="440"/>
        <v>0</v>
      </c>
      <c r="Y390" s="2">
        <f t="shared" si="441"/>
        <v>0</v>
      </c>
      <c r="Z390" s="2"/>
      <c r="AA390" s="2">
        <v>51442965</v>
      </c>
      <c r="AB390" s="2">
        <f t="shared" si="442"/>
        <v>2.91</v>
      </c>
      <c r="AC390" s="2">
        <f t="shared" si="465"/>
        <v>0</v>
      </c>
      <c r="AD390" s="2">
        <f t="shared" si="466"/>
        <v>2.91</v>
      </c>
      <c r="AE390" s="2">
        <f t="shared" si="467"/>
        <v>0</v>
      </c>
      <c r="AF390" s="2">
        <f t="shared" si="467"/>
        <v>0</v>
      </c>
      <c r="AG390" s="2">
        <f t="shared" si="443"/>
        <v>0</v>
      </c>
      <c r="AH390" s="2">
        <f t="shared" si="468"/>
        <v>0</v>
      </c>
      <c r="AI390" s="2">
        <f t="shared" si="468"/>
        <v>0</v>
      </c>
      <c r="AJ390" s="2">
        <f t="shared" si="444"/>
        <v>0</v>
      </c>
      <c r="AK390" s="2">
        <v>0</v>
      </c>
      <c r="AL390" s="2">
        <v>0</v>
      </c>
      <c r="AM390" s="2">
        <v>2.91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S390" s="2">
        <v>0</v>
      </c>
      <c r="AT390" s="2">
        <v>0</v>
      </c>
      <c r="AU390" s="2">
        <v>0</v>
      </c>
      <c r="AV390" s="2">
        <v>1</v>
      </c>
      <c r="AW390" s="2">
        <v>1</v>
      </c>
      <c r="AX390" s="2"/>
      <c r="AY390" s="2"/>
      <c r="AZ390" s="2">
        <v>1</v>
      </c>
      <c r="BA390" s="2">
        <v>1</v>
      </c>
      <c r="BB390" s="2">
        <v>13.62</v>
      </c>
      <c r="BC390" s="2">
        <v>13.62</v>
      </c>
      <c r="BD390" s="2" t="s">
        <v>3</v>
      </c>
      <c r="BE390" s="2" t="s">
        <v>3</v>
      </c>
      <c r="BF390" s="2" t="s">
        <v>3</v>
      </c>
      <c r="BG390" s="2" t="s">
        <v>3</v>
      </c>
      <c r="BH390" s="2">
        <v>0</v>
      </c>
      <c r="BI390" s="2">
        <v>1</v>
      </c>
      <c r="BJ390" s="2" t="s">
        <v>49</v>
      </c>
      <c r="BK390" s="2"/>
      <c r="BL390" s="2"/>
      <c r="BM390" s="2">
        <v>1203</v>
      </c>
      <c r="BN390" s="2">
        <v>0</v>
      </c>
      <c r="BO390" s="2" t="s">
        <v>50</v>
      </c>
      <c r="BP390" s="2">
        <v>1</v>
      </c>
      <c r="BQ390" s="2">
        <v>10</v>
      </c>
      <c r="BR390" s="2">
        <v>0</v>
      </c>
      <c r="BS390" s="2">
        <v>1</v>
      </c>
      <c r="BT390" s="2">
        <v>1</v>
      </c>
      <c r="BU390" s="2">
        <v>1</v>
      </c>
      <c r="BV390" s="2">
        <v>1</v>
      </c>
      <c r="BW390" s="2">
        <v>1</v>
      </c>
      <c r="BX390" s="2">
        <v>1</v>
      </c>
      <c r="BY390" s="2" t="s">
        <v>3</v>
      </c>
      <c r="BZ390" s="2">
        <v>0</v>
      </c>
      <c r="CA390" s="2">
        <v>0</v>
      </c>
      <c r="CB390" s="2" t="s">
        <v>3</v>
      </c>
      <c r="CC390" s="2"/>
      <c r="CD390" s="2"/>
      <c r="CE390" s="2">
        <v>0</v>
      </c>
      <c r="CF390" s="2">
        <v>0</v>
      </c>
      <c r="CG390" s="2">
        <v>0</v>
      </c>
      <c r="CH390" s="2">
        <v>127</v>
      </c>
      <c r="CI390" s="2">
        <v>0</v>
      </c>
      <c r="CJ390" s="2">
        <v>0</v>
      </c>
      <c r="CK390" s="2">
        <v>0</v>
      </c>
      <c r="CL390" s="2">
        <v>0</v>
      </c>
      <c r="CM390" s="2">
        <v>0</v>
      </c>
      <c r="CN390" s="2" t="s">
        <v>3</v>
      </c>
      <c r="CO390" s="2">
        <v>0</v>
      </c>
      <c r="CP390" s="2">
        <f t="shared" si="445"/>
        <v>0</v>
      </c>
      <c r="CQ390" s="2">
        <f t="shared" si="446"/>
        <v>0</v>
      </c>
      <c r="CR390" s="2">
        <f t="shared" si="447"/>
        <v>39.630000000000003</v>
      </c>
      <c r="CS390" s="2">
        <f t="shared" si="448"/>
        <v>0</v>
      </c>
      <c r="CT390" s="2">
        <f t="shared" si="449"/>
        <v>0</v>
      </c>
      <c r="CU390" s="2">
        <f t="shared" si="450"/>
        <v>0</v>
      </c>
      <c r="CV390" s="2">
        <f t="shared" si="451"/>
        <v>0</v>
      </c>
      <c r="CW390" s="2">
        <f t="shared" si="452"/>
        <v>0</v>
      </c>
      <c r="CX390" s="2">
        <f t="shared" si="453"/>
        <v>0</v>
      </c>
      <c r="CY390" s="2">
        <f t="shared" si="454"/>
        <v>0</v>
      </c>
      <c r="CZ390" s="2">
        <f t="shared" si="455"/>
        <v>0</v>
      </c>
      <c r="DA390" s="2"/>
      <c r="DB390" s="2"/>
      <c r="DC390" s="2" t="s">
        <v>3</v>
      </c>
      <c r="DD390" s="2" t="s">
        <v>3</v>
      </c>
      <c r="DE390" s="2" t="s">
        <v>3</v>
      </c>
      <c r="DF390" s="2" t="s">
        <v>3</v>
      </c>
      <c r="DG390" s="2" t="s">
        <v>3</v>
      </c>
      <c r="DH390" s="2" t="s">
        <v>3</v>
      </c>
      <c r="DI390" s="2" t="s">
        <v>3</v>
      </c>
      <c r="DJ390" s="2" t="s">
        <v>3</v>
      </c>
      <c r="DK390" s="2" t="s">
        <v>3</v>
      </c>
      <c r="DL390" s="2" t="s">
        <v>3</v>
      </c>
      <c r="DM390" s="2" t="s">
        <v>3</v>
      </c>
      <c r="DN390" s="2">
        <v>0</v>
      </c>
      <c r="DO390" s="2">
        <v>0</v>
      </c>
      <c r="DP390" s="2">
        <v>1</v>
      </c>
      <c r="DQ390" s="2">
        <v>1</v>
      </c>
      <c r="DR390" s="2"/>
      <c r="DS390" s="2"/>
      <c r="DT390" s="2"/>
      <c r="DU390" s="2">
        <v>1013</v>
      </c>
      <c r="DV390" s="2" t="s">
        <v>48</v>
      </c>
      <c r="DW390" s="2" t="s">
        <v>48</v>
      </c>
      <c r="DX390" s="2">
        <v>1</v>
      </c>
      <c r="DY390" s="2"/>
      <c r="DZ390" s="2" t="s">
        <v>3</v>
      </c>
      <c r="EA390" s="2" t="s">
        <v>3</v>
      </c>
      <c r="EB390" s="2" t="s">
        <v>3</v>
      </c>
      <c r="EC390" s="2" t="s">
        <v>3</v>
      </c>
      <c r="ED390" s="2"/>
      <c r="EE390" s="2">
        <v>51407887</v>
      </c>
      <c r="EF390" s="2">
        <v>10</v>
      </c>
      <c r="EG390" s="2" t="s">
        <v>51</v>
      </c>
      <c r="EH390" s="2">
        <v>0</v>
      </c>
      <c r="EI390" s="2" t="s">
        <v>3</v>
      </c>
      <c r="EJ390" s="2">
        <v>1</v>
      </c>
      <c r="EK390" s="2">
        <v>1203</v>
      </c>
      <c r="EL390" s="2" t="s">
        <v>52</v>
      </c>
      <c r="EM390" s="2" t="s">
        <v>53</v>
      </c>
      <c r="EN390" s="2"/>
      <c r="EO390" s="2" t="s">
        <v>3</v>
      </c>
      <c r="EP390" s="2"/>
      <c r="EQ390" s="2">
        <v>0</v>
      </c>
      <c r="ER390" s="2">
        <v>0</v>
      </c>
      <c r="ES390" s="2">
        <v>0</v>
      </c>
      <c r="ET390" s="2">
        <v>2.91</v>
      </c>
      <c r="EU390" s="2">
        <v>0</v>
      </c>
      <c r="EV390" s="2">
        <v>0</v>
      </c>
      <c r="EW390" s="2">
        <v>0</v>
      </c>
      <c r="EX390" s="2">
        <v>0</v>
      </c>
      <c r="EY390" s="2">
        <v>0</v>
      </c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>
        <v>0</v>
      </c>
      <c r="FR390" s="2">
        <f t="shared" si="456"/>
        <v>0</v>
      </c>
      <c r="FS390" s="2">
        <v>0</v>
      </c>
      <c r="FT390" s="2"/>
      <c r="FU390" s="2"/>
      <c r="FV390" s="2"/>
      <c r="FW390" s="2"/>
      <c r="FX390" s="2">
        <v>0</v>
      </c>
      <c r="FY390" s="2">
        <v>0</v>
      </c>
      <c r="FZ390" s="2"/>
      <c r="GA390" s="2" t="s">
        <v>3</v>
      </c>
      <c r="GB390" s="2"/>
      <c r="GC390" s="2"/>
      <c r="GD390" s="2">
        <v>1</v>
      </c>
      <c r="GE390" s="2"/>
      <c r="GF390" s="2">
        <v>-441015497</v>
      </c>
      <c r="GG390" s="2">
        <v>2</v>
      </c>
      <c r="GH390" s="2">
        <v>0</v>
      </c>
      <c r="GI390" s="2">
        <v>-2</v>
      </c>
      <c r="GJ390" s="2">
        <v>0</v>
      </c>
      <c r="GK390" s="2">
        <v>0</v>
      </c>
      <c r="GL390" s="2">
        <f t="shared" si="457"/>
        <v>0</v>
      </c>
      <c r="GM390" s="2">
        <f t="shared" si="458"/>
        <v>0</v>
      </c>
      <c r="GN390" s="2">
        <f t="shared" si="459"/>
        <v>0</v>
      </c>
      <c r="GO390" s="2">
        <f t="shared" si="460"/>
        <v>0</v>
      </c>
      <c r="GP390" s="2">
        <f t="shared" si="461"/>
        <v>0</v>
      </c>
      <c r="GQ390" s="2"/>
      <c r="GR390" s="2">
        <v>0</v>
      </c>
      <c r="GS390" s="2">
        <v>3</v>
      </c>
      <c r="GT390" s="2">
        <v>0</v>
      </c>
      <c r="GU390" s="2" t="s">
        <v>3</v>
      </c>
      <c r="GV390" s="2">
        <f t="shared" si="462"/>
        <v>0</v>
      </c>
      <c r="GW390" s="2">
        <v>13.62</v>
      </c>
      <c r="GX390" s="2">
        <f t="shared" si="463"/>
        <v>0</v>
      </c>
      <c r="GY390" s="2"/>
      <c r="GZ390" s="2"/>
      <c r="HA390" s="2">
        <v>0</v>
      </c>
      <c r="HB390" s="2">
        <v>0</v>
      </c>
      <c r="HC390" s="2">
        <f t="shared" si="464"/>
        <v>0</v>
      </c>
      <c r="HD390" s="2">
        <f t="shared" si="469"/>
        <v>0</v>
      </c>
      <c r="HE390" s="2" t="s">
        <v>3</v>
      </c>
      <c r="HF390" s="2" t="s">
        <v>3</v>
      </c>
      <c r="HG390" s="2"/>
      <c r="HH390" s="2"/>
      <c r="HI390" s="2"/>
      <c r="HJ390" s="2"/>
      <c r="HK390" s="2"/>
      <c r="HL390" s="2"/>
      <c r="HM390" s="2" t="s">
        <v>3</v>
      </c>
      <c r="HN390" s="2" t="s">
        <v>3</v>
      </c>
      <c r="HO390" s="2" t="s">
        <v>3</v>
      </c>
      <c r="HP390" s="2" t="s">
        <v>3</v>
      </c>
      <c r="HQ390" s="2" t="s">
        <v>3</v>
      </c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>
        <v>0</v>
      </c>
      <c r="IL390" s="2"/>
      <c r="IM390" s="2"/>
      <c r="IN390" s="2"/>
      <c r="IO390" s="2"/>
      <c r="IP390" s="2"/>
      <c r="IQ390" s="2"/>
      <c r="IR390" s="2"/>
      <c r="IS390" s="2"/>
      <c r="IT390" s="2"/>
      <c r="IU390" s="2"/>
    </row>
    <row r="391" spans="1:255" x14ac:dyDescent="0.2">
      <c r="A391">
        <v>17</v>
      </c>
      <c r="B391">
        <v>1</v>
      </c>
      <c r="E391" t="s">
        <v>515</v>
      </c>
      <c r="F391" t="s">
        <v>46</v>
      </c>
      <c r="G391" t="s">
        <v>516</v>
      </c>
      <c r="H391" t="s">
        <v>48</v>
      </c>
      <c r="I391">
        <v>0</v>
      </c>
      <c r="J391">
        <v>0</v>
      </c>
      <c r="K391">
        <v>0</v>
      </c>
      <c r="L391">
        <v>11.44</v>
      </c>
      <c r="M391">
        <v>0</v>
      </c>
      <c r="N391">
        <f t="shared" si="430"/>
        <v>11.44</v>
      </c>
      <c r="O391">
        <f t="shared" si="431"/>
        <v>0</v>
      </c>
      <c r="P391">
        <f t="shared" si="432"/>
        <v>0</v>
      </c>
      <c r="Q391">
        <f t="shared" si="433"/>
        <v>0</v>
      </c>
      <c r="R391">
        <f t="shared" si="434"/>
        <v>0</v>
      </c>
      <c r="S391">
        <f t="shared" si="435"/>
        <v>0</v>
      </c>
      <c r="T391">
        <f t="shared" si="436"/>
        <v>0</v>
      </c>
      <c r="U391">
        <f t="shared" si="437"/>
        <v>0</v>
      </c>
      <c r="V391">
        <f t="shared" si="438"/>
        <v>0</v>
      </c>
      <c r="W391">
        <f t="shared" si="439"/>
        <v>0</v>
      </c>
      <c r="X391">
        <f t="shared" si="440"/>
        <v>0</v>
      </c>
      <c r="Y391">
        <f t="shared" si="441"/>
        <v>0</v>
      </c>
      <c r="AA391">
        <v>51441990</v>
      </c>
      <c r="AB391">
        <f t="shared" si="442"/>
        <v>2.91</v>
      </c>
      <c r="AC391">
        <f t="shared" si="465"/>
        <v>0</v>
      </c>
      <c r="AD391">
        <f t="shared" si="466"/>
        <v>2.91</v>
      </c>
      <c r="AE391">
        <f t="shared" si="467"/>
        <v>0</v>
      </c>
      <c r="AF391">
        <f t="shared" si="467"/>
        <v>0</v>
      </c>
      <c r="AG391">
        <f t="shared" si="443"/>
        <v>0</v>
      </c>
      <c r="AH391">
        <f t="shared" si="468"/>
        <v>0</v>
      </c>
      <c r="AI391">
        <f t="shared" si="468"/>
        <v>0</v>
      </c>
      <c r="AJ391">
        <f t="shared" si="444"/>
        <v>0</v>
      </c>
      <c r="AK391">
        <v>0</v>
      </c>
      <c r="AL391">
        <v>0</v>
      </c>
      <c r="AM391">
        <v>2.91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1</v>
      </c>
      <c r="AW391">
        <v>1</v>
      </c>
      <c r="AZ391">
        <v>1</v>
      </c>
      <c r="BA391">
        <v>1</v>
      </c>
      <c r="BB391">
        <v>13.62</v>
      </c>
      <c r="BC391">
        <v>13.62</v>
      </c>
      <c r="BD391" t="s">
        <v>3</v>
      </c>
      <c r="BE391" t="s">
        <v>3</v>
      </c>
      <c r="BF391" t="s">
        <v>3</v>
      </c>
      <c r="BG391" t="s">
        <v>3</v>
      </c>
      <c r="BH391">
        <v>0</v>
      </c>
      <c r="BI391">
        <v>1</v>
      </c>
      <c r="BJ391" t="s">
        <v>49</v>
      </c>
      <c r="BM391">
        <v>1203</v>
      </c>
      <c r="BN391">
        <v>0</v>
      </c>
      <c r="BO391" t="s">
        <v>50</v>
      </c>
      <c r="BP391">
        <v>1</v>
      </c>
      <c r="BQ391">
        <v>10</v>
      </c>
      <c r="BR391">
        <v>0</v>
      </c>
      <c r="BS391">
        <v>1</v>
      </c>
      <c r="BT391">
        <v>1</v>
      </c>
      <c r="BU391">
        <v>1</v>
      </c>
      <c r="BV391">
        <v>1</v>
      </c>
      <c r="BW391">
        <v>1</v>
      </c>
      <c r="BX391">
        <v>1</v>
      </c>
      <c r="BY391" t="s">
        <v>3</v>
      </c>
      <c r="BZ391">
        <v>0</v>
      </c>
      <c r="CA391">
        <v>0</v>
      </c>
      <c r="CB391" t="s">
        <v>3</v>
      </c>
      <c r="CE391">
        <v>0</v>
      </c>
      <c r="CF391">
        <v>0</v>
      </c>
      <c r="CG391">
        <v>0</v>
      </c>
      <c r="CH391">
        <v>127</v>
      </c>
      <c r="CI391">
        <v>0</v>
      </c>
      <c r="CJ391">
        <v>0</v>
      </c>
      <c r="CK391">
        <v>0</v>
      </c>
      <c r="CL391">
        <v>0</v>
      </c>
      <c r="CM391">
        <v>0</v>
      </c>
      <c r="CN391" t="s">
        <v>3</v>
      </c>
      <c r="CO391">
        <v>0</v>
      </c>
      <c r="CP391">
        <f t="shared" si="445"/>
        <v>0</v>
      </c>
      <c r="CQ391">
        <f t="shared" si="446"/>
        <v>0</v>
      </c>
      <c r="CR391">
        <f t="shared" si="447"/>
        <v>39.630000000000003</v>
      </c>
      <c r="CS391">
        <f t="shared" si="448"/>
        <v>0</v>
      </c>
      <c r="CT391">
        <f t="shared" si="449"/>
        <v>0</v>
      </c>
      <c r="CU391">
        <f t="shared" si="450"/>
        <v>0</v>
      </c>
      <c r="CV391">
        <f t="shared" si="451"/>
        <v>0</v>
      </c>
      <c r="CW391">
        <f t="shared" si="452"/>
        <v>0</v>
      </c>
      <c r="CX391">
        <f t="shared" si="453"/>
        <v>0</v>
      </c>
      <c r="CY391">
        <f t="shared" si="454"/>
        <v>0</v>
      </c>
      <c r="CZ391">
        <f t="shared" si="455"/>
        <v>0</v>
      </c>
      <c r="DC391" t="s">
        <v>3</v>
      </c>
      <c r="DD391" t="s">
        <v>3</v>
      </c>
      <c r="DE391" t="s">
        <v>3</v>
      </c>
      <c r="DF391" t="s">
        <v>3</v>
      </c>
      <c r="DG391" t="s">
        <v>3</v>
      </c>
      <c r="DH391" t="s">
        <v>3</v>
      </c>
      <c r="DI391" t="s">
        <v>3</v>
      </c>
      <c r="DJ391" t="s">
        <v>3</v>
      </c>
      <c r="DK391" t="s">
        <v>3</v>
      </c>
      <c r="DL391" t="s">
        <v>3</v>
      </c>
      <c r="DM391" t="s">
        <v>3</v>
      </c>
      <c r="DN391">
        <v>0</v>
      </c>
      <c r="DO391">
        <v>0</v>
      </c>
      <c r="DP391">
        <v>1</v>
      </c>
      <c r="DQ391">
        <v>1</v>
      </c>
      <c r="DU391">
        <v>1013</v>
      </c>
      <c r="DV391" t="s">
        <v>48</v>
      </c>
      <c r="DW391" t="s">
        <v>48</v>
      </c>
      <c r="DX391">
        <v>1</v>
      </c>
      <c r="DZ391" t="s">
        <v>3</v>
      </c>
      <c r="EA391" t="s">
        <v>3</v>
      </c>
      <c r="EB391" t="s">
        <v>3</v>
      </c>
      <c r="EC391" t="s">
        <v>3</v>
      </c>
      <c r="EE391">
        <v>51407887</v>
      </c>
      <c r="EF391">
        <v>10</v>
      </c>
      <c r="EG391" t="s">
        <v>51</v>
      </c>
      <c r="EH391">
        <v>0</v>
      </c>
      <c r="EI391" t="s">
        <v>3</v>
      </c>
      <c r="EJ391">
        <v>1</v>
      </c>
      <c r="EK391">
        <v>1203</v>
      </c>
      <c r="EL391" t="s">
        <v>52</v>
      </c>
      <c r="EM391" t="s">
        <v>53</v>
      </c>
      <c r="EO391" t="s">
        <v>3</v>
      </c>
      <c r="EQ391">
        <v>0</v>
      </c>
      <c r="ER391">
        <v>0</v>
      </c>
      <c r="ES391">
        <v>0</v>
      </c>
      <c r="ET391">
        <v>2.91</v>
      </c>
      <c r="EU391">
        <v>0</v>
      </c>
      <c r="EV391">
        <v>0</v>
      </c>
      <c r="EW391">
        <v>0</v>
      </c>
      <c r="EX391">
        <v>0</v>
      </c>
      <c r="EY391">
        <v>0</v>
      </c>
      <c r="FQ391">
        <v>0</v>
      </c>
      <c r="FR391">
        <f t="shared" si="456"/>
        <v>0</v>
      </c>
      <c r="FS391">
        <v>0</v>
      </c>
      <c r="FX391">
        <v>0</v>
      </c>
      <c r="FY391">
        <v>0</v>
      </c>
      <c r="GA391" t="s">
        <v>3</v>
      </c>
      <c r="GD391">
        <v>1</v>
      </c>
      <c r="GF391">
        <v>-441015497</v>
      </c>
      <c r="GG391">
        <v>2</v>
      </c>
      <c r="GH391">
        <v>0</v>
      </c>
      <c r="GI391">
        <v>-2</v>
      </c>
      <c r="GJ391">
        <v>0</v>
      </c>
      <c r="GK391">
        <v>0</v>
      </c>
      <c r="GL391">
        <f t="shared" si="457"/>
        <v>0</v>
      </c>
      <c r="GM391">
        <f t="shared" si="458"/>
        <v>0</v>
      </c>
      <c r="GN391">
        <f t="shared" si="459"/>
        <v>0</v>
      </c>
      <c r="GO391">
        <f t="shared" si="460"/>
        <v>0</v>
      </c>
      <c r="GP391">
        <f t="shared" si="461"/>
        <v>0</v>
      </c>
      <c r="GR391">
        <v>0</v>
      </c>
      <c r="GS391">
        <v>3</v>
      </c>
      <c r="GT391">
        <v>0</v>
      </c>
      <c r="GU391" t="s">
        <v>3</v>
      </c>
      <c r="GV391">
        <f t="shared" si="462"/>
        <v>0</v>
      </c>
      <c r="GW391">
        <v>13.62</v>
      </c>
      <c r="GX391">
        <f t="shared" si="463"/>
        <v>0</v>
      </c>
      <c r="HA391">
        <v>0</v>
      </c>
      <c r="HB391">
        <v>0</v>
      </c>
      <c r="HC391">
        <f t="shared" si="464"/>
        <v>0</v>
      </c>
      <c r="HD391">
        <f t="shared" si="469"/>
        <v>0</v>
      </c>
      <c r="HE391" t="s">
        <v>3</v>
      </c>
      <c r="HF391" t="s">
        <v>3</v>
      </c>
      <c r="HM391" t="s">
        <v>3</v>
      </c>
      <c r="HN391" t="s">
        <v>3</v>
      </c>
      <c r="HO391" t="s">
        <v>3</v>
      </c>
      <c r="HP391" t="s">
        <v>3</v>
      </c>
      <c r="HQ391" t="s">
        <v>3</v>
      </c>
      <c r="IK391">
        <v>0</v>
      </c>
    </row>
    <row r="392" spans="1:255" x14ac:dyDescent="0.2">
      <c r="A392" s="2">
        <v>19</v>
      </c>
      <c r="B392" s="2">
        <v>1</v>
      </c>
      <c r="C392" s="2"/>
      <c r="D392" s="2"/>
      <c r="E392" s="2"/>
      <c r="F392" s="2" t="s">
        <v>3</v>
      </c>
      <c r="G392" s="2" t="s">
        <v>517</v>
      </c>
      <c r="H392" s="2" t="s">
        <v>3</v>
      </c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>
        <v>1</v>
      </c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>
        <v>0</v>
      </c>
      <c r="IL392" s="2"/>
      <c r="IM392" s="2"/>
      <c r="IN392" s="2"/>
      <c r="IO392" s="2"/>
      <c r="IP392" s="2"/>
      <c r="IQ392" s="2"/>
      <c r="IR392" s="2"/>
      <c r="IS392" s="2"/>
      <c r="IT392" s="2"/>
      <c r="IU392" s="2"/>
    </row>
    <row r="393" spans="1:255" x14ac:dyDescent="0.2">
      <c r="A393" s="2">
        <v>17</v>
      </c>
      <c r="B393" s="2">
        <v>1</v>
      </c>
      <c r="C393" s="2">
        <f>ROW(SmtRes!A873)</f>
        <v>873</v>
      </c>
      <c r="D393" s="2">
        <f>ROW(EtalonRes!A873)</f>
        <v>873</v>
      </c>
      <c r="E393" s="2" t="s">
        <v>518</v>
      </c>
      <c r="F393" s="2" t="s">
        <v>519</v>
      </c>
      <c r="G393" s="2" t="s">
        <v>520</v>
      </c>
      <c r="H393" s="2" t="s">
        <v>57</v>
      </c>
      <c r="I393" s="2">
        <v>0</v>
      </c>
      <c r="J393" s="2">
        <v>0</v>
      </c>
      <c r="K393" s="2">
        <v>0</v>
      </c>
      <c r="L393" s="2">
        <v>30</v>
      </c>
      <c r="M393" s="2">
        <v>0</v>
      </c>
      <c r="N393" s="2">
        <f t="shared" ref="N393:N402" si="470">ROUND(L393-M393,4)</f>
        <v>30</v>
      </c>
      <c r="O393" s="2">
        <f t="shared" ref="O393:O402" si="471">ROUND(CP393,2)</f>
        <v>0</v>
      </c>
      <c r="P393" s="2">
        <f t="shared" ref="P393:P402" si="472">ROUND(CQ393*I393,2)</f>
        <v>0</v>
      </c>
      <c r="Q393" s="2">
        <f t="shared" ref="Q393:Q402" si="473">ROUND(CR393*I393,2)</f>
        <v>0</v>
      </c>
      <c r="R393" s="2">
        <f t="shared" ref="R393:R402" si="474">ROUND(CS393*I393,2)</f>
        <v>0</v>
      </c>
      <c r="S393" s="2">
        <f t="shared" ref="S393:S402" si="475">ROUND(CT393*I393,2)</f>
        <v>0</v>
      </c>
      <c r="T393" s="2">
        <f t="shared" ref="T393:T402" si="476">ROUND(CU393*I393,2)</f>
        <v>0</v>
      </c>
      <c r="U393" s="2">
        <f t="shared" ref="U393:U402" si="477">CV393*I393</f>
        <v>0</v>
      </c>
      <c r="V393" s="2">
        <f t="shared" ref="V393:V402" si="478">CW393*I393</f>
        <v>0</v>
      </c>
      <c r="W393" s="2">
        <f t="shared" ref="W393:W402" si="479">ROUND(CX393*I393,2)</f>
        <v>0</v>
      </c>
      <c r="X393" s="2">
        <f t="shared" ref="X393:X402" si="480">ROUND(CY393,2)</f>
        <v>0</v>
      </c>
      <c r="Y393" s="2">
        <f t="shared" ref="Y393:Y402" si="481">ROUND(CZ393,2)</f>
        <v>0</v>
      </c>
      <c r="Z393" s="2"/>
      <c r="AA393" s="2">
        <v>51442965</v>
      </c>
      <c r="AB393" s="2">
        <f t="shared" ref="AB393:AB402" si="482">ROUND((AC393+AD393+AF393),6)</f>
        <v>1517.952</v>
      </c>
      <c r="AC393" s="2">
        <f t="shared" ref="AC393:AC400" si="483">ROUND((ES393),6)</f>
        <v>21.02</v>
      </c>
      <c r="AD393" s="2">
        <f>ROUND(((((ET393*1.15))-((EU393*1.15)))+AE393),6)</f>
        <v>1488.008</v>
      </c>
      <c r="AE393" s="2">
        <f t="shared" ref="AE393:AF396" si="484">ROUND(((EU393*1.15)),6)</f>
        <v>37.846499999999999</v>
      </c>
      <c r="AF393" s="2">
        <f t="shared" si="484"/>
        <v>8.9239999999999995</v>
      </c>
      <c r="AG393" s="2">
        <f t="shared" ref="AG393:AG402" si="485">ROUND((AP393),6)</f>
        <v>0</v>
      </c>
      <c r="AH393" s="2">
        <f t="shared" ref="AH393:AI396" si="486">((EW393*1.15))</f>
        <v>1.0465</v>
      </c>
      <c r="AI393" s="2">
        <f t="shared" si="486"/>
        <v>2.415</v>
      </c>
      <c r="AJ393" s="2">
        <f t="shared" ref="AJ393:AJ402" si="487">(AS393)</f>
        <v>0</v>
      </c>
      <c r="AK393" s="2">
        <v>0</v>
      </c>
      <c r="AL393" s="2">
        <v>21.02</v>
      </c>
      <c r="AM393" s="2">
        <v>1293.92</v>
      </c>
      <c r="AN393" s="2">
        <v>32.909999999999997</v>
      </c>
      <c r="AO393" s="2">
        <v>7.76</v>
      </c>
      <c r="AP393" s="2">
        <v>0</v>
      </c>
      <c r="AQ393" s="2">
        <v>0.91</v>
      </c>
      <c r="AR393" s="2">
        <v>2.1</v>
      </c>
      <c r="AS393" s="2">
        <v>0</v>
      </c>
      <c r="AT393" s="2">
        <v>91</v>
      </c>
      <c r="AU393" s="2">
        <v>52</v>
      </c>
      <c r="AV393" s="2">
        <v>1</v>
      </c>
      <c r="AW393" s="2">
        <v>1</v>
      </c>
      <c r="AX393" s="2"/>
      <c r="AY393" s="2"/>
      <c r="AZ393" s="2">
        <v>1</v>
      </c>
      <c r="BA393" s="2">
        <v>44.77</v>
      </c>
      <c r="BB393" s="2">
        <v>13.24</v>
      </c>
      <c r="BC393" s="2">
        <v>8.16</v>
      </c>
      <c r="BD393" s="2" t="s">
        <v>3</v>
      </c>
      <c r="BE393" s="2" t="s">
        <v>3</v>
      </c>
      <c r="BF393" s="2" t="s">
        <v>3</v>
      </c>
      <c r="BG393" s="2" t="s">
        <v>3</v>
      </c>
      <c r="BH393" s="2">
        <v>0</v>
      </c>
      <c r="BI393" s="2">
        <v>1</v>
      </c>
      <c r="BJ393" s="2" t="s">
        <v>521</v>
      </c>
      <c r="BK393" s="2"/>
      <c r="BL393" s="2"/>
      <c r="BM393" s="2">
        <v>69001</v>
      </c>
      <c r="BN393" s="2">
        <v>0</v>
      </c>
      <c r="BO393" s="2" t="s">
        <v>23</v>
      </c>
      <c r="BP393" s="2">
        <v>1</v>
      </c>
      <c r="BQ393" s="2">
        <v>6</v>
      </c>
      <c r="BR393" s="2">
        <v>0</v>
      </c>
      <c r="BS393" s="2">
        <v>44.77</v>
      </c>
      <c r="BT393" s="2">
        <v>1</v>
      </c>
      <c r="BU393" s="2">
        <v>1</v>
      </c>
      <c r="BV393" s="2">
        <v>1</v>
      </c>
      <c r="BW393" s="2">
        <v>1</v>
      </c>
      <c r="BX393" s="2">
        <v>1</v>
      </c>
      <c r="BY393" s="2" t="s">
        <v>3</v>
      </c>
      <c r="BZ393" s="2">
        <v>91</v>
      </c>
      <c r="CA393" s="2">
        <v>52</v>
      </c>
      <c r="CB393" s="2" t="s">
        <v>3</v>
      </c>
      <c r="CC393" s="2"/>
      <c r="CD393" s="2"/>
      <c r="CE393" s="2">
        <v>0</v>
      </c>
      <c r="CF393" s="2">
        <v>0</v>
      </c>
      <c r="CG393" s="2">
        <v>0</v>
      </c>
      <c r="CH393" s="2">
        <v>128</v>
      </c>
      <c r="CI393" s="2">
        <v>0</v>
      </c>
      <c r="CJ393" s="2">
        <v>0</v>
      </c>
      <c r="CK393" s="2">
        <v>0</v>
      </c>
      <c r="CL393" s="2">
        <v>0</v>
      </c>
      <c r="CM393" s="2">
        <v>0</v>
      </c>
      <c r="CN393" s="2" t="s">
        <v>887</v>
      </c>
      <c r="CO393" s="2">
        <v>0</v>
      </c>
      <c r="CP393" s="2">
        <f t="shared" ref="CP393:CP402" si="488">(P393+Q393+S393)</f>
        <v>0</v>
      </c>
      <c r="CQ393" s="2">
        <f t="shared" ref="CQ393:CQ402" si="489">ROUND(AC393*BC393,2)</f>
        <v>171.52</v>
      </c>
      <c r="CR393" s="2">
        <f t="shared" ref="CR393:CR402" si="490">ROUND(AD393*BB393,2)</f>
        <v>19701.23</v>
      </c>
      <c r="CS393" s="2">
        <f t="shared" ref="CS393:CS402" si="491">ROUND(AE393*BS393,2)</f>
        <v>1694.39</v>
      </c>
      <c r="CT393" s="2">
        <f t="shared" ref="CT393:CT402" si="492">ROUND(AF393*BA393,2)</f>
        <v>399.53</v>
      </c>
      <c r="CU393" s="2">
        <f t="shared" ref="CU393:CU402" si="493">AG393</f>
        <v>0</v>
      </c>
      <c r="CV393" s="2">
        <f t="shared" ref="CV393:CV402" si="494">AH393</f>
        <v>1.0465</v>
      </c>
      <c r="CW393" s="2">
        <f t="shared" ref="CW393:CW402" si="495">AI393</f>
        <v>2.415</v>
      </c>
      <c r="CX393" s="2">
        <f t="shared" ref="CX393:CX402" si="496">AJ393</f>
        <v>0</v>
      </c>
      <c r="CY393" s="2">
        <f t="shared" ref="CY393:CY402" si="497">(((S393+R393)*AT393)/100)</f>
        <v>0</v>
      </c>
      <c r="CZ393" s="2">
        <f t="shared" ref="CZ393:CZ402" si="498">(((S393+R393)*AU393)/100)</f>
        <v>0</v>
      </c>
      <c r="DA393" s="2"/>
      <c r="DB393" s="2"/>
      <c r="DC393" s="2" t="s">
        <v>3</v>
      </c>
      <c r="DD393" s="2" t="s">
        <v>3</v>
      </c>
      <c r="DE393" s="2" t="s">
        <v>156</v>
      </c>
      <c r="DF393" s="2" t="s">
        <v>156</v>
      </c>
      <c r="DG393" s="2" t="s">
        <v>156</v>
      </c>
      <c r="DH393" s="2" t="s">
        <v>3</v>
      </c>
      <c r="DI393" s="2" t="s">
        <v>156</v>
      </c>
      <c r="DJ393" s="2" t="s">
        <v>156</v>
      </c>
      <c r="DK393" s="2" t="s">
        <v>3</v>
      </c>
      <c r="DL393" s="2" t="s">
        <v>3</v>
      </c>
      <c r="DM393" s="2" t="s">
        <v>3</v>
      </c>
      <c r="DN393" s="2">
        <v>0</v>
      </c>
      <c r="DO393" s="2">
        <v>0</v>
      </c>
      <c r="DP393" s="2">
        <v>1</v>
      </c>
      <c r="DQ393" s="2">
        <v>1</v>
      </c>
      <c r="DR393" s="2"/>
      <c r="DS393" s="2"/>
      <c r="DT393" s="2"/>
      <c r="DU393" s="2">
        <v>1007</v>
      </c>
      <c r="DV393" s="2" t="s">
        <v>57</v>
      </c>
      <c r="DW393" s="2" t="s">
        <v>57</v>
      </c>
      <c r="DX393" s="2">
        <v>1</v>
      </c>
      <c r="DY393" s="2"/>
      <c r="DZ393" s="2" t="s">
        <v>3</v>
      </c>
      <c r="EA393" s="2" t="s">
        <v>3</v>
      </c>
      <c r="EB393" s="2" t="s">
        <v>3</v>
      </c>
      <c r="EC393" s="2" t="s">
        <v>3</v>
      </c>
      <c r="ED393" s="2"/>
      <c r="EE393" s="2">
        <v>51407832</v>
      </c>
      <c r="EF393" s="2">
        <v>6</v>
      </c>
      <c r="EG393" s="2" t="s">
        <v>188</v>
      </c>
      <c r="EH393" s="2">
        <v>0</v>
      </c>
      <c r="EI393" s="2" t="s">
        <v>3</v>
      </c>
      <c r="EJ393" s="2">
        <v>1</v>
      </c>
      <c r="EK393" s="2">
        <v>69001</v>
      </c>
      <c r="EL393" s="2" t="s">
        <v>189</v>
      </c>
      <c r="EM393" s="2" t="s">
        <v>190</v>
      </c>
      <c r="EN393" s="2"/>
      <c r="EO393" s="2" t="s">
        <v>159</v>
      </c>
      <c r="EP393" s="2"/>
      <c r="EQ393" s="2">
        <v>0</v>
      </c>
      <c r="ER393" s="2">
        <v>0</v>
      </c>
      <c r="ES393" s="2">
        <v>21.02</v>
      </c>
      <c r="ET393" s="2">
        <v>1293.92</v>
      </c>
      <c r="EU393" s="2">
        <v>32.909999999999997</v>
      </c>
      <c r="EV393" s="2">
        <v>7.76</v>
      </c>
      <c r="EW393" s="2">
        <v>0.91</v>
      </c>
      <c r="EX393" s="2">
        <v>2.1</v>
      </c>
      <c r="EY393" s="2">
        <v>0</v>
      </c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>
        <v>0</v>
      </c>
      <c r="FR393" s="2">
        <f t="shared" ref="FR393:FR402" si="499">ROUND(IF(AND(BH393=3,BI393=3),P393,0),2)</f>
        <v>0</v>
      </c>
      <c r="FS393" s="2">
        <v>0</v>
      </c>
      <c r="FT393" s="2"/>
      <c r="FU393" s="2"/>
      <c r="FV393" s="2"/>
      <c r="FW393" s="2"/>
      <c r="FX393" s="2">
        <v>91</v>
      </c>
      <c r="FY393" s="2">
        <v>52</v>
      </c>
      <c r="FZ393" s="2"/>
      <c r="GA393" s="2" t="s">
        <v>3</v>
      </c>
      <c r="GB393" s="2"/>
      <c r="GC393" s="2"/>
      <c r="GD393" s="2">
        <v>1</v>
      </c>
      <c r="GE393" s="2"/>
      <c r="GF393" s="2">
        <v>-2144211253</v>
      </c>
      <c r="GG393" s="2">
        <v>2</v>
      </c>
      <c r="GH393" s="2">
        <v>0</v>
      </c>
      <c r="GI393" s="2">
        <v>-2</v>
      </c>
      <c r="GJ393" s="2">
        <v>0</v>
      </c>
      <c r="GK393" s="2">
        <v>0</v>
      </c>
      <c r="GL393" s="2">
        <f t="shared" ref="GL393:GL402" si="500">ROUND(IF(AND(BH393=3,BI393=3,FS393&lt;&gt;0),P393,0),2)</f>
        <v>0</v>
      </c>
      <c r="GM393" s="2">
        <f t="shared" ref="GM393:GM402" si="501">ROUND(O393+X393+Y393,2)+GX393</f>
        <v>0</v>
      </c>
      <c r="GN393" s="2">
        <f t="shared" ref="GN393:GN402" si="502">IF(OR(BI393=0,BI393=1),ROUND(O393+X393+Y393,2),0)</f>
        <v>0</v>
      </c>
      <c r="GO393" s="2">
        <f t="shared" ref="GO393:GO402" si="503">IF(BI393=2,ROUND(O393+X393+Y393,2),0)</f>
        <v>0</v>
      </c>
      <c r="GP393" s="2">
        <f t="shared" ref="GP393:GP402" si="504">IF(BI393=4,ROUND(O393+X393+Y393,2)+GX393,0)</f>
        <v>0</v>
      </c>
      <c r="GQ393" s="2"/>
      <c r="GR393" s="2">
        <v>0</v>
      </c>
      <c r="GS393" s="2">
        <v>3</v>
      </c>
      <c r="GT393" s="2">
        <v>0</v>
      </c>
      <c r="GU393" s="2" t="s">
        <v>3</v>
      </c>
      <c r="GV393" s="2">
        <f t="shared" ref="GV393:GV402" si="505">ROUND((GT393),6)</f>
        <v>0</v>
      </c>
      <c r="GW393" s="2">
        <v>8.16</v>
      </c>
      <c r="GX393" s="2">
        <f t="shared" ref="GX393:GX402" si="506">ROUND(HC393*I393,2)</f>
        <v>0</v>
      </c>
      <c r="GY393" s="2"/>
      <c r="GZ393" s="2"/>
      <c r="HA393" s="2">
        <v>0</v>
      </c>
      <c r="HB393" s="2">
        <v>0</v>
      </c>
      <c r="HC393" s="2">
        <f t="shared" ref="HC393:HC402" si="507">GV393*GW393</f>
        <v>0</v>
      </c>
      <c r="HD393" s="2"/>
      <c r="HE393" s="2" t="s">
        <v>3</v>
      </c>
      <c r="HF393" s="2" t="s">
        <v>3</v>
      </c>
      <c r="HG393" s="2"/>
      <c r="HH393" s="2"/>
      <c r="HI393" s="2"/>
      <c r="HJ393" s="2"/>
      <c r="HK393" s="2"/>
      <c r="HL393" s="2"/>
      <c r="HM393" s="2" t="s">
        <v>3</v>
      </c>
      <c r="HN393" s="2" t="s">
        <v>3</v>
      </c>
      <c r="HO393" s="2" t="s">
        <v>3</v>
      </c>
      <c r="HP393" s="2" t="s">
        <v>3</v>
      </c>
      <c r="HQ393" s="2" t="s">
        <v>3</v>
      </c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>
        <v>0</v>
      </c>
      <c r="IL393" s="2"/>
      <c r="IM393" s="2"/>
      <c r="IN393" s="2"/>
      <c r="IO393" s="2"/>
      <c r="IP393" s="2"/>
      <c r="IQ393" s="2"/>
      <c r="IR393" s="2"/>
      <c r="IS393" s="2"/>
      <c r="IT393" s="2"/>
      <c r="IU393" s="2"/>
    </row>
    <row r="394" spans="1:255" x14ac:dyDescent="0.2">
      <c r="A394">
        <v>17</v>
      </c>
      <c r="B394">
        <v>1</v>
      </c>
      <c r="C394">
        <f>ROW(SmtRes!A880)</f>
        <v>880</v>
      </c>
      <c r="D394">
        <f>ROW(EtalonRes!A880)</f>
        <v>880</v>
      </c>
      <c r="E394" t="s">
        <v>518</v>
      </c>
      <c r="F394" t="s">
        <v>519</v>
      </c>
      <c r="G394" t="s">
        <v>520</v>
      </c>
      <c r="H394" t="s">
        <v>57</v>
      </c>
      <c r="I394">
        <v>0</v>
      </c>
      <c r="J394">
        <v>0</v>
      </c>
      <c r="K394">
        <v>0</v>
      </c>
      <c r="L394">
        <v>30</v>
      </c>
      <c r="M394">
        <v>0</v>
      </c>
      <c r="N394">
        <f t="shared" si="470"/>
        <v>30</v>
      </c>
      <c r="O394">
        <f t="shared" si="471"/>
        <v>0</v>
      </c>
      <c r="P394">
        <f t="shared" si="472"/>
        <v>0</v>
      </c>
      <c r="Q394">
        <f t="shared" si="473"/>
        <v>0</v>
      </c>
      <c r="R394">
        <f t="shared" si="474"/>
        <v>0</v>
      </c>
      <c r="S394">
        <f t="shared" si="475"/>
        <v>0</v>
      </c>
      <c r="T394">
        <f t="shared" si="476"/>
        <v>0</v>
      </c>
      <c r="U394">
        <f t="shared" si="477"/>
        <v>0</v>
      </c>
      <c r="V394">
        <f t="shared" si="478"/>
        <v>0</v>
      </c>
      <c r="W394">
        <f t="shared" si="479"/>
        <v>0</v>
      </c>
      <c r="X394">
        <f t="shared" si="480"/>
        <v>0</v>
      </c>
      <c r="Y394">
        <f t="shared" si="481"/>
        <v>0</v>
      </c>
      <c r="AA394">
        <v>51441990</v>
      </c>
      <c r="AB394">
        <f t="shared" si="482"/>
        <v>1517.952</v>
      </c>
      <c r="AC394">
        <f t="shared" si="483"/>
        <v>21.02</v>
      </c>
      <c r="AD394">
        <f>ROUND(((((ET394*1.15))-((EU394*1.15)))+AE394),6)</f>
        <v>1488.008</v>
      </c>
      <c r="AE394">
        <f t="shared" si="484"/>
        <v>37.846499999999999</v>
      </c>
      <c r="AF394">
        <f t="shared" si="484"/>
        <v>8.9239999999999995</v>
      </c>
      <c r="AG394">
        <f t="shared" si="485"/>
        <v>0</v>
      </c>
      <c r="AH394">
        <f t="shared" si="486"/>
        <v>1.0465</v>
      </c>
      <c r="AI394">
        <f t="shared" si="486"/>
        <v>2.415</v>
      </c>
      <c r="AJ394">
        <f t="shared" si="487"/>
        <v>0</v>
      </c>
      <c r="AK394">
        <v>0</v>
      </c>
      <c r="AL394">
        <v>21.02</v>
      </c>
      <c r="AM394">
        <v>1293.92</v>
      </c>
      <c r="AN394">
        <v>32.909999999999997</v>
      </c>
      <c r="AO394">
        <v>7.76</v>
      </c>
      <c r="AP394">
        <v>0</v>
      </c>
      <c r="AQ394">
        <v>0.91</v>
      </c>
      <c r="AR394">
        <v>2.1</v>
      </c>
      <c r="AS394">
        <v>0</v>
      </c>
      <c r="AT394">
        <v>91</v>
      </c>
      <c r="AU394">
        <v>52</v>
      </c>
      <c r="AV394">
        <v>1</v>
      </c>
      <c r="AW394">
        <v>1</v>
      </c>
      <c r="AZ394">
        <v>1</v>
      </c>
      <c r="BA394">
        <v>44.77</v>
      </c>
      <c r="BB394">
        <v>13.24</v>
      </c>
      <c r="BC394">
        <v>8.16</v>
      </c>
      <c r="BD394" t="s">
        <v>3</v>
      </c>
      <c r="BE394" t="s">
        <v>3</v>
      </c>
      <c r="BF394" t="s">
        <v>3</v>
      </c>
      <c r="BG394" t="s">
        <v>3</v>
      </c>
      <c r="BH394">
        <v>0</v>
      </c>
      <c r="BI394">
        <v>1</v>
      </c>
      <c r="BJ394" t="s">
        <v>521</v>
      </c>
      <c r="BM394">
        <v>69001</v>
      </c>
      <c r="BN394">
        <v>0</v>
      </c>
      <c r="BO394" t="s">
        <v>23</v>
      </c>
      <c r="BP394">
        <v>1</v>
      </c>
      <c r="BQ394">
        <v>6</v>
      </c>
      <c r="BR394">
        <v>0</v>
      </c>
      <c r="BS394">
        <v>44.77</v>
      </c>
      <c r="BT394">
        <v>1</v>
      </c>
      <c r="BU394">
        <v>1</v>
      </c>
      <c r="BV394">
        <v>1</v>
      </c>
      <c r="BW394">
        <v>1</v>
      </c>
      <c r="BX394">
        <v>1</v>
      </c>
      <c r="BY394" t="s">
        <v>3</v>
      </c>
      <c r="BZ394">
        <v>91</v>
      </c>
      <c r="CA394">
        <v>52</v>
      </c>
      <c r="CB394" t="s">
        <v>3</v>
      </c>
      <c r="CE394">
        <v>0</v>
      </c>
      <c r="CF394">
        <v>0</v>
      </c>
      <c r="CG394">
        <v>0</v>
      </c>
      <c r="CH394">
        <v>128</v>
      </c>
      <c r="CI394">
        <v>0</v>
      </c>
      <c r="CJ394">
        <v>0</v>
      </c>
      <c r="CK394">
        <v>0</v>
      </c>
      <c r="CL394">
        <v>0</v>
      </c>
      <c r="CM394">
        <v>0</v>
      </c>
      <c r="CN394" t="s">
        <v>887</v>
      </c>
      <c r="CO394">
        <v>0</v>
      </c>
      <c r="CP394">
        <f t="shared" si="488"/>
        <v>0</v>
      </c>
      <c r="CQ394">
        <f t="shared" si="489"/>
        <v>171.52</v>
      </c>
      <c r="CR394">
        <f t="shared" si="490"/>
        <v>19701.23</v>
      </c>
      <c r="CS394">
        <f t="shared" si="491"/>
        <v>1694.39</v>
      </c>
      <c r="CT394">
        <f t="shared" si="492"/>
        <v>399.53</v>
      </c>
      <c r="CU394">
        <f t="shared" si="493"/>
        <v>0</v>
      </c>
      <c r="CV394">
        <f t="shared" si="494"/>
        <v>1.0465</v>
      </c>
      <c r="CW394">
        <f t="shared" si="495"/>
        <v>2.415</v>
      </c>
      <c r="CX394">
        <f t="shared" si="496"/>
        <v>0</v>
      </c>
      <c r="CY394">
        <f t="shared" si="497"/>
        <v>0</v>
      </c>
      <c r="CZ394">
        <f t="shared" si="498"/>
        <v>0</v>
      </c>
      <c r="DC394" t="s">
        <v>3</v>
      </c>
      <c r="DD394" t="s">
        <v>3</v>
      </c>
      <c r="DE394" t="s">
        <v>156</v>
      </c>
      <c r="DF394" t="s">
        <v>156</v>
      </c>
      <c r="DG394" t="s">
        <v>156</v>
      </c>
      <c r="DH394" t="s">
        <v>3</v>
      </c>
      <c r="DI394" t="s">
        <v>156</v>
      </c>
      <c r="DJ394" t="s">
        <v>156</v>
      </c>
      <c r="DK394" t="s">
        <v>3</v>
      </c>
      <c r="DL394" t="s">
        <v>3</v>
      </c>
      <c r="DM394" t="s">
        <v>3</v>
      </c>
      <c r="DN394">
        <v>0</v>
      </c>
      <c r="DO394">
        <v>0</v>
      </c>
      <c r="DP394">
        <v>1</v>
      </c>
      <c r="DQ394">
        <v>1</v>
      </c>
      <c r="DU394">
        <v>1007</v>
      </c>
      <c r="DV394" t="s">
        <v>57</v>
      </c>
      <c r="DW394" t="s">
        <v>57</v>
      </c>
      <c r="DX394">
        <v>1</v>
      </c>
      <c r="DZ394" t="s">
        <v>3</v>
      </c>
      <c r="EA394" t="s">
        <v>3</v>
      </c>
      <c r="EB394" t="s">
        <v>3</v>
      </c>
      <c r="EC394" t="s">
        <v>3</v>
      </c>
      <c r="EE394">
        <v>51407832</v>
      </c>
      <c r="EF394">
        <v>6</v>
      </c>
      <c r="EG394" t="s">
        <v>188</v>
      </c>
      <c r="EH394">
        <v>0</v>
      </c>
      <c r="EI394" t="s">
        <v>3</v>
      </c>
      <c r="EJ394">
        <v>1</v>
      </c>
      <c r="EK394">
        <v>69001</v>
      </c>
      <c r="EL394" t="s">
        <v>189</v>
      </c>
      <c r="EM394" t="s">
        <v>190</v>
      </c>
      <c r="EO394" t="s">
        <v>159</v>
      </c>
      <c r="EQ394">
        <v>0</v>
      </c>
      <c r="ER394">
        <v>0</v>
      </c>
      <c r="ES394">
        <v>21.02</v>
      </c>
      <c r="ET394">
        <v>1293.92</v>
      </c>
      <c r="EU394">
        <v>32.909999999999997</v>
      </c>
      <c r="EV394">
        <v>7.76</v>
      </c>
      <c r="EW394">
        <v>0.91</v>
      </c>
      <c r="EX394">
        <v>2.1</v>
      </c>
      <c r="EY394">
        <v>0</v>
      </c>
      <c r="FQ394">
        <v>0</v>
      </c>
      <c r="FR394">
        <f t="shared" si="499"/>
        <v>0</v>
      </c>
      <c r="FS394">
        <v>0</v>
      </c>
      <c r="FX394">
        <v>91</v>
      </c>
      <c r="FY394">
        <v>52</v>
      </c>
      <c r="GA394" t="s">
        <v>3</v>
      </c>
      <c r="GD394">
        <v>1</v>
      </c>
      <c r="GF394">
        <v>-2144211253</v>
      </c>
      <c r="GG394">
        <v>2</v>
      </c>
      <c r="GH394">
        <v>0</v>
      </c>
      <c r="GI394">
        <v>-2</v>
      </c>
      <c r="GJ394">
        <v>0</v>
      </c>
      <c r="GK394">
        <v>0</v>
      </c>
      <c r="GL394">
        <f t="shared" si="500"/>
        <v>0</v>
      </c>
      <c r="GM394">
        <f t="shared" si="501"/>
        <v>0</v>
      </c>
      <c r="GN394">
        <f t="shared" si="502"/>
        <v>0</v>
      </c>
      <c r="GO394">
        <f t="shared" si="503"/>
        <v>0</v>
      </c>
      <c r="GP394">
        <f t="shared" si="504"/>
        <v>0</v>
      </c>
      <c r="GR394">
        <v>0</v>
      </c>
      <c r="GS394">
        <v>3</v>
      </c>
      <c r="GT394">
        <v>0</v>
      </c>
      <c r="GU394" t="s">
        <v>3</v>
      </c>
      <c r="GV394">
        <f t="shared" si="505"/>
        <v>0</v>
      </c>
      <c r="GW394">
        <v>8.16</v>
      </c>
      <c r="GX394">
        <f t="shared" si="506"/>
        <v>0</v>
      </c>
      <c r="HA394">
        <v>0</v>
      </c>
      <c r="HB394">
        <v>0</v>
      </c>
      <c r="HC394">
        <f t="shared" si="507"/>
        <v>0</v>
      </c>
      <c r="HE394" t="s">
        <v>3</v>
      </c>
      <c r="HF394" t="s">
        <v>3</v>
      </c>
      <c r="HM394" t="s">
        <v>3</v>
      </c>
      <c r="HN394" t="s">
        <v>3</v>
      </c>
      <c r="HO394" t="s">
        <v>3</v>
      </c>
      <c r="HP394" t="s">
        <v>3</v>
      </c>
      <c r="HQ394" t="s">
        <v>3</v>
      </c>
      <c r="IK394">
        <v>0</v>
      </c>
    </row>
    <row r="395" spans="1:255" x14ac:dyDescent="0.2">
      <c r="A395" s="2">
        <v>17</v>
      </c>
      <c r="B395" s="2">
        <v>1</v>
      </c>
      <c r="C395" s="2">
        <f>ROW(SmtRes!A887)</f>
        <v>887</v>
      </c>
      <c r="D395" s="2">
        <f>ROW(EtalonRes!A887)</f>
        <v>887</v>
      </c>
      <c r="E395" s="2" t="s">
        <v>522</v>
      </c>
      <c r="F395" s="2" t="s">
        <v>519</v>
      </c>
      <c r="G395" s="2" t="s">
        <v>523</v>
      </c>
      <c r="H395" s="2" t="s">
        <v>57</v>
      </c>
      <c r="I395" s="2">
        <v>0</v>
      </c>
      <c r="J395" s="2">
        <v>0</v>
      </c>
      <c r="K395" s="2">
        <v>0</v>
      </c>
      <c r="L395" s="2">
        <v>19.2</v>
      </c>
      <c r="M395" s="2">
        <v>0</v>
      </c>
      <c r="N395" s="2">
        <f t="shared" si="470"/>
        <v>19.2</v>
      </c>
      <c r="O395" s="2">
        <f t="shared" si="471"/>
        <v>0</v>
      </c>
      <c r="P395" s="2">
        <f t="shared" si="472"/>
        <v>0</v>
      </c>
      <c r="Q395" s="2">
        <f t="shared" si="473"/>
        <v>0</v>
      </c>
      <c r="R395" s="2">
        <f t="shared" si="474"/>
        <v>0</v>
      </c>
      <c r="S395" s="2">
        <f t="shared" si="475"/>
        <v>0</v>
      </c>
      <c r="T395" s="2">
        <f t="shared" si="476"/>
        <v>0</v>
      </c>
      <c r="U395" s="2">
        <f t="shared" si="477"/>
        <v>0</v>
      </c>
      <c r="V395" s="2">
        <f t="shared" si="478"/>
        <v>0</v>
      </c>
      <c r="W395" s="2">
        <f t="shared" si="479"/>
        <v>0</v>
      </c>
      <c r="X395" s="2">
        <f t="shared" si="480"/>
        <v>0</v>
      </c>
      <c r="Y395" s="2">
        <f t="shared" si="481"/>
        <v>0</v>
      </c>
      <c r="Z395" s="2"/>
      <c r="AA395" s="2">
        <v>51442965</v>
      </c>
      <c r="AB395" s="2">
        <f t="shared" si="482"/>
        <v>1517.952</v>
      </c>
      <c r="AC395" s="2">
        <f t="shared" si="483"/>
        <v>21.02</v>
      </c>
      <c r="AD395" s="2">
        <f>ROUND(((((ET395*1.15))-((EU395*1.15)))+AE395),6)</f>
        <v>1488.008</v>
      </c>
      <c r="AE395" s="2">
        <f t="shared" si="484"/>
        <v>37.846499999999999</v>
      </c>
      <c r="AF395" s="2">
        <f t="shared" si="484"/>
        <v>8.9239999999999995</v>
      </c>
      <c r="AG395" s="2">
        <f t="shared" si="485"/>
        <v>0</v>
      </c>
      <c r="AH395" s="2">
        <f t="shared" si="486"/>
        <v>1.0465</v>
      </c>
      <c r="AI395" s="2">
        <f t="shared" si="486"/>
        <v>2.415</v>
      </c>
      <c r="AJ395" s="2">
        <f t="shared" si="487"/>
        <v>0</v>
      </c>
      <c r="AK395" s="2">
        <v>0</v>
      </c>
      <c r="AL395" s="2">
        <v>21.02</v>
      </c>
      <c r="AM395" s="2">
        <v>1293.92</v>
      </c>
      <c r="AN395" s="2">
        <v>32.909999999999997</v>
      </c>
      <c r="AO395" s="2">
        <v>7.76</v>
      </c>
      <c r="AP395" s="2">
        <v>0</v>
      </c>
      <c r="AQ395" s="2">
        <v>0.91</v>
      </c>
      <c r="AR395" s="2">
        <v>2.1</v>
      </c>
      <c r="AS395" s="2">
        <v>0</v>
      </c>
      <c r="AT395" s="2">
        <v>91</v>
      </c>
      <c r="AU395" s="2">
        <v>52</v>
      </c>
      <c r="AV395" s="2">
        <v>1</v>
      </c>
      <c r="AW395" s="2">
        <v>1</v>
      </c>
      <c r="AX395" s="2"/>
      <c r="AY395" s="2"/>
      <c r="AZ395" s="2">
        <v>1</v>
      </c>
      <c r="BA395" s="2">
        <v>44.77</v>
      </c>
      <c r="BB395" s="2">
        <v>13.24</v>
      </c>
      <c r="BC395" s="2">
        <v>8.16</v>
      </c>
      <c r="BD395" s="2" t="s">
        <v>3</v>
      </c>
      <c r="BE395" s="2" t="s">
        <v>3</v>
      </c>
      <c r="BF395" s="2" t="s">
        <v>3</v>
      </c>
      <c r="BG395" s="2" t="s">
        <v>3</v>
      </c>
      <c r="BH395" s="2">
        <v>0</v>
      </c>
      <c r="BI395" s="2">
        <v>1</v>
      </c>
      <c r="BJ395" s="2" t="s">
        <v>521</v>
      </c>
      <c r="BK395" s="2"/>
      <c r="BL395" s="2"/>
      <c r="BM395" s="2">
        <v>69001</v>
      </c>
      <c r="BN395" s="2">
        <v>0</v>
      </c>
      <c r="BO395" s="2" t="s">
        <v>23</v>
      </c>
      <c r="BP395" s="2">
        <v>1</v>
      </c>
      <c r="BQ395" s="2">
        <v>6</v>
      </c>
      <c r="BR395" s="2">
        <v>0</v>
      </c>
      <c r="BS395" s="2">
        <v>44.77</v>
      </c>
      <c r="BT395" s="2">
        <v>1</v>
      </c>
      <c r="BU395" s="2">
        <v>1</v>
      </c>
      <c r="BV395" s="2">
        <v>1</v>
      </c>
      <c r="BW395" s="2">
        <v>1</v>
      </c>
      <c r="BX395" s="2">
        <v>1</v>
      </c>
      <c r="BY395" s="2" t="s">
        <v>3</v>
      </c>
      <c r="BZ395" s="2">
        <v>91</v>
      </c>
      <c r="CA395" s="2">
        <v>52</v>
      </c>
      <c r="CB395" s="2" t="s">
        <v>3</v>
      </c>
      <c r="CC395" s="2"/>
      <c r="CD395" s="2"/>
      <c r="CE395" s="2">
        <v>0</v>
      </c>
      <c r="CF395" s="2">
        <v>0</v>
      </c>
      <c r="CG395" s="2">
        <v>0</v>
      </c>
      <c r="CH395" s="2">
        <v>129</v>
      </c>
      <c r="CI395" s="2">
        <v>0</v>
      </c>
      <c r="CJ395" s="2">
        <v>0</v>
      </c>
      <c r="CK395" s="2">
        <v>0</v>
      </c>
      <c r="CL395" s="2">
        <v>0</v>
      </c>
      <c r="CM395" s="2">
        <v>0</v>
      </c>
      <c r="CN395" s="2" t="s">
        <v>887</v>
      </c>
      <c r="CO395" s="2">
        <v>0</v>
      </c>
      <c r="CP395" s="2">
        <f t="shared" si="488"/>
        <v>0</v>
      </c>
      <c r="CQ395" s="2">
        <f t="shared" si="489"/>
        <v>171.52</v>
      </c>
      <c r="CR395" s="2">
        <f t="shared" si="490"/>
        <v>19701.23</v>
      </c>
      <c r="CS395" s="2">
        <f t="shared" si="491"/>
        <v>1694.39</v>
      </c>
      <c r="CT395" s="2">
        <f t="shared" si="492"/>
        <v>399.53</v>
      </c>
      <c r="CU395" s="2">
        <f t="shared" si="493"/>
        <v>0</v>
      </c>
      <c r="CV395" s="2">
        <f t="shared" si="494"/>
        <v>1.0465</v>
      </c>
      <c r="CW395" s="2">
        <f t="shared" si="495"/>
        <v>2.415</v>
      </c>
      <c r="CX395" s="2">
        <f t="shared" si="496"/>
        <v>0</v>
      </c>
      <c r="CY395" s="2">
        <f t="shared" si="497"/>
        <v>0</v>
      </c>
      <c r="CZ395" s="2">
        <f t="shared" si="498"/>
        <v>0</v>
      </c>
      <c r="DA395" s="2"/>
      <c r="DB395" s="2"/>
      <c r="DC395" s="2" t="s">
        <v>3</v>
      </c>
      <c r="DD395" s="2" t="s">
        <v>3</v>
      </c>
      <c r="DE395" s="2" t="s">
        <v>156</v>
      </c>
      <c r="DF395" s="2" t="s">
        <v>156</v>
      </c>
      <c r="DG395" s="2" t="s">
        <v>156</v>
      </c>
      <c r="DH395" s="2" t="s">
        <v>3</v>
      </c>
      <c r="DI395" s="2" t="s">
        <v>156</v>
      </c>
      <c r="DJ395" s="2" t="s">
        <v>156</v>
      </c>
      <c r="DK395" s="2" t="s">
        <v>3</v>
      </c>
      <c r="DL395" s="2" t="s">
        <v>3</v>
      </c>
      <c r="DM395" s="2" t="s">
        <v>3</v>
      </c>
      <c r="DN395" s="2">
        <v>0</v>
      </c>
      <c r="DO395" s="2">
        <v>0</v>
      </c>
      <c r="DP395" s="2">
        <v>1</v>
      </c>
      <c r="DQ395" s="2">
        <v>1</v>
      </c>
      <c r="DR395" s="2"/>
      <c r="DS395" s="2"/>
      <c r="DT395" s="2"/>
      <c r="DU395" s="2">
        <v>1007</v>
      </c>
      <c r="DV395" s="2" t="s">
        <v>57</v>
      </c>
      <c r="DW395" s="2" t="s">
        <v>57</v>
      </c>
      <c r="DX395" s="2">
        <v>1</v>
      </c>
      <c r="DY395" s="2"/>
      <c r="DZ395" s="2" t="s">
        <v>3</v>
      </c>
      <c r="EA395" s="2" t="s">
        <v>3</v>
      </c>
      <c r="EB395" s="2" t="s">
        <v>3</v>
      </c>
      <c r="EC395" s="2" t="s">
        <v>3</v>
      </c>
      <c r="ED395" s="2"/>
      <c r="EE395" s="2">
        <v>51407832</v>
      </c>
      <c r="EF395" s="2">
        <v>6</v>
      </c>
      <c r="EG395" s="2" t="s">
        <v>188</v>
      </c>
      <c r="EH395" s="2">
        <v>0</v>
      </c>
      <c r="EI395" s="2" t="s">
        <v>3</v>
      </c>
      <c r="EJ395" s="2">
        <v>1</v>
      </c>
      <c r="EK395" s="2">
        <v>69001</v>
      </c>
      <c r="EL395" s="2" t="s">
        <v>189</v>
      </c>
      <c r="EM395" s="2" t="s">
        <v>190</v>
      </c>
      <c r="EN395" s="2"/>
      <c r="EO395" s="2" t="s">
        <v>159</v>
      </c>
      <c r="EP395" s="2"/>
      <c r="EQ395" s="2">
        <v>0</v>
      </c>
      <c r="ER395" s="2">
        <v>0</v>
      </c>
      <c r="ES395" s="2">
        <v>21.02</v>
      </c>
      <c r="ET395" s="2">
        <v>1293.92</v>
      </c>
      <c r="EU395" s="2">
        <v>32.909999999999997</v>
      </c>
      <c r="EV395" s="2">
        <v>7.76</v>
      </c>
      <c r="EW395" s="2">
        <v>0.91</v>
      </c>
      <c r="EX395" s="2">
        <v>2.1</v>
      </c>
      <c r="EY395" s="2">
        <v>0</v>
      </c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>
        <v>0</v>
      </c>
      <c r="FR395" s="2">
        <f t="shared" si="499"/>
        <v>0</v>
      </c>
      <c r="FS395" s="2">
        <v>0</v>
      </c>
      <c r="FT395" s="2"/>
      <c r="FU395" s="2"/>
      <c r="FV395" s="2"/>
      <c r="FW395" s="2"/>
      <c r="FX395" s="2">
        <v>91</v>
      </c>
      <c r="FY395" s="2">
        <v>52</v>
      </c>
      <c r="FZ395" s="2"/>
      <c r="GA395" s="2" t="s">
        <v>3</v>
      </c>
      <c r="GB395" s="2"/>
      <c r="GC395" s="2"/>
      <c r="GD395" s="2">
        <v>1</v>
      </c>
      <c r="GE395" s="2"/>
      <c r="GF395" s="2">
        <v>-1453543118</v>
      </c>
      <c r="GG395" s="2">
        <v>2</v>
      </c>
      <c r="GH395" s="2">
        <v>0</v>
      </c>
      <c r="GI395" s="2">
        <v>-2</v>
      </c>
      <c r="GJ395" s="2">
        <v>0</v>
      </c>
      <c r="GK395" s="2">
        <v>0</v>
      </c>
      <c r="GL395" s="2">
        <f t="shared" si="500"/>
        <v>0</v>
      </c>
      <c r="GM395" s="2">
        <f t="shared" si="501"/>
        <v>0</v>
      </c>
      <c r="GN395" s="2">
        <f t="shared" si="502"/>
        <v>0</v>
      </c>
      <c r="GO395" s="2">
        <f t="shared" si="503"/>
        <v>0</v>
      </c>
      <c r="GP395" s="2">
        <f t="shared" si="504"/>
        <v>0</v>
      </c>
      <c r="GQ395" s="2"/>
      <c r="GR395" s="2">
        <v>0</v>
      </c>
      <c r="GS395" s="2">
        <v>3</v>
      </c>
      <c r="GT395" s="2">
        <v>0</v>
      </c>
      <c r="GU395" s="2" t="s">
        <v>3</v>
      </c>
      <c r="GV395" s="2">
        <f t="shared" si="505"/>
        <v>0</v>
      </c>
      <c r="GW395" s="2">
        <v>8.16</v>
      </c>
      <c r="GX395" s="2">
        <f t="shared" si="506"/>
        <v>0</v>
      </c>
      <c r="GY395" s="2"/>
      <c r="GZ395" s="2"/>
      <c r="HA395" s="2">
        <v>0</v>
      </c>
      <c r="HB395" s="2">
        <v>0</v>
      </c>
      <c r="HC395" s="2">
        <f t="shared" si="507"/>
        <v>0</v>
      </c>
      <c r="HD395" s="2"/>
      <c r="HE395" s="2" t="s">
        <v>3</v>
      </c>
      <c r="HF395" s="2" t="s">
        <v>3</v>
      </c>
      <c r="HG395" s="2"/>
      <c r="HH395" s="2"/>
      <c r="HI395" s="2"/>
      <c r="HJ395" s="2"/>
      <c r="HK395" s="2"/>
      <c r="HL395" s="2"/>
      <c r="HM395" s="2" t="s">
        <v>3</v>
      </c>
      <c r="HN395" s="2" t="s">
        <v>3</v>
      </c>
      <c r="HO395" s="2" t="s">
        <v>3</v>
      </c>
      <c r="HP395" s="2" t="s">
        <v>3</v>
      </c>
      <c r="HQ395" s="2" t="s">
        <v>3</v>
      </c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>
        <v>0</v>
      </c>
      <c r="IL395" s="2"/>
      <c r="IM395" s="2"/>
      <c r="IN395" s="2"/>
      <c r="IO395" s="2"/>
      <c r="IP395" s="2"/>
      <c r="IQ395" s="2"/>
      <c r="IR395" s="2"/>
      <c r="IS395" s="2"/>
      <c r="IT395" s="2"/>
      <c r="IU395" s="2"/>
    </row>
    <row r="396" spans="1:255" x14ac:dyDescent="0.2">
      <c r="A396">
        <v>17</v>
      </c>
      <c r="B396">
        <v>1</v>
      </c>
      <c r="C396">
        <f>ROW(SmtRes!A894)</f>
        <v>894</v>
      </c>
      <c r="D396">
        <f>ROW(EtalonRes!A894)</f>
        <v>894</v>
      </c>
      <c r="E396" t="s">
        <v>522</v>
      </c>
      <c r="F396" t="s">
        <v>519</v>
      </c>
      <c r="G396" t="s">
        <v>523</v>
      </c>
      <c r="H396" t="s">
        <v>57</v>
      </c>
      <c r="I396">
        <v>0</v>
      </c>
      <c r="J396">
        <v>0</v>
      </c>
      <c r="K396">
        <v>0</v>
      </c>
      <c r="L396">
        <v>19.2</v>
      </c>
      <c r="M396">
        <v>0</v>
      </c>
      <c r="N396">
        <f t="shared" si="470"/>
        <v>19.2</v>
      </c>
      <c r="O396">
        <f t="shared" si="471"/>
        <v>0</v>
      </c>
      <c r="P396">
        <f t="shared" si="472"/>
        <v>0</v>
      </c>
      <c r="Q396">
        <f t="shared" si="473"/>
        <v>0</v>
      </c>
      <c r="R396">
        <f t="shared" si="474"/>
        <v>0</v>
      </c>
      <c r="S396">
        <f t="shared" si="475"/>
        <v>0</v>
      </c>
      <c r="T396">
        <f t="shared" si="476"/>
        <v>0</v>
      </c>
      <c r="U396">
        <f t="shared" si="477"/>
        <v>0</v>
      </c>
      <c r="V396">
        <f t="shared" si="478"/>
        <v>0</v>
      </c>
      <c r="W396">
        <f t="shared" si="479"/>
        <v>0</v>
      </c>
      <c r="X396">
        <f t="shared" si="480"/>
        <v>0</v>
      </c>
      <c r="Y396">
        <f t="shared" si="481"/>
        <v>0</v>
      </c>
      <c r="AA396">
        <v>51441990</v>
      </c>
      <c r="AB396">
        <f t="shared" si="482"/>
        <v>1517.952</v>
      </c>
      <c r="AC396">
        <f t="shared" si="483"/>
        <v>21.02</v>
      </c>
      <c r="AD396">
        <f>ROUND(((((ET396*1.15))-((EU396*1.15)))+AE396),6)</f>
        <v>1488.008</v>
      </c>
      <c r="AE396">
        <f t="shared" si="484"/>
        <v>37.846499999999999</v>
      </c>
      <c r="AF396">
        <f t="shared" si="484"/>
        <v>8.9239999999999995</v>
      </c>
      <c r="AG396">
        <f t="shared" si="485"/>
        <v>0</v>
      </c>
      <c r="AH396">
        <f t="shared" si="486"/>
        <v>1.0465</v>
      </c>
      <c r="AI396">
        <f t="shared" si="486"/>
        <v>2.415</v>
      </c>
      <c r="AJ396">
        <f t="shared" si="487"/>
        <v>0</v>
      </c>
      <c r="AK396">
        <v>0</v>
      </c>
      <c r="AL396">
        <v>21.02</v>
      </c>
      <c r="AM396">
        <v>1293.92</v>
      </c>
      <c r="AN396">
        <v>32.909999999999997</v>
      </c>
      <c r="AO396">
        <v>7.76</v>
      </c>
      <c r="AP396">
        <v>0</v>
      </c>
      <c r="AQ396">
        <v>0.91</v>
      </c>
      <c r="AR396">
        <v>2.1</v>
      </c>
      <c r="AS396">
        <v>0</v>
      </c>
      <c r="AT396">
        <v>91</v>
      </c>
      <c r="AU396">
        <v>52</v>
      </c>
      <c r="AV396">
        <v>1</v>
      </c>
      <c r="AW396">
        <v>1</v>
      </c>
      <c r="AZ396">
        <v>1</v>
      </c>
      <c r="BA396">
        <v>44.77</v>
      </c>
      <c r="BB396">
        <v>13.24</v>
      </c>
      <c r="BC396">
        <v>8.16</v>
      </c>
      <c r="BD396" t="s">
        <v>3</v>
      </c>
      <c r="BE396" t="s">
        <v>3</v>
      </c>
      <c r="BF396" t="s">
        <v>3</v>
      </c>
      <c r="BG396" t="s">
        <v>3</v>
      </c>
      <c r="BH396">
        <v>0</v>
      </c>
      <c r="BI396">
        <v>1</v>
      </c>
      <c r="BJ396" t="s">
        <v>521</v>
      </c>
      <c r="BM396">
        <v>69001</v>
      </c>
      <c r="BN396">
        <v>0</v>
      </c>
      <c r="BO396" t="s">
        <v>23</v>
      </c>
      <c r="BP396">
        <v>1</v>
      </c>
      <c r="BQ396">
        <v>6</v>
      </c>
      <c r="BR396">
        <v>0</v>
      </c>
      <c r="BS396">
        <v>44.77</v>
      </c>
      <c r="BT396">
        <v>1</v>
      </c>
      <c r="BU396">
        <v>1</v>
      </c>
      <c r="BV396">
        <v>1</v>
      </c>
      <c r="BW396">
        <v>1</v>
      </c>
      <c r="BX396">
        <v>1</v>
      </c>
      <c r="BY396" t="s">
        <v>3</v>
      </c>
      <c r="BZ396">
        <v>91</v>
      </c>
      <c r="CA396">
        <v>52</v>
      </c>
      <c r="CB396" t="s">
        <v>3</v>
      </c>
      <c r="CE396">
        <v>0</v>
      </c>
      <c r="CF396">
        <v>0</v>
      </c>
      <c r="CG396">
        <v>0</v>
      </c>
      <c r="CH396">
        <v>129</v>
      </c>
      <c r="CI396">
        <v>0</v>
      </c>
      <c r="CJ396">
        <v>0</v>
      </c>
      <c r="CK396">
        <v>0</v>
      </c>
      <c r="CL396">
        <v>0</v>
      </c>
      <c r="CM396">
        <v>0</v>
      </c>
      <c r="CN396" t="s">
        <v>887</v>
      </c>
      <c r="CO396">
        <v>0</v>
      </c>
      <c r="CP396">
        <f t="shared" si="488"/>
        <v>0</v>
      </c>
      <c r="CQ396">
        <f t="shared" si="489"/>
        <v>171.52</v>
      </c>
      <c r="CR396">
        <f t="shared" si="490"/>
        <v>19701.23</v>
      </c>
      <c r="CS396">
        <f t="shared" si="491"/>
        <v>1694.39</v>
      </c>
      <c r="CT396">
        <f t="shared" si="492"/>
        <v>399.53</v>
      </c>
      <c r="CU396">
        <f t="shared" si="493"/>
        <v>0</v>
      </c>
      <c r="CV396">
        <f t="shared" si="494"/>
        <v>1.0465</v>
      </c>
      <c r="CW396">
        <f t="shared" si="495"/>
        <v>2.415</v>
      </c>
      <c r="CX396">
        <f t="shared" si="496"/>
        <v>0</v>
      </c>
      <c r="CY396">
        <f t="shared" si="497"/>
        <v>0</v>
      </c>
      <c r="CZ396">
        <f t="shared" si="498"/>
        <v>0</v>
      </c>
      <c r="DC396" t="s">
        <v>3</v>
      </c>
      <c r="DD396" t="s">
        <v>3</v>
      </c>
      <c r="DE396" t="s">
        <v>156</v>
      </c>
      <c r="DF396" t="s">
        <v>156</v>
      </c>
      <c r="DG396" t="s">
        <v>156</v>
      </c>
      <c r="DH396" t="s">
        <v>3</v>
      </c>
      <c r="DI396" t="s">
        <v>156</v>
      </c>
      <c r="DJ396" t="s">
        <v>156</v>
      </c>
      <c r="DK396" t="s">
        <v>3</v>
      </c>
      <c r="DL396" t="s">
        <v>3</v>
      </c>
      <c r="DM396" t="s">
        <v>3</v>
      </c>
      <c r="DN396">
        <v>0</v>
      </c>
      <c r="DO396">
        <v>0</v>
      </c>
      <c r="DP396">
        <v>1</v>
      </c>
      <c r="DQ396">
        <v>1</v>
      </c>
      <c r="DU396">
        <v>1007</v>
      </c>
      <c r="DV396" t="s">
        <v>57</v>
      </c>
      <c r="DW396" t="s">
        <v>57</v>
      </c>
      <c r="DX396">
        <v>1</v>
      </c>
      <c r="DZ396" t="s">
        <v>3</v>
      </c>
      <c r="EA396" t="s">
        <v>3</v>
      </c>
      <c r="EB396" t="s">
        <v>3</v>
      </c>
      <c r="EC396" t="s">
        <v>3</v>
      </c>
      <c r="EE396">
        <v>51407832</v>
      </c>
      <c r="EF396">
        <v>6</v>
      </c>
      <c r="EG396" t="s">
        <v>188</v>
      </c>
      <c r="EH396">
        <v>0</v>
      </c>
      <c r="EI396" t="s">
        <v>3</v>
      </c>
      <c r="EJ396">
        <v>1</v>
      </c>
      <c r="EK396">
        <v>69001</v>
      </c>
      <c r="EL396" t="s">
        <v>189</v>
      </c>
      <c r="EM396" t="s">
        <v>190</v>
      </c>
      <c r="EO396" t="s">
        <v>159</v>
      </c>
      <c r="EQ396">
        <v>0</v>
      </c>
      <c r="ER396">
        <v>0</v>
      </c>
      <c r="ES396">
        <v>21.02</v>
      </c>
      <c r="ET396">
        <v>1293.92</v>
      </c>
      <c r="EU396">
        <v>32.909999999999997</v>
      </c>
      <c r="EV396">
        <v>7.76</v>
      </c>
      <c r="EW396">
        <v>0.91</v>
      </c>
      <c r="EX396">
        <v>2.1</v>
      </c>
      <c r="EY396">
        <v>0</v>
      </c>
      <c r="FQ396">
        <v>0</v>
      </c>
      <c r="FR396">
        <f t="shared" si="499"/>
        <v>0</v>
      </c>
      <c r="FS396">
        <v>0</v>
      </c>
      <c r="FX396">
        <v>91</v>
      </c>
      <c r="FY396">
        <v>52</v>
      </c>
      <c r="GA396" t="s">
        <v>3</v>
      </c>
      <c r="GD396">
        <v>1</v>
      </c>
      <c r="GF396">
        <v>-1453543118</v>
      </c>
      <c r="GG396">
        <v>2</v>
      </c>
      <c r="GH396">
        <v>0</v>
      </c>
      <c r="GI396">
        <v>-2</v>
      </c>
      <c r="GJ396">
        <v>0</v>
      </c>
      <c r="GK396">
        <v>0</v>
      </c>
      <c r="GL396">
        <f t="shared" si="500"/>
        <v>0</v>
      </c>
      <c r="GM396">
        <f t="shared" si="501"/>
        <v>0</v>
      </c>
      <c r="GN396">
        <f t="shared" si="502"/>
        <v>0</v>
      </c>
      <c r="GO396">
        <f t="shared" si="503"/>
        <v>0</v>
      </c>
      <c r="GP396">
        <f t="shared" si="504"/>
        <v>0</v>
      </c>
      <c r="GR396">
        <v>0</v>
      </c>
      <c r="GS396">
        <v>3</v>
      </c>
      <c r="GT396">
        <v>0</v>
      </c>
      <c r="GU396" t="s">
        <v>3</v>
      </c>
      <c r="GV396">
        <f t="shared" si="505"/>
        <v>0</v>
      </c>
      <c r="GW396">
        <v>8.16</v>
      </c>
      <c r="GX396">
        <f t="shared" si="506"/>
        <v>0</v>
      </c>
      <c r="HA396">
        <v>0</v>
      </c>
      <c r="HB396">
        <v>0</v>
      </c>
      <c r="HC396">
        <f t="shared" si="507"/>
        <v>0</v>
      </c>
      <c r="HE396" t="s">
        <v>3</v>
      </c>
      <c r="HF396" t="s">
        <v>3</v>
      </c>
      <c r="HM396" t="s">
        <v>3</v>
      </c>
      <c r="HN396" t="s">
        <v>3</v>
      </c>
      <c r="HO396" t="s">
        <v>3</v>
      </c>
      <c r="HP396" t="s">
        <v>3</v>
      </c>
      <c r="HQ396" t="s">
        <v>3</v>
      </c>
      <c r="IK396">
        <v>0</v>
      </c>
    </row>
    <row r="397" spans="1:255" x14ac:dyDescent="0.2">
      <c r="A397" s="2">
        <v>17</v>
      </c>
      <c r="B397" s="2">
        <v>1</v>
      </c>
      <c r="C397" s="2"/>
      <c r="D397" s="2"/>
      <c r="E397" s="2" t="s">
        <v>524</v>
      </c>
      <c r="F397" s="2" t="s">
        <v>208</v>
      </c>
      <c r="G397" s="2" t="s">
        <v>525</v>
      </c>
      <c r="H397" s="2" t="s">
        <v>48</v>
      </c>
      <c r="I397" s="2">
        <v>0</v>
      </c>
      <c r="J397" s="2">
        <v>0</v>
      </c>
      <c r="K397" s="2">
        <v>0</v>
      </c>
      <c r="L397" s="2">
        <v>98.4</v>
      </c>
      <c r="M397" s="2">
        <v>0</v>
      </c>
      <c r="N397" s="2">
        <f t="shared" si="470"/>
        <v>98.4</v>
      </c>
      <c r="O397" s="2">
        <f t="shared" si="471"/>
        <v>0</v>
      </c>
      <c r="P397" s="2">
        <f t="shared" si="472"/>
        <v>0</v>
      </c>
      <c r="Q397" s="2">
        <f t="shared" si="473"/>
        <v>0</v>
      </c>
      <c r="R397" s="2">
        <f t="shared" si="474"/>
        <v>0</v>
      </c>
      <c r="S397" s="2">
        <f t="shared" si="475"/>
        <v>0</v>
      </c>
      <c r="T397" s="2">
        <f t="shared" si="476"/>
        <v>0</v>
      </c>
      <c r="U397" s="2">
        <f t="shared" si="477"/>
        <v>0</v>
      </c>
      <c r="V397" s="2">
        <f t="shared" si="478"/>
        <v>0</v>
      </c>
      <c r="W397" s="2">
        <f t="shared" si="479"/>
        <v>0</v>
      </c>
      <c r="X397" s="2">
        <f t="shared" si="480"/>
        <v>0</v>
      </c>
      <c r="Y397" s="2">
        <f t="shared" si="481"/>
        <v>0</v>
      </c>
      <c r="Z397" s="2"/>
      <c r="AA397" s="2">
        <v>51442965</v>
      </c>
      <c r="AB397" s="2">
        <f t="shared" si="482"/>
        <v>3.28</v>
      </c>
      <c r="AC397" s="2">
        <f t="shared" si="483"/>
        <v>0</v>
      </c>
      <c r="AD397" s="2">
        <f t="shared" ref="AD397:AD402" si="508">ROUND((((ET397)-(EU397))+AE397),6)</f>
        <v>3.28</v>
      </c>
      <c r="AE397" s="2">
        <f t="shared" ref="AE397:AF402" si="509">ROUND((EU397),6)</f>
        <v>0</v>
      </c>
      <c r="AF397" s="2">
        <f t="shared" si="509"/>
        <v>0</v>
      </c>
      <c r="AG397" s="2">
        <f t="shared" si="485"/>
        <v>0</v>
      </c>
      <c r="AH397" s="2">
        <f t="shared" ref="AH397:AI402" si="510">(EW397)</f>
        <v>0</v>
      </c>
      <c r="AI397" s="2">
        <f t="shared" si="510"/>
        <v>0</v>
      </c>
      <c r="AJ397" s="2">
        <f t="shared" si="487"/>
        <v>0</v>
      </c>
      <c r="AK397" s="2">
        <v>0</v>
      </c>
      <c r="AL397" s="2">
        <v>0</v>
      </c>
      <c r="AM397" s="2">
        <v>3.28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0</v>
      </c>
      <c r="AT397" s="2">
        <v>0</v>
      </c>
      <c r="AU397" s="2">
        <v>0</v>
      </c>
      <c r="AV397" s="2">
        <v>1</v>
      </c>
      <c r="AW397" s="2">
        <v>1</v>
      </c>
      <c r="AX397" s="2"/>
      <c r="AY397" s="2"/>
      <c r="AZ397" s="2">
        <v>1</v>
      </c>
      <c r="BA397" s="2">
        <v>1</v>
      </c>
      <c r="BB397" s="2">
        <v>13.24</v>
      </c>
      <c r="BC397" s="2">
        <v>13.24</v>
      </c>
      <c r="BD397" s="2" t="s">
        <v>3</v>
      </c>
      <c r="BE397" s="2" t="s">
        <v>3</v>
      </c>
      <c r="BF397" s="2" t="s">
        <v>3</v>
      </c>
      <c r="BG397" s="2" t="s">
        <v>3</v>
      </c>
      <c r="BH397" s="2">
        <v>0</v>
      </c>
      <c r="BI397" s="2">
        <v>1</v>
      </c>
      <c r="BJ397" s="2" t="s">
        <v>210</v>
      </c>
      <c r="BK397" s="2"/>
      <c r="BL397" s="2"/>
      <c r="BM397" s="2">
        <v>1203</v>
      </c>
      <c r="BN397" s="2">
        <v>0</v>
      </c>
      <c r="BO397" s="2" t="s">
        <v>18</v>
      </c>
      <c r="BP397" s="2">
        <v>1</v>
      </c>
      <c r="BQ397" s="2">
        <v>10</v>
      </c>
      <c r="BR397" s="2">
        <v>0</v>
      </c>
      <c r="BS397" s="2">
        <v>1</v>
      </c>
      <c r="BT397" s="2">
        <v>1</v>
      </c>
      <c r="BU397" s="2">
        <v>1</v>
      </c>
      <c r="BV397" s="2">
        <v>1</v>
      </c>
      <c r="BW397" s="2">
        <v>1</v>
      </c>
      <c r="BX397" s="2">
        <v>1</v>
      </c>
      <c r="BY397" s="2" t="s">
        <v>3</v>
      </c>
      <c r="BZ397" s="2">
        <v>0</v>
      </c>
      <c r="CA397" s="2">
        <v>0</v>
      </c>
      <c r="CB397" s="2" t="s">
        <v>3</v>
      </c>
      <c r="CC397" s="2"/>
      <c r="CD397" s="2"/>
      <c r="CE397" s="2">
        <v>0</v>
      </c>
      <c r="CF397" s="2">
        <v>0</v>
      </c>
      <c r="CG397" s="2">
        <v>0</v>
      </c>
      <c r="CH397" s="2">
        <v>130</v>
      </c>
      <c r="CI397" s="2">
        <v>0</v>
      </c>
      <c r="CJ397" s="2">
        <v>0</v>
      </c>
      <c r="CK397" s="2">
        <v>0</v>
      </c>
      <c r="CL397" s="2">
        <v>0</v>
      </c>
      <c r="CM397" s="2">
        <v>0</v>
      </c>
      <c r="CN397" s="2" t="s">
        <v>3</v>
      </c>
      <c r="CO397" s="2">
        <v>0</v>
      </c>
      <c r="CP397" s="2">
        <f t="shared" si="488"/>
        <v>0</v>
      </c>
      <c r="CQ397" s="2">
        <f t="shared" si="489"/>
        <v>0</v>
      </c>
      <c r="CR397" s="2">
        <f t="shared" si="490"/>
        <v>43.43</v>
      </c>
      <c r="CS397" s="2">
        <f t="shared" si="491"/>
        <v>0</v>
      </c>
      <c r="CT397" s="2">
        <f t="shared" si="492"/>
        <v>0</v>
      </c>
      <c r="CU397" s="2">
        <f t="shared" si="493"/>
        <v>0</v>
      </c>
      <c r="CV397" s="2">
        <f t="shared" si="494"/>
        <v>0</v>
      </c>
      <c r="CW397" s="2">
        <f t="shared" si="495"/>
        <v>0</v>
      </c>
      <c r="CX397" s="2">
        <f t="shared" si="496"/>
        <v>0</v>
      </c>
      <c r="CY397" s="2">
        <f t="shared" si="497"/>
        <v>0</v>
      </c>
      <c r="CZ397" s="2">
        <f t="shared" si="498"/>
        <v>0</v>
      </c>
      <c r="DA397" s="2"/>
      <c r="DB397" s="2"/>
      <c r="DC397" s="2" t="s">
        <v>3</v>
      </c>
      <c r="DD397" s="2" t="s">
        <v>3</v>
      </c>
      <c r="DE397" s="2" t="s">
        <v>3</v>
      </c>
      <c r="DF397" s="2" t="s">
        <v>3</v>
      </c>
      <c r="DG397" s="2" t="s">
        <v>3</v>
      </c>
      <c r="DH397" s="2" t="s">
        <v>3</v>
      </c>
      <c r="DI397" s="2" t="s">
        <v>3</v>
      </c>
      <c r="DJ397" s="2" t="s">
        <v>3</v>
      </c>
      <c r="DK397" s="2" t="s">
        <v>3</v>
      </c>
      <c r="DL397" s="2" t="s">
        <v>3</v>
      </c>
      <c r="DM397" s="2" t="s">
        <v>3</v>
      </c>
      <c r="DN397" s="2">
        <v>0</v>
      </c>
      <c r="DO397" s="2">
        <v>0</v>
      </c>
      <c r="DP397" s="2">
        <v>1</v>
      </c>
      <c r="DQ397" s="2">
        <v>1</v>
      </c>
      <c r="DR397" s="2"/>
      <c r="DS397" s="2"/>
      <c r="DT397" s="2"/>
      <c r="DU397" s="2">
        <v>1013</v>
      </c>
      <c r="DV397" s="2" t="s">
        <v>48</v>
      </c>
      <c r="DW397" s="2" t="s">
        <v>48</v>
      </c>
      <c r="DX397" s="2">
        <v>1</v>
      </c>
      <c r="DY397" s="2"/>
      <c r="DZ397" s="2" t="s">
        <v>3</v>
      </c>
      <c r="EA397" s="2" t="s">
        <v>3</v>
      </c>
      <c r="EB397" s="2" t="s">
        <v>3</v>
      </c>
      <c r="EC397" s="2" t="s">
        <v>3</v>
      </c>
      <c r="ED397" s="2"/>
      <c r="EE397" s="2">
        <v>51407887</v>
      </c>
      <c r="EF397" s="2">
        <v>10</v>
      </c>
      <c r="EG397" s="2" t="s">
        <v>51</v>
      </c>
      <c r="EH397" s="2">
        <v>0</v>
      </c>
      <c r="EI397" s="2" t="s">
        <v>3</v>
      </c>
      <c r="EJ397" s="2">
        <v>1</v>
      </c>
      <c r="EK397" s="2">
        <v>1203</v>
      </c>
      <c r="EL397" s="2" t="s">
        <v>52</v>
      </c>
      <c r="EM397" s="2" t="s">
        <v>53</v>
      </c>
      <c r="EN397" s="2"/>
      <c r="EO397" s="2" t="s">
        <v>3</v>
      </c>
      <c r="EP397" s="2"/>
      <c r="EQ397" s="2">
        <v>0</v>
      </c>
      <c r="ER397" s="2">
        <v>0</v>
      </c>
      <c r="ES397" s="2">
        <v>0</v>
      </c>
      <c r="ET397" s="2">
        <v>3.28</v>
      </c>
      <c r="EU397" s="2">
        <v>0</v>
      </c>
      <c r="EV397" s="2">
        <v>0</v>
      </c>
      <c r="EW397" s="2">
        <v>0</v>
      </c>
      <c r="EX397" s="2">
        <v>0</v>
      </c>
      <c r="EY397" s="2">
        <v>0</v>
      </c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>
        <v>0</v>
      </c>
      <c r="FR397" s="2">
        <f t="shared" si="499"/>
        <v>0</v>
      </c>
      <c r="FS397" s="2">
        <v>0</v>
      </c>
      <c r="FT397" s="2"/>
      <c r="FU397" s="2"/>
      <c r="FV397" s="2"/>
      <c r="FW397" s="2"/>
      <c r="FX397" s="2">
        <v>0</v>
      </c>
      <c r="FY397" s="2">
        <v>0</v>
      </c>
      <c r="FZ397" s="2"/>
      <c r="GA397" s="2" t="s">
        <v>3</v>
      </c>
      <c r="GB397" s="2"/>
      <c r="GC397" s="2"/>
      <c r="GD397" s="2">
        <v>1</v>
      </c>
      <c r="GE397" s="2"/>
      <c r="GF397" s="2">
        <v>-1478373065</v>
      </c>
      <c r="GG397" s="2">
        <v>2</v>
      </c>
      <c r="GH397" s="2">
        <v>0</v>
      </c>
      <c r="GI397" s="2">
        <v>-2</v>
      </c>
      <c r="GJ397" s="2">
        <v>0</v>
      </c>
      <c r="GK397" s="2">
        <v>0</v>
      </c>
      <c r="GL397" s="2">
        <f t="shared" si="500"/>
        <v>0</v>
      </c>
      <c r="GM397" s="2">
        <f t="shared" si="501"/>
        <v>0</v>
      </c>
      <c r="GN397" s="2">
        <f t="shared" si="502"/>
        <v>0</v>
      </c>
      <c r="GO397" s="2">
        <f t="shared" si="503"/>
        <v>0</v>
      </c>
      <c r="GP397" s="2">
        <f t="shared" si="504"/>
        <v>0</v>
      </c>
      <c r="GQ397" s="2"/>
      <c r="GR397" s="2">
        <v>0</v>
      </c>
      <c r="GS397" s="2">
        <v>3</v>
      </c>
      <c r="GT397" s="2">
        <v>0</v>
      </c>
      <c r="GU397" s="2" t="s">
        <v>3</v>
      </c>
      <c r="GV397" s="2">
        <f t="shared" si="505"/>
        <v>0</v>
      </c>
      <c r="GW397" s="2">
        <v>13.24</v>
      </c>
      <c r="GX397" s="2">
        <f t="shared" si="506"/>
        <v>0</v>
      </c>
      <c r="GY397" s="2"/>
      <c r="GZ397" s="2"/>
      <c r="HA397" s="2">
        <v>0</v>
      </c>
      <c r="HB397" s="2">
        <v>0</v>
      </c>
      <c r="HC397" s="2">
        <f t="shared" si="507"/>
        <v>0</v>
      </c>
      <c r="HD397" s="2">
        <f t="shared" ref="HD397:HD402" si="511">GM397</f>
        <v>0</v>
      </c>
      <c r="HE397" s="2" t="s">
        <v>3</v>
      </c>
      <c r="HF397" s="2" t="s">
        <v>3</v>
      </c>
      <c r="HG397" s="2"/>
      <c r="HH397" s="2"/>
      <c r="HI397" s="2"/>
      <c r="HJ397" s="2"/>
      <c r="HK397" s="2"/>
      <c r="HL397" s="2"/>
      <c r="HM397" s="2" t="s">
        <v>3</v>
      </c>
      <c r="HN397" s="2" t="s">
        <v>3</v>
      </c>
      <c r="HO397" s="2" t="s">
        <v>3</v>
      </c>
      <c r="HP397" s="2" t="s">
        <v>3</v>
      </c>
      <c r="HQ397" s="2" t="s">
        <v>3</v>
      </c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>
        <v>0</v>
      </c>
      <c r="IL397" s="2"/>
      <c r="IM397" s="2"/>
      <c r="IN397" s="2"/>
      <c r="IO397" s="2"/>
      <c r="IP397" s="2"/>
      <c r="IQ397" s="2"/>
      <c r="IR397" s="2"/>
      <c r="IS397" s="2"/>
      <c r="IT397" s="2"/>
      <c r="IU397" s="2"/>
    </row>
    <row r="398" spans="1:255" x14ac:dyDescent="0.2">
      <c r="A398">
        <v>17</v>
      </c>
      <c r="B398">
        <v>1</v>
      </c>
      <c r="E398" t="s">
        <v>524</v>
      </c>
      <c r="F398" t="s">
        <v>208</v>
      </c>
      <c r="G398" t="s">
        <v>525</v>
      </c>
      <c r="H398" t="s">
        <v>48</v>
      </c>
      <c r="I398">
        <v>0</v>
      </c>
      <c r="J398">
        <v>0</v>
      </c>
      <c r="K398">
        <v>0</v>
      </c>
      <c r="L398">
        <v>98.4</v>
      </c>
      <c r="M398">
        <v>0</v>
      </c>
      <c r="N398">
        <f t="shared" si="470"/>
        <v>98.4</v>
      </c>
      <c r="O398">
        <f t="shared" si="471"/>
        <v>0</v>
      </c>
      <c r="P398">
        <f t="shared" si="472"/>
        <v>0</v>
      </c>
      <c r="Q398">
        <f t="shared" si="473"/>
        <v>0</v>
      </c>
      <c r="R398">
        <f t="shared" si="474"/>
        <v>0</v>
      </c>
      <c r="S398">
        <f t="shared" si="475"/>
        <v>0</v>
      </c>
      <c r="T398">
        <f t="shared" si="476"/>
        <v>0</v>
      </c>
      <c r="U398">
        <f t="shared" si="477"/>
        <v>0</v>
      </c>
      <c r="V398">
        <f t="shared" si="478"/>
        <v>0</v>
      </c>
      <c r="W398">
        <f t="shared" si="479"/>
        <v>0</v>
      </c>
      <c r="X398">
        <f t="shared" si="480"/>
        <v>0</v>
      </c>
      <c r="Y398">
        <f t="shared" si="481"/>
        <v>0</v>
      </c>
      <c r="AA398">
        <v>51441990</v>
      </c>
      <c r="AB398">
        <f t="shared" si="482"/>
        <v>3.28</v>
      </c>
      <c r="AC398">
        <f t="shared" si="483"/>
        <v>0</v>
      </c>
      <c r="AD398">
        <f t="shared" si="508"/>
        <v>3.28</v>
      </c>
      <c r="AE398">
        <f t="shared" si="509"/>
        <v>0</v>
      </c>
      <c r="AF398">
        <f t="shared" si="509"/>
        <v>0</v>
      </c>
      <c r="AG398">
        <f t="shared" si="485"/>
        <v>0</v>
      </c>
      <c r="AH398">
        <f t="shared" si="510"/>
        <v>0</v>
      </c>
      <c r="AI398">
        <f t="shared" si="510"/>
        <v>0</v>
      </c>
      <c r="AJ398">
        <f t="shared" si="487"/>
        <v>0</v>
      </c>
      <c r="AK398">
        <v>0</v>
      </c>
      <c r="AL398">
        <v>0</v>
      </c>
      <c r="AM398">
        <v>3.28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1</v>
      </c>
      <c r="AW398">
        <v>1</v>
      </c>
      <c r="AZ398">
        <v>1</v>
      </c>
      <c r="BA398">
        <v>1</v>
      </c>
      <c r="BB398">
        <v>13.24</v>
      </c>
      <c r="BC398">
        <v>13.24</v>
      </c>
      <c r="BD398" t="s">
        <v>3</v>
      </c>
      <c r="BE398" t="s">
        <v>3</v>
      </c>
      <c r="BF398" t="s">
        <v>3</v>
      </c>
      <c r="BG398" t="s">
        <v>3</v>
      </c>
      <c r="BH398">
        <v>0</v>
      </c>
      <c r="BI398">
        <v>1</v>
      </c>
      <c r="BJ398" t="s">
        <v>210</v>
      </c>
      <c r="BM398">
        <v>1203</v>
      </c>
      <c r="BN398">
        <v>0</v>
      </c>
      <c r="BO398" t="s">
        <v>18</v>
      </c>
      <c r="BP398">
        <v>1</v>
      </c>
      <c r="BQ398">
        <v>10</v>
      </c>
      <c r="BR398">
        <v>0</v>
      </c>
      <c r="BS398">
        <v>1</v>
      </c>
      <c r="BT398">
        <v>1</v>
      </c>
      <c r="BU398">
        <v>1</v>
      </c>
      <c r="BV398">
        <v>1</v>
      </c>
      <c r="BW398">
        <v>1</v>
      </c>
      <c r="BX398">
        <v>1</v>
      </c>
      <c r="BY398" t="s">
        <v>3</v>
      </c>
      <c r="BZ398">
        <v>0</v>
      </c>
      <c r="CA398">
        <v>0</v>
      </c>
      <c r="CB398" t="s">
        <v>3</v>
      </c>
      <c r="CE398">
        <v>0</v>
      </c>
      <c r="CF398">
        <v>0</v>
      </c>
      <c r="CG398">
        <v>0</v>
      </c>
      <c r="CH398">
        <v>130</v>
      </c>
      <c r="CI398">
        <v>0</v>
      </c>
      <c r="CJ398">
        <v>0</v>
      </c>
      <c r="CK398">
        <v>0</v>
      </c>
      <c r="CL398">
        <v>0</v>
      </c>
      <c r="CM398">
        <v>0</v>
      </c>
      <c r="CN398" t="s">
        <v>3</v>
      </c>
      <c r="CO398">
        <v>0</v>
      </c>
      <c r="CP398">
        <f t="shared" si="488"/>
        <v>0</v>
      </c>
      <c r="CQ398">
        <f t="shared" si="489"/>
        <v>0</v>
      </c>
      <c r="CR398">
        <f t="shared" si="490"/>
        <v>43.43</v>
      </c>
      <c r="CS398">
        <f t="shared" si="491"/>
        <v>0</v>
      </c>
      <c r="CT398">
        <f t="shared" si="492"/>
        <v>0</v>
      </c>
      <c r="CU398">
        <f t="shared" si="493"/>
        <v>0</v>
      </c>
      <c r="CV398">
        <f t="shared" si="494"/>
        <v>0</v>
      </c>
      <c r="CW398">
        <f t="shared" si="495"/>
        <v>0</v>
      </c>
      <c r="CX398">
        <f t="shared" si="496"/>
        <v>0</v>
      </c>
      <c r="CY398">
        <f t="shared" si="497"/>
        <v>0</v>
      </c>
      <c r="CZ398">
        <f t="shared" si="498"/>
        <v>0</v>
      </c>
      <c r="DC398" t="s">
        <v>3</v>
      </c>
      <c r="DD398" t="s">
        <v>3</v>
      </c>
      <c r="DE398" t="s">
        <v>3</v>
      </c>
      <c r="DF398" t="s">
        <v>3</v>
      </c>
      <c r="DG398" t="s">
        <v>3</v>
      </c>
      <c r="DH398" t="s">
        <v>3</v>
      </c>
      <c r="DI398" t="s">
        <v>3</v>
      </c>
      <c r="DJ398" t="s">
        <v>3</v>
      </c>
      <c r="DK398" t="s">
        <v>3</v>
      </c>
      <c r="DL398" t="s">
        <v>3</v>
      </c>
      <c r="DM398" t="s">
        <v>3</v>
      </c>
      <c r="DN398">
        <v>0</v>
      </c>
      <c r="DO398">
        <v>0</v>
      </c>
      <c r="DP398">
        <v>1</v>
      </c>
      <c r="DQ398">
        <v>1</v>
      </c>
      <c r="DU398">
        <v>1013</v>
      </c>
      <c r="DV398" t="s">
        <v>48</v>
      </c>
      <c r="DW398" t="s">
        <v>48</v>
      </c>
      <c r="DX398">
        <v>1</v>
      </c>
      <c r="DZ398" t="s">
        <v>3</v>
      </c>
      <c r="EA398" t="s">
        <v>3</v>
      </c>
      <c r="EB398" t="s">
        <v>3</v>
      </c>
      <c r="EC398" t="s">
        <v>3</v>
      </c>
      <c r="EE398">
        <v>51407887</v>
      </c>
      <c r="EF398">
        <v>10</v>
      </c>
      <c r="EG398" t="s">
        <v>51</v>
      </c>
      <c r="EH398">
        <v>0</v>
      </c>
      <c r="EI398" t="s">
        <v>3</v>
      </c>
      <c r="EJ398">
        <v>1</v>
      </c>
      <c r="EK398">
        <v>1203</v>
      </c>
      <c r="EL398" t="s">
        <v>52</v>
      </c>
      <c r="EM398" t="s">
        <v>53</v>
      </c>
      <c r="EO398" t="s">
        <v>3</v>
      </c>
      <c r="EQ398">
        <v>0</v>
      </c>
      <c r="ER398">
        <v>0</v>
      </c>
      <c r="ES398">
        <v>0</v>
      </c>
      <c r="ET398">
        <v>3.28</v>
      </c>
      <c r="EU398">
        <v>0</v>
      </c>
      <c r="EV398">
        <v>0</v>
      </c>
      <c r="EW398">
        <v>0</v>
      </c>
      <c r="EX398">
        <v>0</v>
      </c>
      <c r="EY398">
        <v>0</v>
      </c>
      <c r="FQ398">
        <v>0</v>
      </c>
      <c r="FR398">
        <f t="shared" si="499"/>
        <v>0</v>
      </c>
      <c r="FS398">
        <v>0</v>
      </c>
      <c r="FX398">
        <v>0</v>
      </c>
      <c r="FY398">
        <v>0</v>
      </c>
      <c r="GA398" t="s">
        <v>3</v>
      </c>
      <c r="GD398">
        <v>1</v>
      </c>
      <c r="GF398">
        <v>-1478373065</v>
      </c>
      <c r="GG398">
        <v>2</v>
      </c>
      <c r="GH398">
        <v>0</v>
      </c>
      <c r="GI398">
        <v>-2</v>
      </c>
      <c r="GJ398">
        <v>0</v>
      </c>
      <c r="GK398">
        <v>0</v>
      </c>
      <c r="GL398">
        <f t="shared" si="500"/>
        <v>0</v>
      </c>
      <c r="GM398">
        <f t="shared" si="501"/>
        <v>0</v>
      </c>
      <c r="GN398">
        <f t="shared" si="502"/>
        <v>0</v>
      </c>
      <c r="GO398">
        <f t="shared" si="503"/>
        <v>0</v>
      </c>
      <c r="GP398">
        <f t="shared" si="504"/>
        <v>0</v>
      </c>
      <c r="GR398">
        <v>0</v>
      </c>
      <c r="GS398">
        <v>3</v>
      </c>
      <c r="GT398">
        <v>0</v>
      </c>
      <c r="GU398" t="s">
        <v>3</v>
      </c>
      <c r="GV398">
        <f t="shared" si="505"/>
        <v>0</v>
      </c>
      <c r="GW398">
        <v>13.24</v>
      </c>
      <c r="GX398">
        <f t="shared" si="506"/>
        <v>0</v>
      </c>
      <c r="HA398">
        <v>0</v>
      </c>
      <c r="HB398">
        <v>0</v>
      </c>
      <c r="HC398">
        <f t="shared" si="507"/>
        <v>0</v>
      </c>
      <c r="HD398">
        <f t="shared" si="511"/>
        <v>0</v>
      </c>
      <c r="HE398" t="s">
        <v>3</v>
      </c>
      <c r="HF398" t="s">
        <v>3</v>
      </c>
      <c r="HM398" t="s">
        <v>3</v>
      </c>
      <c r="HN398" t="s">
        <v>3</v>
      </c>
      <c r="HO398" t="s">
        <v>3</v>
      </c>
      <c r="HP398" t="s">
        <v>3</v>
      </c>
      <c r="HQ398" t="s">
        <v>3</v>
      </c>
      <c r="IK398">
        <v>0</v>
      </c>
    </row>
    <row r="399" spans="1:255" x14ac:dyDescent="0.2">
      <c r="A399" s="2">
        <v>17</v>
      </c>
      <c r="B399" s="2">
        <v>1</v>
      </c>
      <c r="C399" s="2"/>
      <c r="D399" s="2"/>
      <c r="E399" s="2" t="s">
        <v>526</v>
      </c>
      <c r="F399" s="2" t="s">
        <v>212</v>
      </c>
      <c r="G399" s="2" t="s">
        <v>527</v>
      </c>
      <c r="H399" s="2" t="s">
        <v>48</v>
      </c>
      <c r="I399" s="2">
        <v>0</v>
      </c>
      <c r="J399" s="2">
        <v>0</v>
      </c>
      <c r="K399" s="2">
        <v>0</v>
      </c>
      <c r="L399" s="2">
        <v>24.6</v>
      </c>
      <c r="M399" s="2">
        <v>0</v>
      </c>
      <c r="N399" s="2">
        <f t="shared" si="470"/>
        <v>24.6</v>
      </c>
      <c r="O399" s="2">
        <f t="shared" si="471"/>
        <v>0</v>
      </c>
      <c r="P399" s="2">
        <f t="shared" si="472"/>
        <v>0</v>
      </c>
      <c r="Q399" s="2">
        <f t="shared" si="473"/>
        <v>0</v>
      </c>
      <c r="R399" s="2">
        <f t="shared" si="474"/>
        <v>0</v>
      </c>
      <c r="S399" s="2">
        <f t="shared" si="475"/>
        <v>0</v>
      </c>
      <c r="T399" s="2">
        <f t="shared" si="476"/>
        <v>0</v>
      </c>
      <c r="U399" s="2">
        <f t="shared" si="477"/>
        <v>0</v>
      </c>
      <c r="V399" s="2">
        <f t="shared" si="478"/>
        <v>0</v>
      </c>
      <c r="W399" s="2">
        <f t="shared" si="479"/>
        <v>0</v>
      </c>
      <c r="X399" s="2">
        <f t="shared" si="480"/>
        <v>0</v>
      </c>
      <c r="Y399" s="2">
        <f t="shared" si="481"/>
        <v>0</v>
      </c>
      <c r="Z399" s="2"/>
      <c r="AA399" s="2">
        <v>51442965</v>
      </c>
      <c r="AB399" s="2">
        <f t="shared" si="482"/>
        <v>42.98</v>
      </c>
      <c r="AC399" s="2">
        <f t="shared" si="483"/>
        <v>0</v>
      </c>
      <c r="AD399" s="2">
        <f t="shared" si="508"/>
        <v>42.98</v>
      </c>
      <c r="AE399" s="2">
        <f t="shared" si="509"/>
        <v>0</v>
      </c>
      <c r="AF399" s="2">
        <f t="shared" si="509"/>
        <v>0</v>
      </c>
      <c r="AG399" s="2">
        <f t="shared" si="485"/>
        <v>0</v>
      </c>
      <c r="AH399" s="2">
        <f t="shared" si="510"/>
        <v>0</v>
      </c>
      <c r="AI399" s="2">
        <f t="shared" si="510"/>
        <v>0</v>
      </c>
      <c r="AJ399" s="2">
        <f t="shared" si="487"/>
        <v>0</v>
      </c>
      <c r="AK399" s="2">
        <v>0</v>
      </c>
      <c r="AL399" s="2">
        <v>0</v>
      </c>
      <c r="AM399" s="2">
        <v>42.98</v>
      </c>
      <c r="AN399" s="2">
        <v>0</v>
      </c>
      <c r="AO399" s="2">
        <v>0</v>
      </c>
      <c r="AP399" s="2">
        <v>0</v>
      </c>
      <c r="AQ399" s="2">
        <v>0</v>
      </c>
      <c r="AR399" s="2">
        <v>0</v>
      </c>
      <c r="AS399" s="2">
        <v>0</v>
      </c>
      <c r="AT399" s="2">
        <v>0</v>
      </c>
      <c r="AU399" s="2">
        <v>0</v>
      </c>
      <c r="AV399" s="2">
        <v>1</v>
      </c>
      <c r="AW399" s="2">
        <v>1</v>
      </c>
      <c r="AX399" s="2"/>
      <c r="AY399" s="2"/>
      <c r="AZ399" s="2">
        <v>1</v>
      </c>
      <c r="BA399" s="2">
        <v>1</v>
      </c>
      <c r="BB399" s="2">
        <v>13.24</v>
      </c>
      <c r="BC399" s="2">
        <v>13.24</v>
      </c>
      <c r="BD399" s="2" t="s">
        <v>3</v>
      </c>
      <c r="BE399" s="2" t="s">
        <v>3</v>
      </c>
      <c r="BF399" s="2" t="s">
        <v>3</v>
      </c>
      <c r="BG399" s="2" t="s">
        <v>3</v>
      </c>
      <c r="BH399" s="2">
        <v>0</v>
      </c>
      <c r="BI399" s="2">
        <v>1</v>
      </c>
      <c r="BJ399" s="2" t="s">
        <v>214</v>
      </c>
      <c r="BK399" s="2"/>
      <c r="BL399" s="2"/>
      <c r="BM399" s="2">
        <v>1203</v>
      </c>
      <c r="BN399" s="2">
        <v>0</v>
      </c>
      <c r="BO399" s="2" t="s">
        <v>18</v>
      </c>
      <c r="BP399" s="2">
        <v>1</v>
      </c>
      <c r="BQ399" s="2">
        <v>10</v>
      </c>
      <c r="BR399" s="2">
        <v>0</v>
      </c>
      <c r="BS399" s="2">
        <v>1</v>
      </c>
      <c r="BT399" s="2">
        <v>1</v>
      </c>
      <c r="BU399" s="2">
        <v>1</v>
      </c>
      <c r="BV399" s="2">
        <v>1</v>
      </c>
      <c r="BW399" s="2">
        <v>1</v>
      </c>
      <c r="BX399" s="2">
        <v>1</v>
      </c>
      <c r="BY399" s="2" t="s">
        <v>3</v>
      </c>
      <c r="BZ399" s="2">
        <v>0</v>
      </c>
      <c r="CA399" s="2">
        <v>0</v>
      </c>
      <c r="CB399" s="2" t="s">
        <v>3</v>
      </c>
      <c r="CC399" s="2"/>
      <c r="CD399" s="2"/>
      <c r="CE399" s="2">
        <v>0</v>
      </c>
      <c r="CF399" s="2">
        <v>0</v>
      </c>
      <c r="CG399" s="2">
        <v>0</v>
      </c>
      <c r="CH399" s="2">
        <v>131</v>
      </c>
      <c r="CI399" s="2">
        <v>0</v>
      </c>
      <c r="CJ399" s="2">
        <v>0</v>
      </c>
      <c r="CK399" s="2">
        <v>0</v>
      </c>
      <c r="CL399" s="2">
        <v>0</v>
      </c>
      <c r="CM399" s="2">
        <v>0</v>
      </c>
      <c r="CN399" s="2" t="s">
        <v>3</v>
      </c>
      <c r="CO399" s="2">
        <v>0</v>
      </c>
      <c r="CP399" s="2">
        <f t="shared" si="488"/>
        <v>0</v>
      </c>
      <c r="CQ399" s="2">
        <f t="shared" si="489"/>
        <v>0</v>
      </c>
      <c r="CR399" s="2">
        <f t="shared" si="490"/>
        <v>569.05999999999995</v>
      </c>
      <c r="CS399" s="2">
        <f t="shared" si="491"/>
        <v>0</v>
      </c>
      <c r="CT399" s="2">
        <f t="shared" si="492"/>
        <v>0</v>
      </c>
      <c r="CU399" s="2">
        <f t="shared" si="493"/>
        <v>0</v>
      </c>
      <c r="CV399" s="2">
        <f t="shared" si="494"/>
        <v>0</v>
      </c>
      <c r="CW399" s="2">
        <f t="shared" si="495"/>
        <v>0</v>
      </c>
      <c r="CX399" s="2">
        <f t="shared" si="496"/>
        <v>0</v>
      </c>
      <c r="CY399" s="2">
        <f t="shared" si="497"/>
        <v>0</v>
      </c>
      <c r="CZ399" s="2">
        <f t="shared" si="498"/>
        <v>0</v>
      </c>
      <c r="DA399" s="2"/>
      <c r="DB399" s="2"/>
      <c r="DC399" s="2" t="s">
        <v>3</v>
      </c>
      <c r="DD399" s="2" t="s">
        <v>3</v>
      </c>
      <c r="DE399" s="2" t="s">
        <v>3</v>
      </c>
      <c r="DF399" s="2" t="s">
        <v>3</v>
      </c>
      <c r="DG399" s="2" t="s">
        <v>3</v>
      </c>
      <c r="DH399" s="2" t="s">
        <v>3</v>
      </c>
      <c r="DI399" s="2" t="s">
        <v>3</v>
      </c>
      <c r="DJ399" s="2" t="s">
        <v>3</v>
      </c>
      <c r="DK399" s="2" t="s">
        <v>3</v>
      </c>
      <c r="DL399" s="2" t="s">
        <v>3</v>
      </c>
      <c r="DM399" s="2" t="s">
        <v>3</v>
      </c>
      <c r="DN399" s="2">
        <v>0</v>
      </c>
      <c r="DO399" s="2">
        <v>0</v>
      </c>
      <c r="DP399" s="2">
        <v>1</v>
      </c>
      <c r="DQ399" s="2">
        <v>1</v>
      </c>
      <c r="DR399" s="2"/>
      <c r="DS399" s="2"/>
      <c r="DT399" s="2"/>
      <c r="DU399" s="2">
        <v>1013</v>
      </c>
      <c r="DV399" s="2" t="s">
        <v>48</v>
      </c>
      <c r="DW399" s="2" t="s">
        <v>48</v>
      </c>
      <c r="DX399" s="2">
        <v>1</v>
      </c>
      <c r="DY399" s="2"/>
      <c r="DZ399" s="2" t="s">
        <v>3</v>
      </c>
      <c r="EA399" s="2" t="s">
        <v>3</v>
      </c>
      <c r="EB399" s="2" t="s">
        <v>3</v>
      </c>
      <c r="EC399" s="2" t="s">
        <v>3</v>
      </c>
      <c r="ED399" s="2"/>
      <c r="EE399" s="2">
        <v>51407887</v>
      </c>
      <c r="EF399" s="2">
        <v>10</v>
      </c>
      <c r="EG399" s="2" t="s">
        <v>51</v>
      </c>
      <c r="EH399" s="2">
        <v>0</v>
      </c>
      <c r="EI399" s="2" t="s">
        <v>3</v>
      </c>
      <c r="EJ399" s="2">
        <v>1</v>
      </c>
      <c r="EK399" s="2">
        <v>1203</v>
      </c>
      <c r="EL399" s="2" t="s">
        <v>52</v>
      </c>
      <c r="EM399" s="2" t="s">
        <v>53</v>
      </c>
      <c r="EN399" s="2"/>
      <c r="EO399" s="2" t="s">
        <v>3</v>
      </c>
      <c r="EP399" s="2"/>
      <c r="EQ399" s="2">
        <v>0</v>
      </c>
      <c r="ER399" s="2">
        <v>0</v>
      </c>
      <c r="ES399" s="2">
        <v>0</v>
      </c>
      <c r="ET399" s="2">
        <v>42.98</v>
      </c>
      <c r="EU399" s="2">
        <v>0</v>
      </c>
      <c r="EV399" s="2">
        <v>0</v>
      </c>
      <c r="EW399" s="2">
        <v>0</v>
      </c>
      <c r="EX399" s="2">
        <v>0</v>
      </c>
      <c r="EY399" s="2">
        <v>0</v>
      </c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>
        <v>0</v>
      </c>
      <c r="FR399" s="2">
        <f t="shared" si="499"/>
        <v>0</v>
      </c>
      <c r="FS399" s="2">
        <v>0</v>
      </c>
      <c r="FT399" s="2"/>
      <c r="FU399" s="2"/>
      <c r="FV399" s="2"/>
      <c r="FW399" s="2"/>
      <c r="FX399" s="2">
        <v>0</v>
      </c>
      <c r="FY399" s="2">
        <v>0</v>
      </c>
      <c r="FZ399" s="2"/>
      <c r="GA399" s="2" t="s">
        <v>3</v>
      </c>
      <c r="GB399" s="2"/>
      <c r="GC399" s="2"/>
      <c r="GD399" s="2">
        <v>1</v>
      </c>
      <c r="GE399" s="2"/>
      <c r="GF399" s="2">
        <v>-1078494196</v>
      </c>
      <c r="GG399" s="2">
        <v>2</v>
      </c>
      <c r="GH399" s="2">
        <v>0</v>
      </c>
      <c r="GI399" s="2">
        <v>-2</v>
      </c>
      <c r="GJ399" s="2">
        <v>0</v>
      </c>
      <c r="GK399" s="2">
        <v>0</v>
      </c>
      <c r="GL399" s="2">
        <f t="shared" si="500"/>
        <v>0</v>
      </c>
      <c r="GM399" s="2">
        <f t="shared" si="501"/>
        <v>0</v>
      </c>
      <c r="GN399" s="2">
        <f t="shared" si="502"/>
        <v>0</v>
      </c>
      <c r="GO399" s="2">
        <f t="shared" si="503"/>
        <v>0</v>
      </c>
      <c r="GP399" s="2">
        <f t="shared" si="504"/>
        <v>0</v>
      </c>
      <c r="GQ399" s="2"/>
      <c r="GR399" s="2">
        <v>0</v>
      </c>
      <c r="GS399" s="2">
        <v>3</v>
      </c>
      <c r="GT399" s="2">
        <v>0</v>
      </c>
      <c r="GU399" s="2" t="s">
        <v>3</v>
      </c>
      <c r="GV399" s="2">
        <f t="shared" si="505"/>
        <v>0</v>
      </c>
      <c r="GW399" s="2">
        <v>13.24</v>
      </c>
      <c r="GX399" s="2">
        <f t="shared" si="506"/>
        <v>0</v>
      </c>
      <c r="GY399" s="2"/>
      <c r="GZ399" s="2"/>
      <c r="HA399" s="2">
        <v>0</v>
      </c>
      <c r="HB399" s="2">
        <v>0</v>
      </c>
      <c r="HC399" s="2">
        <f t="shared" si="507"/>
        <v>0</v>
      </c>
      <c r="HD399" s="2">
        <f t="shared" si="511"/>
        <v>0</v>
      </c>
      <c r="HE399" s="2" t="s">
        <v>3</v>
      </c>
      <c r="HF399" s="2" t="s">
        <v>3</v>
      </c>
      <c r="HG399" s="2"/>
      <c r="HH399" s="2"/>
      <c r="HI399" s="2"/>
      <c r="HJ399" s="2"/>
      <c r="HK399" s="2"/>
      <c r="HL399" s="2"/>
      <c r="HM399" s="2" t="s">
        <v>3</v>
      </c>
      <c r="HN399" s="2" t="s">
        <v>3</v>
      </c>
      <c r="HO399" s="2" t="s">
        <v>3</v>
      </c>
      <c r="HP399" s="2" t="s">
        <v>3</v>
      </c>
      <c r="HQ399" s="2" t="s">
        <v>3</v>
      </c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>
        <v>0</v>
      </c>
      <c r="IL399" s="2"/>
      <c r="IM399" s="2"/>
      <c r="IN399" s="2"/>
      <c r="IO399" s="2"/>
      <c r="IP399" s="2"/>
      <c r="IQ399" s="2"/>
      <c r="IR399" s="2"/>
      <c r="IS399" s="2"/>
      <c r="IT399" s="2"/>
      <c r="IU399" s="2"/>
    </row>
    <row r="400" spans="1:255" x14ac:dyDescent="0.2">
      <c r="A400">
        <v>17</v>
      </c>
      <c r="B400">
        <v>1</v>
      </c>
      <c r="E400" t="s">
        <v>526</v>
      </c>
      <c r="F400" t="s">
        <v>212</v>
      </c>
      <c r="G400" t="s">
        <v>527</v>
      </c>
      <c r="H400" t="s">
        <v>48</v>
      </c>
      <c r="I400">
        <v>0</v>
      </c>
      <c r="J400">
        <v>0</v>
      </c>
      <c r="K400">
        <v>0</v>
      </c>
      <c r="L400">
        <v>24.6</v>
      </c>
      <c r="M400">
        <v>0</v>
      </c>
      <c r="N400">
        <f t="shared" si="470"/>
        <v>24.6</v>
      </c>
      <c r="O400">
        <f t="shared" si="471"/>
        <v>0</v>
      </c>
      <c r="P400">
        <f t="shared" si="472"/>
        <v>0</v>
      </c>
      <c r="Q400">
        <f t="shared" si="473"/>
        <v>0</v>
      </c>
      <c r="R400">
        <f t="shared" si="474"/>
        <v>0</v>
      </c>
      <c r="S400">
        <f t="shared" si="475"/>
        <v>0</v>
      </c>
      <c r="T400">
        <f t="shared" si="476"/>
        <v>0</v>
      </c>
      <c r="U400">
        <f t="shared" si="477"/>
        <v>0</v>
      </c>
      <c r="V400">
        <f t="shared" si="478"/>
        <v>0</v>
      </c>
      <c r="W400">
        <f t="shared" si="479"/>
        <v>0</v>
      </c>
      <c r="X400">
        <f t="shared" si="480"/>
        <v>0</v>
      </c>
      <c r="Y400">
        <f t="shared" si="481"/>
        <v>0</v>
      </c>
      <c r="AA400">
        <v>51441990</v>
      </c>
      <c r="AB400">
        <f t="shared" si="482"/>
        <v>42.98</v>
      </c>
      <c r="AC400">
        <f t="shared" si="483"/>
        <v>0</v>
      </c>
      <c r="AD400">
        <f t="shared" si="508"/>
        <v>42.98</v>
      </c>
      <c r="AE400">
        <f t="shared" si="509"/>
        <v>0</v>
      </c>
      <c r="AF400">
        <f t="shared" si="509"/>
        <v>0</v>
      </c>
      <c r="AG400">
        <f t="shared" si="485"/>
        <v>0</v>
      </c>
      <c r="AH400">
        <f t="shared" si="510"/>
        <v>0</v>
      </c>
      <c r="AI400">
        <f t="shared" si="510"/>
        <v>0</v>
      </c>
      <c r="AJ400">
        <f t="shared" si="487"/>
        <v>0</v>
      </c>
      <c r="AK400">
        <v>0</v>
      </c>
      <c r="AL400">
        <v>0</v>
      </c>
      <c r="AM400">
        <v>42.98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1</v>
      </c>
      <c r="AW400">
        <v>1</v>
      </c>
      <c r="AZ400">
        <v>1</v>
      </c>
      <c r="BA400">
        <v>1</v>
      </c>
      <c r="BB400">
        <v>13.24</v>
      </c>
      <c r="BC400">
        <v>13.24</v>
      </c>
      <c r="BD400" t="s">
        <v>3</v>
      </c>
      <c r="BE400" t="s">
        <v>3</v>
      </c>
      <c r="BF400" t="s">
        <v>3</v>
      </c>
      <c r="BG400" t="s">
        <v>3</v>
      </c>
      <c r="BH400">
        <v>0</v>
      </c>
      <c r="BI400">
        <v>1</v>
      </c>
      <c r="BJ400" t="s">
        <v>214</v>
      </c>
      <c r="BM400">
        <v>1203</v>
      </c>
      <c r="BN400">
        <v>0</v>
      </c>
      <c r="BO400" t="s">
        <v>18</v>
      </c>
      <c r="BP400">
        <v>1</v>
      </c>
      <c r="BQ400">
        <v>10</v>
      </c>
      <c r="BR400">
        <v>0</v>
      </c>
      <c r="BS400">
        <v>1</v>
      </c>
      <c r="BT400">
        <v>1</v>
      </c>
      <c r="BU400">
        <v>1</v>
      </c>
      <c r="BV400">
        <v>1</v>
      </c>
      <c r="BW400">
        <v>1</v>
      </c>
      <c r="BX400">
        <v>1</v>
      </c>
      <c r="BY400" t="s">
        <v>3</v>
      </c>
      <c r="BZ400">
        <v>0</v>
      </c>
      <c r="CA400">
        <v>0</v>
      </c>
      <c r="CB400" t="s">
        <v>3</v>
      </c>
      <c r="CE400">
        <v>0</v>
      </c>
      <c r="CF400">
        <v>0</v>
      </c>
      <c r="CG400">
        <v>0</v>
      </c>
      <c r="CH400">
        <v>131</v>
      </c>
      <c r="CI400">
        <v>0</v>
      </c>
      <c r="CJ400">
        <v>0</v>
      </c>
      <c r="CK400">
        <v>0</v>
      </c>
      <c r="CL400">
        <v>0</v>
      </c>
      <c r="CM400">
        <v>0</v>
      </c>
      <c r="CN400" t="s">
        <v>3</v>
      </c>
      <c r="CO400">
        <v>0</v>
      </c>
      <c r="CP400">
        <f t="shared" si="488"/>
        <v>0</v>
      </c>
      <c r="CQ400">
        <f t="shared" si="489"/>
        <v>0</v>
      </c>
      <c r="CR400">
        <f t="shared" si="490"/>
        <v>569.05999999999995</v>
      </c>
      <c r="CS400">
        <f t="shared" si="491"/>
        <v>0</v>
      </c>
      <c r="CT400">
        <f t="shared" si="492"/>
        <v>0</v>
      </c>
      <c r="CU400">
        <f t="shared" si="493"/>
        <v>0</v>
      </c>
      <c r="CV400">
        <f t="shared" si="494"/>
        <v>0</v>
      </c>
      <c r="CW400">
        <f t="shared" si="495"/>
        <v>0</v>
      </c>
      <c r="CX400">
        <f t="shared" si="496"/>
        <v>0</v>
      </c>
      <c r="CY400">
        <f t="shared" si="497"/>
        <v>0</v>
      </c>
      <c r="CZ400">
        <f t="shared" si="498"/>
        <v>0</v>
      </c>
      <c r="DC400" t="s">
        <v>3</v>
      </c>
      <c r="DD400" t="s">
        <v>3</v>
      </c>
      <c r="DE400" t="s">
        <v>3</v>
      </c>
      <c r="DF400" t="s">
        <v>3</v>
      </c>
      <c r="DG400" t="s">
        <v>3</v>
      </c>
      <c r="DH400" t="s">
        <v>3</v>
      </c>
      <c r="DI400" t="s">
        <v>3</v>
      </c>
      <c r="DJ400" t="s">
        <v>3</v>
      </c>
      <c r="DK400" t="s">
        <v>3</v>
      </c>
      <c r="DL400" t="s">
        <v>3</v>
      </c>
      <c r="DM400" t="s">
        <v>3</v>
      </c>
      <c r="DN400">
        <v>0</v>
      </c>
      <c r="DO400">
        <v>0</v>
      </c>
      <c r="DP400">
        <v>1</v>
      </c>
      <c r="DQ400">
        <v>1</v>
      </c>
      <c r="DU400">
        <v>1013</v>
      </c>
      <c r="DV400" t="s">
        <v>48</v>
      </c>
      <c r="DW400" t="s">
        <v>48</v>
      </c>
      <c r="DX400">
        <v>1</v>
      </c>
      <c r="DZ400" t="s">
        <v>3</v>
      </c>
      <c r="EA400" t="s">
        <v>3</v>
      </c>
      <c r="EB400" t="s">
        <v>3</v>
      </c>
      <c r="EC400" t="s">
        <v>3</v>
      </c>
      <c r="EE400">
        <v>51407887</v>
      </c>
      <c r="EF400">
        <v>10</v>
      </c>
      <c r="EG400" t="s">
        <v>51</v>
      </c>
      <c r="EH400">
        <v>0</v>
      </c>
      <c r="EI400" t="s">
        <v>3</v>
      </c>
      <c r="EJ400">
        <v>1</v>
      </c>
      <c r="EK400">
        <v>1203</v>
      </c>
      <c r="EL400" t="s">
        <v>52</v>
      </c>
      <c r="EM400" t="s">
        <v>53</v>
      </c>
      <c r="EO400" t="s">
        <v>3</v>
      </c>
      <c r="EQ400">
        <v>0</v>
      </c>
      <c r="ER400">
        <v>0</v>
      </c>
      <c r="ES400">
        <v>0</v>
      </c>
      <c r="ET400">
        <v>42.98</v>
      </c>
      <c r="EU400">
        <v>0</v>
      </c>
      <c r="EV400">
        <v>0</v>
      </c>
      <c r="EW400">
        <v>0</v>
      </c>
      <c r="EX400">
        <v>0</v>
      </c>
      <c r="EY400">
        <v>0</v>
      </c>
      <c r="FQ400">
        <v>0</v>
      </c>
      <c r="FR400">
        <f t="shared" si="499"/>
        <v>0</v>
      </c>
      <c r="FS400">
        <v>0</v>
      </c>
      <c r="FX400">
        <v>0</v>
      </c>
      <c r="FY400">
        <v>0</v>
      </c>
      <c r="GA400" t="s">
        <v>3</v>
      </c>
      <c r="GD400">
        <v>1</v>
      </c>
      <c r="GF400">
        <v>-1078494196</v>
      </c>
      <c r="GG400">
        <v>2</v>
      </c>
      <c r="GH400">
        <v>0</v>
      </c>
      <c r="GI400">
        <v>-2</v>
      </c>
      <c r="GJ400">
        <v>0</v>
      </c>
      <c r="GK400">
        <v>0</v>
      </c>
      <c r="GL400">
        <f t="shared" si="500"/>
        <v>0</v>
      </c>
      <c r="GM400">
        <f t="shared" si="501"/>
        <v>0</v>
      </c>
      <c r="GN400">
        <f t="shared" si="502"/>
        <v>0</v>
      </c>
      <c r="GO400">
        <f t="shared" si="503"/>
        <v>0</v>
      </c>
      <c r="GP400">
        <f t="shared" si="504"/>
        <v>0</v>
      </c>
      <c r="GR400">
        <v>0</v>
      </c>
      <c r="GS400">
        <v>3</v>
      </c>
      <c r="GT400">
        <v>0</v>
      </c>
      <c r="GU400" t="s">
        <v>3</v>
      </c>
      <c r="GV400">
        <f t="shared" si="505"/>
        <v>0</v>
      </c>
      <c r="GW400">
        <v>13.24</v>
      </c>
      <c r="GX400">
        <f t="shared" si="506"/>
        <v>0</v>
      </c>
      <c r="HA400">
        <v>0</v>
      </c>
      <c r="HB400">
        <v>0</v>
      </c>
      <c r="HC400">
        <f t="shared" si="507"/>
        <v>0</v>
      </c>
      <c r="HD400">
        <f t="shared" si="511"/>
        <v>0</v>
      </c>
      <c r="HE400" t="s">
        <v>3</v>
      </c>
      <c r="HF400" t="s">
        <v>3</v>
      </c>
      <c r="HM400" t="s">
        <v>3</v>
      </c>
      <c r="HN400" t="s">
        <v>3</v>
      </c>
      <c r="HO400" t="s">
        <v>3</v>
      </c>
      <c r="HP400" t="s">
        <v>3</v>
      </c>
      <c r="HQ400" t="s">
        <v>3</v>
      </c>
      <c r="IK400">
        <v>0</v>
      </c>
    </row>
    <row r="401" spans="1:255" x14ac:dyDescent="0.2">
      <c r="A401" s="2">
        <v>17</v>
      </c>
      <c r="B401" s="2">
        <v>1</v>
      </c>
      <c r="C401" s="2"/>
      <c r="D401" s="2"/>
      <c r="E401" s="2" t="s">
        <v>528</v>
      </c>
      <c r="F401" s="2" t="s">
        <v>55</v>
      </c>
      <c r="G401" s="2" t="s">
        <v>56</v>
      </c>
      <c r="H401" s="2" t="s">
        <v>57</v>
      </c>
      <c r="I401" s="2">
        <v>0</v>
      </c>
      <c r="J401" s="2">
        <v>0</v>
      </c>
      <c r="K401" s="2">
        <v>0</v>
      </c>
      <c r="L401" s="2">
        <v>49.2</v>
      </c>
      <c r="M401" s="2">
        <v>0</v>
      </c>
      <c r="N401" s="2">
        <f t="shared" si="470"/>
        <v>49.2</v>
      </c>
      <c r="O401" s="2">
        <f t="shared" si="471"/>
        <v>0</v>
      </c>
      <c r="P401" s="2">
        <f t="shared" si="472"/>
        <v>0</v>
      </c>
      <c r="Q401" s="2">
        <f t="shared" si="473"/>
        <v>0</v>
      </c>
      <c r="R401" s="2">
        <f t="shared" si="474"/>
        <v>0</v>
      </c>
      <c r="S401" s="2">
        <f t="shared" si="475"/>
        <v>0</v>
      </c>
      <c r="T401" s="2">
        <f t="shared" si="476"/>
        <v>0</v>
      </c>
      <c r="U401" s="2">
        <f t="shared" si="477"/>
        <v>0</v>
      </c>
      <c r="V401" s="2">
        <f t="shared" si="478"/>
        <v>0</v>
      </c>
      <c r="W401" s="2">
        <f t="shared" si="479"/>
        <v>0</v>
      </c>
      <c r="X401" s="2">
        <f t="shared" si="480"/>
        <v>0</v>
      </c>
      <c r="Y401" s="2">
        <f t="shared" si="481"/>
        <v>0</v>
      </c>
      <c r="Z401" s="2"/>
      <c r="AA401" s="2">
        <v>51442965</v>
      </c>
      <c r="AB401" s="2">
        <f t="shared" si="482"/>
        <v>162.37745100000001</v>
      </c>
      <c r="AC401" s="2">
        <f>ROUND(((ES401/1.2/8.16)),6)</f>
        <v>162.37745100000001</v>
      </c>
      <c r="AD401" s="2">
        <f t="shared" si="508"/>
        <v>0</v>
      </c>
      <c r="AE401" s="2">
        <f t="shared" si="509"/>
        <v>0</v>
      </c>
      <c r="AF401" s="2">
        <f t="shared" si="509"/>
        <v>0</v>
      </c>
      <c r="AG401" s="2">
        <f t="shared" si="485"/>
        <v>0</v>
      </c>
      <c r="AH401" s="2">
        <f t="shared" si="510"/>
        <v>0</v>
      </c>
      <c r="AI401" s="2">
        <f t="shared" si="510"/>
        <v>0</v>
      </c>
      <c r="AJ401" s="2">
        <f t="shared" si="487"/>
        <v>0</v>
      </c>
      <c r="AK401" s="2">
        <v>0</v>
      </c>
      <c r="AL401" s="2">
        <v>1590</v>
      </c>
      <c r="AM401" s="2">
        <v>0</v>
      </c>
      <c r="AN401" s="2">
        <v>0</v>
      </c>
      <c r="AO401" s="2">
        <v>0</v>
      </c>
      <c r="AP401" s="2">
        <v>0</v>
      </c>
      <c r="AQ401" s="2">
        <v>0</v>
      </c>
      <c r="AR401" s="2">
        <v>0</v>
      </c>
      <c r="AS401" s="2">
        <v>0</v>
      </c>
      <c r="AT401" s="2">
        <v>0</v>
      </c>
      <c r="AU401" s="2">
        <v>0</v>
      </c>
      <c r="AV401" s="2">
        <v>1</v>
      </c>
      <c r="AW401" s="2">
        <v>1</v>
      </c>
      <c r="AX401" s="2"/>
      <c r="AY401" s="2"/>
      <c r="AZ401" s="2">
        <v>1</v>
      </c>
      <c r="BA401" s="2">
        <v>1</v>
      </c>
      <c r="BB401" s="2">
        <v>13.62</v>
      </c>
      <c r="BC401" s="2">
        <v>13.62</v>
      </c>
      <c r="BD401" s="2" t="s">
        <v>3</v>
      </c>
      <c r="BE401" s="2" t="s">
        <v>3</v>
      </c>
      <c r="BF401" s="2" t="s">
        <v>3</v>
      </c>
      <c r="BG401" s="2" t="s">
        <v>3</v>
      </c>
      <c r="BH401" s="2">
        <v>0</v>
      </c>
      <c r="BI401" s="2">
        <v>1</v>
      </c>
      <c r="BJ401" s="2" t="s">
        <v>55</v>
      </c>
      <c r="BK401" s="2"/>
      <c r="BL401" s="2"/>
      <c r="BM401" s="2">
        <v>1203</v>
      </c>
      <c r="BN401" s="2">
        <v>0</v>
      </c>
      <c r="BO401" s="2" t="s">
        <v>50</v>
      </c>
      <c r="BP401" s="2">
        <v>1</v>
      </c>
      <c r="BQ401" s="2">
        <v>10</v>
      </c>
      <c r="BR401" s="2">
        <v>0</v>
      </c>
      <c r="BS401" s="2">
        <v>1</v>
      </c>
      <c r="BT401" s="2">
        <v>1</v>
      </c>
      <c r="BU401" s="2">
        <v>1</v>
      </c>
      <c r="BV401" s="2">
        <v>1</v>
      </c>
      <c r="BW401" s="2">
        <v>1</v>
      </c>
      <c r="BX401" s="2">
        <v>1</v>
      </c>
      <c r="BY401" s="2" t="s">
        <v>3</v>
      </c>
      <c r="BZ401" s="2">
        <v>0</v>
      </c>
      <c r="CA401" s="2">
        <v>0</v>
      </c>
      <c r="CB401" s="2" t="s">
        <v>3</v>
      </c>
      <c r="CC401" s="2"/>
      <c r="CD401" s="2"/>
      <c r="CE401" s="2">
        <v>0</v>
      </c>
      <c r="CF401" s="2">
        <v>0</v>
      </c>
      <c r="CG401" s="2">
        <v>0</v>
      </c>
      <c r="CH401" s="2">
        <v>132</v>
      </c>
      <c r="CI401" s="2">
        <v>0</v>
      </c>
      <c r="CJ401" s="2">
        <v>0</v>
      </c>
      <c r="CK401" s="2">
        <v>0</v>
      </c>
      <c r="CL401" s="2">
        <v>0</v>
      </c>
      <c r="CM401" s="2">
        <v>0</v>
      </c>
      <c r="CN401" s="2" t="s">
        <v>3</v>
      </c>
      <c r="CO401" s="2">
        <v>0</v>
      </c>
      <c r="CP401" s="2">
        <f t="shared" si="488"/>
        <v>0</v>
      </c>
      <c r="CQ401" s="2">
        <f t="shared" si="489"/>
        <v>2211.58</v>
      </c>
      <c r="CR401" s="2">
        <f t="shared" si="490"/>
        <v>0</v>
      </c>
      <c r="CS401" s="2">
        <f t="shared" si="491"/>
        <v>0</v>
      </c>
      <c r="CT401" s="2">
        <f t="shared" si="492"/>
        <v>0</v>
      </c>
      <c r="CU401" s="2">
        <f t="shared" si="493"/>
        <v>0</v>
      </c>
      <c r="CV401" s="2">
        <f t="shared" si="494"/>
        <v>0</v>
      </c>
      <c r="CW401" s="2">
        <f t="shared" si="495"/>
        <v>0</v>
      </c>
      <c r="CX401" s="2">
        <f t="shared" si="496"/>
        <v>0</v>
      </c>
      <c r="CY401" s="2">
        <f t="shared" si="497"/>
        <v>0</v>
      </c>
      <c r="CZ401" s="2">
        <f t="shared" si="498"/>
        <v>0</v>
      </c>
      <c r="DA401" s="2"/>
      <c r="DB401" s="2"/>
      <c r="DC401" s="2" t="s">
        <v>3</v>
      </c>
      <c r="DD401" s="2" t="s">
        <v>216</v>
      </c>
      <c r="DE401" s="2" t="s">
        <v>3</v>
      </c>
      <c r="DF401" s="2" t="s">
        <v>3</v>
      </c>
      <c r="DG401" s="2" t="s">
        <v>3</v>
      </c>
      <c r="DH401" s="2" t="s">
        <v>3</v>
      </c>
      <c r="DI401" s="2" t="s">
        <v>3</v>
      </c>
      <c r="DJ401" s="2" t="s">
        <v>3</v>
      </c>
      <c r="DK401" s="2" t="s">
        <v>3</v>
      </c>
      <c r="DL401" s="2" t="s">
        <v>3</v>
      </c>
      <c r="DM401" s="2" t="s">
        <v>3</v>
      </c>
      <c r="DN401" s="2">
        <v>0</v>
      </c>
      <c r="DO401" s="2">
        <v>0</v>
      </c>
      <c r="DP401" s="2">
        <v>1</v>
      </c>
      <c r="DQ401" s="2">
        <v>1</v>
      </c>
      <c r="DR401" s="2"/>
      <c r="DS401" s="2"/>
      <c r="DT401" s="2"/>
      <c r="DU401" s="2">
        <v>1007</v>
      </c>
      <c r="DV401" s="2" t="s">
        <v>57</v>
      </c>
      <c r="DW401" s="2" t="s">
        <v>57</v>
      </c>
      <c r="DX401" s="2">
        <v>1</v>
      </c>
      <c r="DY401" s="2"/>
      <c r="DZ401" s="2" t="s">
        <v>3</v>
      </c>
      <c r="EA401" s="2" t="s">
        <v>3</v>
      </c>
      <c r="EB401" s="2" t="s">
        <v>3</v>
      </c>
      <c r="EC401" s="2" t="s">
        <v>3</v>
      </c>
      <c r="ED401" s="2"/>
      <c r="EE401" s="2">
        <v>51407887</v>
      </c>
      <c r="EF401" s="2">
        <v>10</v>
      </c>
      <c r="EG401" s="2" t="s">
        <v>51</v>
      </c>
      <c r="EH401" s="2">
        <v>0</v>
      </c>
      <c r="EI401" s="2" t="s">
        <v>3</v>
      </c>
      <c r="EJ401" s="2">
        <v>1</v>
      </c>
      <c r="EK401" s="2">
        <v>1203</v>
      </c>
      <c r="EL401" s="2" t="s">
        <v>52</v>
      </c>
      <c r="EM401" s="2" t="s">
        <v>53</v>
      </c>
      <c r="EN401" s="2"/>
      <c r="EO401" s="2" t="s">
        <v>3</v>
      </c>
      <c r="EP401" s="2"/>
      <c r="EQ401" s="2">
        <v>0</v>
      </c>
      <c r="ER401" s="2">
        <v>0</v>
      </c>
      <c r="ES401" s="2">
        <v>1590</v>
      </c>
      <c r="ET401" s="2">
        <v>0</v>
      </c>
      <c r="EU401" s="2">
        <v>0</v>
      </c>
      <c r="EV401" s="2">
        <v>0</v>
      </c>
      <c r="EW401" s="2">
        <v>0</v>
      </c>
      <c r="EX401" s="2">
        <v>0</v>
      </c>
      <c r="EY401" s="2">
        <v>0</v>
      </c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>
        <v>0</v>
      </c>
      <c r="FR401" s="2">
        <f t="shared" si="499"/>
        <v>0</v>
      </c>
      <c r="FS401" s="2">
        <v>0</v>
      </c>
      <c r="FT401" s="2"/>
      <c r="FU401" s="2"/>
      <c r="FV401" s="2"/>
      <c r="FW401" s="2"/>
      <c r="FX401" s="2">
        <v>0</v>
      </c>
      <c r="FY401" s="2">
        <v>0</v>
      </c>
      <c r="FZ401" s="2"/>
      <c r="GA401" s="2" t="s">
        <v>3</v>
      </c>
      <c r="GB401" s="2"/>
      <c r="GC401" s="2"/>
      <c r="GD401" s="2">
        <v>1</v>
      </c>
      <c r="GE401" s="2"/>
      <c r="GF401" s="2">
        <v>-527596142</v>
      </c>
      <c r="GG401" s="2">
        <v>2</v>
      </c>
      <c r="GH401" s="2">
        <v>0</v>
      </c>
      <c r="GI401" s="2">
        <v>3</v>
      </c>
      <c r="GJ401" s="2">
        <v>0</v>
      </c>
      <c r="GK401" s="2">
        <v>0</v>
      </c>
      <c r="GL401" s="2">
        <f t="shared" si="500"/>
        <v>0</v>
      </c>
      <c r="GM401" s="2">
        <f t="shared" si="501"/>
        <v>0</v>
      </c>
      <c r="GN401" s="2">
        <f t="shared" si="502"/>
        <v>0</v>
      </c>
      <c r="GO401" s="2">
        <f t="shared" si="503"/>
        <v>0</v>
      </c>
      <c r="GP401" s="2">
        <f t="shared" si="504"/>
        <v>0</v>
      </c>
      <c r="GQ401" s="2"/>
      <c r="GR401" s="2">
        <v>1</v>
      </c>
      <c r="GS401" s="2">
        <v>4</v>
      </c>
      <c r="GT401" s="2">
        <v>0</v>
      </c>
      <c r="GU401" s="2" t="s">
        <v>3</v>
      </c>
      <c r="GV401" s="2">
        <f t="shared" si="505"/>
        <v>0</v>
      </c>
      <c r="GW401" s="2">
        <v>13.62</v>
      </c>
      <c r="GX401" s="2">
        <f t="shared" si="506"/>
        <v>0</v>
      </c>
      <c r="GY401" s="2"/>
      <c r="GZ401" s="2"/>
      <c r="HA401" s="2">
        <v>0</v>
      </c>
      <c r="HB401" s="2">
        <v>0</v>
      </c>
      <c r="HC401" s="2">
        <f t="shared" si="507"/>
        <v>0</v>
      </c>
      <c r="HD401" s="2">
        <f t="shared" si="511"/>
        <v>0</v>
      </c>
      <c r="HE401" s="2" t="s">
        <v>3</v>
      </c>
      <c r="HF401" s="2" t="s">
        <v>3</v>
      </c>
      <c r="HG401" s="2"/>
      <c r="HH401" s="2"/>
      <c r="HI401" s="2"/>
      <c r="HJ401" s="2"/>
      <c r="HK401" s="2"/>
      <c r="HL401" s="2"/>
      <c r="HM401" s="2" t="s">
        <v>3</v>
      </c>
      <c r="HN401" s="2" t="s">
        <v>3</v>
      </c>
      <c r="HO401" s="2" t="s">
        <v>3</v>
      </c>
      <c r="HP401" s="2" t="s">
        <v>3</v>
      </c>
      <c r="HQ401" s="2" t="s">
        <v>3</v>
      </c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>
        <v>0</v>
      </c>
      <c r="IL401" s="2"/>
      <c r="IM401" s="2"/>
      <c r="IN401" s="2"/>
      <c r="IO401" s="2"/>
      <c r="IP401" s="2"/>
      <c r="IQ401" s="2"/>
      <c r="IR401" s="2"/>
      <c r="IS401" s="2"/>
      <c r="IT401" s="2"/>
      <c r="IU401" s="2"/>
    </row>
    <row r="402" spans="1:255" x14ac:dyDescent="0.2">
      <c r="A402">
        <v>17</v>
      </c>
      <c r="B402">
        <v>1</v>
      </c>
      <c r="E402" t="s">
        <v>528</v>
      </c>
      <c r="F402" t="s">
        <v>55</v>
      </c>
      <c r="G402" t="s">
        <v>56</v>
      </c>
      <c r="H402" t="s">
        <v>57</v>
      </c>
      <c r="I402">
        <v>0</v>
      </c>
      <c r="J402">
        <v>0</v>
      </c>
      <c r="K402">
        <v>0</v>
      </c>
      <c r="L402">
        <v>49.2</v>
      </c>
      <c r="M402">
        <v>0</v>
      </c>
      <c r="N402">
        <f t="shared" si="470"/>
        <v>49.2</v>
      </c>
      <c r="O402">
        <f t="shared" si="471"/>
        <v>0</v>
      </c>
      <c r="P402">
        <f t="shared" si="472"/>
        <v>0</v>
      </c>
      <c r="Q402">
        <f t="shared" si="473"/>
        <v>0</v>
      </c>
      <c r="R402">
        <f t="shared" si="474"/>
        <v>0</v>
      </c>
      <c r="S402">
        <f t="shared" si="475"/>
        <v>0</v>
      </c>
      <c r="T402">
        <f t="shared" si="476"/>
        <v>0</v>
      </c>
      <c r="U402">
        <f t="shared" si="477"/>
        <v>0</v>
      </c>
      <c r="V402">
        <f t="shared" si="478"/>
        <v>0</v>
      </c>
      <c r="W402">
        <f t="shared" si="479"/>
        <v>0</v>
      </c>
      <c r="X402">
        <f t="shared" si="480"/>
        <v>0</v>
      </c>
      <c r="Y402">
        <f t="shared" si="481"/>
        <v>0</v>
      </c>
      <c r="AA402">
        <v>51441990</v>
      </c>
      <c r="AB402">
        <f t="shared" si="482"/>
        <v>162.37745100000001</v>
      </c>
      <c r="AC402">
        <f>ROUND(((ES402/1.2/8.16)),6)</f>
        <v>162.37745100000001</v>
      </c>
      <c r="AD402">
        <f t="shared" si="508"/>
        <v>0</v>
      </c>
      <c r="AE402">
        <f t="shared" si="509"/>
        <v>0</v>
      </c>
      <c r="AF402">
        <f t="shared" si="509"/>
        <v>0</v>
      </c>
      <c r="AG402">
        <f t="shared" si="485"/>
        <v>0</v>
      </c>
      <c r="AH402">
        <f t="shared" si="510"/>
        <v>0</v>
      </c>
      <c r="AI402">
        <f t="shared" si="510"/>
        <v>0</v>
      </c>
      <c r="AJ402">
        <f t="shared" si="487"/>
        <v>0</v>
      </c>
      <c r="AK402">
        <v>0</v>
      </c>
      <c r="AL402">
        <v>1590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1</v>
      </c>
      <c r="AW402">
        <v>1</v>
      </c>
      <c r="AZ402">
        <v>1</v>
      </c>
      <c r="BA402">
        <v>1</v>
      </c>
      <c r="BB402">
        <v>13.62</v>
      </c>
      <c r="BC402">
        <v>13.62</v>
      </c>
      <c r="BD402" t="s">
        <v>3</v>
      </c>
      <c r="BE402" t="s">
        <v>3</v>
      </c>
      <c r="BF402" t="s">
        <v>3</v>
      </c>
      <c r="BG402" t="s">
        <v>3</v>
      </c>
      <c r="BH402">
        <v>0</v>
      </c>
      <c r="BI402">
        <v>1</v>
      </c>
      <c r="BJ402" t="s">
        <v>55</v>
      </c>
      <c r="BM402">
        <v>1203</v>
      </c>
      <c r="BN402">
        <v>0</v>
      </c>
      <c r="BO402" t="s">
        <v>50</v>
      </c>
      <c r="BP402">
        <v>1</v>
      </c>
      <c r="BQ402">
        <v>10</v>
      </c>
      <c r="BR402">
        <v>0</v>
      </c>
      <c r="BS402">
        <v>1</v>
      </c>
      <c r="BT402">
        <v>1</v>
      </c>
      <c r="BU402">
        <v>1</v>
      </c>
      <c r="BV402">
        <v>1</v>
      </c>
      <c r="BW402">
        <v>1</v>
      </c>
      <c r="BX402">
        <v>1</v>
      </c>
      <c r="BY402" t="s">
        <v>3</v>
      </c>
      <c r="BZ402">
        <v>0</v>
      </c>
      <c r="CA402">
        <v>0</v>
      </c>
      <c r="CB402" t="s">
        <v>3</v>
      </c>
      <c r="CE402">
        <v>0</v>
      </c>
      <c r="CF402">
        <v>0</v>
      </c>
      <c r="CG402">
        <v>0</v>
      </c>
      <c r="CH402">
        <v>132</v>
      </c>
      <c r="CI402">
        <v>0</v>
      </c>
      <c r="CJ402">
        <v>0</v>
      </c>
      <c r="CK402">
        <v>0</v>
      </c>
      <c r="CL402">
        <v>0</v>
      </c>
      <c r="CM402">
        <v>0</v>
      </c>
      <c r="CN402" t="s">
        <v>3</v>
      </c>
      <c r="CO402">
        <v>0</v>
      </c>
      <c r="CP402">
        <f t="shared" si="488"/>
        <v>0</v>
      </c>
      <c r="CQ402">
        <f t="shared" si="489"/>
        <v>2211.58</v>
      </c>
      <c r="CR402">
        <f t="shared" si="490"/>
        <v>0</v>
      </c>
      <c r="CS402">
        <f t="shared" si="491"/>
        <v>0</v>
      </c>
      <c r="CT402">
        <f t="shared" si="492"/>
        <v>0</v>
      </c>
      <c r="CU402">
        <f t="shared" si="493"/>
        <v>0</v>
      </c>
      <c r="CV402">
        <f t="shared" si="494"/>
        <v>0</v>
      </c>
      <c r="CW402">
        <f t="shared" si="495"/>
        <v>0</v>
      </c>
      <c r="CX402">
        <f t="shared" si="496"/>
        <v>0</v>
      </c>
      <c r="CY402">
        <f t="shared" si="497"/>
        <v>0</v>
      </c>
      <c r="CZ402">
        <f t="shared" si="498"/>
        <v>0</v>
      </c>
      <c r="DC402" t="s">
        <v>3</v>
      </c>
      <c r="DD402" t="s">
        <v>216</v>
      </c>
      <c r="DE402" t="s">
        <v>3</v>
      </c>
      <c r="DF402" t="s">
        <v>3</v>
      </c>
      <c r="DG402" t="s">
        <v>3</v>
      </c>
      <c r="DH402" t="s">
        <v>3</v>
      </c>
      <c r="DI402" t="s">
        <v>3</v>
      </c>
      <c r="DJ402" t="s">
        <v>3</v>
      </c>
      <c r="DK402" t="s">
        <v>3</v>
      </c>
      <c r="DL402" t="s">
        <v>3</v>
      </c>
      <c r="DM402" t="s">
        <v>3</v>
      </c>
      <c r="DN402">
        <v>0</v>
      </c>
      <c r="DO402">
        <v>0</v>
      </c>
      <c r="DP402">
        <v>1</v>
      </c>
      <c r="DQ402">
        <v>1</v>
      </c>
      <c r="DU402">
        <v>1007</v>
      </c>
      <c r="DV402" t="s">
        <v>57</v>
      </c>
      <c r="DW402" t="s">
        <v>57</v>
      </c>
      <c r="DX402">
        <v>1</v>
      </c>
      <c r="DZ402" t="s">
        <v>3</v>
      </c>
      <c r="EA402" t="s">
        <v>3</v>
      </c>
      <c r="EB402" t="s">
        <v>3</v>
      </c>
      <c r="EC402" t="s">
        <v>3</v>
      </c>
      <c r="EE402">
        <v>51407887</v>
      </c>
      <c r="EF402">
        <v>10</v>
      </c>
      <c r="EG402" t="s">
        <v>51</v>
      </c>
      <c r="EH402">
        <v>0</v>
      </c>
      <c r="EI402" t="s">
        <v>3</v>
      </c>
      <c r="EJ402">
        <v>1</v>
      </c>
      <c r="EK402">
        <v>1203</v>
      </c>
      <c r="EL402" t="s">
        <v>52</v>
      </c>
      <c r="EM402" t="s">
        <v>53</v>
      </c>
      <c r="EO402" t="s">
        <v>3</v>
      </c>
      <c r="EQ402">
        <v>0</v>
      </c>
      <c r="ER402">
        <v>0</v>
      </c>
      <c r="ES402">
        <v>1590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FQ402">
        <v>0</v>
      </c>
      <c r="FR402">
        <f t="shared" si="499"/>
        <v>0</v>
      </c>
      <c r="FS402">
        <v>0</v>
      </c>
      <c r="FX402">
        <v>0</v>
      </c>
      <c r="FY402">
        <v>0</v>
      </c>
      <c r="GA402" t="s">
        <v>3</v>
      </c>
      <c r="GD402">
        <v>1</v>
      </c>
      <c r="GF402">
        <v>-527596142</v>
      </c>
      <c r="GG402">
        <v>2</v>
      </c>
      <c r="GH402">
        <v>0</v>
      </c>
      <c r="GI402">
        <v>3</v>
      </c>
      <c r="GJ402">
        <v>0</v>
      </c>
      <c r="GK402">
        <v>0</v>
      </c>
      <c r="GL402">
        <f t="shared" si="500"/>
        <v>0</v>
      </c>
      <c r="GM402">
        <f t="shared" si="501"/>
        <v>0</v>
      </c>
      <c r="GN402">
        <f t="shared" si="502"/>
        <v>0</v>
      </c>
      <c r="GO402">
        <f t="shared" si="503"/>
        <v>0</v>
      </c>
      <c r="GP402">
        <f t="shared" si="504"/>
        <v>0</v>
      </c>
      <c r="GR402">
        <v>1</v>
      </c>
      <c r="GS402">
        <v>4</v>
      </c>
      <c r="GT402">
        <v>0</v>
      </c>
      <c r="GU402" t="s">
        <v>3</v>
      </c>
      <c r="GV402">
        <f t="shared" si="505"/>
        <v>0</v>
      </c>
      <c r="GW402">
        <v>13.62</v>
      </c>
      <c r="GX402">
        <f t="shared" si="506"/>
        <v>0</v>
      </c>
      <c r="HA402">
        <v>0</v>
      </c>
      <c r="HB402">
        <v>0</v>
      </c>
      <c r="HC402">
        <f t="shared" si="507"/>
        <v>0</v>
      </c>
      <c r="HD402">
        <f t="shared" si="511"/>
        <v>0</v>
      </c>
      <c r="HE402" t="s">
        <v>3</v>
      </c>
      <c r="HF402" t="s">
        <v>3</v>
      </c>
      <c r="HM402" t="s">
        <v>3</v>
      </c>
      <c r="HN402" t="s">
        <v>3</v>
      </c>
      <c r="HO402" t="s">
        <v>3</v>
      </c>
      <c r="HP402" t="s">
        <v>3</v>
      </c>
      <c r="HQ402" t="s">
        <v>3</v>
      </c>
      <c r="IK402">
        <v>0</v>
      </c>
    </row>
    <row r="403" spans="1:255" x14ac:dyDescent="0.2">
      <c r="A403" s="2">
        <v>19</v>
      </c>
      <c r="B403" s="2">
        <v>1</v>
      </c>
      <c r="C403" s="2"/>
      <c r="D403" s="2"/>
      <c r="E403" s="2"/>
      <c r="F403" s="2" t="s">
        <v>3</v>
      </c>
      <c r="G403" s="2" t="s">
        <v>529</v>
      </c>
      <c r="H403" s="2" t="s">
        <v>3</v>
      </c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>
        <v>1</v>
      </c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>
        <v>0</v>
      </c>
      <c r="IL403" s="2"/>
      <c r="IM403" s="2"/>
      <c r="IN403" s="2"/>
      <c r="IO403" s="2"/>
      <c r="IP403" s="2"/>
      <c r="IQ403" s="2"/>
      <c r="IR403" s="2"/>
      <c r="IS403" s="2"/>
      <c r="IT403" s="2"/>
      <c r="IU403" s="2"/>
    </row>
    <row r="404" spans="1:255" x14ac:dyDescent="0.2">
      <c r="A404" s="2">
        <v>17</v>
      </c>
      <c r="B404" s="2">
        <v>1</v>
      </c>
      <c r="C404" s="2">
        <f>ROW(SmtRes!A899)</f>
        <v>899</v>
      </c>
      <c r="D404" s="2">
        <f>ROW(EtalonRes!A899)</f>
        <v>899</v>
      </c>
      <c r="E404" s="2" t="s">
        <v>530</v>
      </c>
      <c r="F404" s="2" t="s">
        <v>531</v>
      </c>
      <c r="G404" s="2" t="s">
        <v>532</v>
      </c>
      <c r="H404" s="2" t="s">
        <v>21</v>
      </c>
      <c r="I404" s="2">
        <v>0</v>
      </c>
      <c r="J404" s="2">
        <v>0</v>
      </c>
      <c r="K404" s="2">
        <v>0</v>
      </c>
      <c r="L404" s="2">
        <v>0.157</v>
      </c>
      <c r="M404" s="2">
        <v>0</v>
      </c>
      <c r="N404" s="2">
        <f t="shared" ref="N404:N421" si="512">ROUND(L404-M404,4)</f>
        <v>0.157</v>
      </c>
      <c r="O404" s="2">
        <f t="shared" ref="O404:O421" si="513">ROUND(CP404,2)</f>
        <v>0</v>
      </c>
      <c r="P404" s="2">
        <f t="shared" ref="P404:P421" si="514">ROUND(CQ404*I404,2)</f>
        <v>0</v>
      </c>
      <c r="Q404" s="2">
        <f t="shared" ref="Q404:Q421" si="515">ROUND(CR404*I404,2)</f>
        <v>0</v>
      </c>
      <c r="R404" s="2">
        <f t="shared" ref="R404:R421" si="516">ROUND(CS404*I404,2)</f>
        <v>0</v>
      </c>
      <c r="S404" s="2">
        <f t="shared" ref="S404:S421" si="517">ROUND(CT404*I404,2)</f>
        <v>0</v>
      </c>
      <c r="T404" s="2">
        <f t="shared" ref="T404:T421" si="518">ROUND(CU404*I404,2)</f>
        <v>0</v>
      </c>
      <c r="U404" s="2">
        <f t="shared" ref="U404:U421" si="519">CV404*I404</f>
        <v>0</v>
      </c>
      <c r="V404" s="2">
        <f t="shared" ref="V404:V421" si="520">CW404*I404</f>
        <v>0</v>
      </c>
      <c r="W404" s="2">
        <f t="shared" ref="W404:W421" si="521">ROUND(CX404*I404,2)</f>
        <v>0</v>
      </c>
      <c r="X404" s="2">
        <f t="shared" ref="X404:X421" si="522">ROUND(CY404,2)</f>
        <v>0</v>
      </c>
      <c r="Y404" s="2">
        <f t="shared" ref="Y404:Y421" si="523">ROUND(CZ404,2)</f>
        <v>0</v>
      </c>
      <c r="Z404" s="2"/>
      <c r="AA404" s="2">
        <v>51442965</v>
      </c>
      <c r="AB404" s="2">
        <f t="shared" ref="AB404:AB421" si="524">ROUND((AC404+AD404+AF404),6)</f>
        <v>4462.2574999999997</v>
      </c>
      <c r="AC404" s="2">
        <f t="shared" ref="AC404:AC421" si="525">ROUND((ES404),6)</f>
        <v>4.34</v>
      </c>
      <c r="AD404" s="2">
        <f>ROUND(((((ET404*1.25*1.15))-((EU404*1.25*1.15)))+AE404),6)</f>
        <v>4356.4156249999996</v>
      </c>
      <c r="AE404" s="2">
        <f>ROUND(((EU404*1.25*1.15)),6)</f>
        <v>553.66750000000002</v>
      </c>
      <c r="AF404" s="2">
        <f>ROUND(((EV404*1.15*1.15)),6)</f>
        <v>101.501875</v>
      </c>
      <c r="AG404" s="2">
        <f t="shared" ref="AG404:AG421" si="526">ROUND((AP404),6)</f>
        <v>0</v>
      </c>
      <c r="AH404" s="2">
        <f>((EW404*1.15*1.15))</f>
        <v>13.013399999999997</v>
      </c>
      <c r="AI404" s="2">
        <f>((EX404*1.25*1.15))</f>
        <v>41.011874999999996</v>
      </c>
      <c r="AJ404" s="2">
        <f t="shared" ref="AJ404:AJ421" si="527">(AS404)</f>
        <v>0</v>
      </c>
      <c r="AK404" s="2">
        <v>0</v>
      </c>
      <c r="AL404" s="2">
        <v>4.34</v>
      </c>
      <c r="AM404" s="2">
        <v>3030.55</v>
      </c>
      <c r="AN404" s="2">
        <v>385.16</v>
      </c>
      <c r="AO404" s="2">
        <v>76.75</v>
      </c>
      <c r="AP404" s="2">
        <v>0</v>
      </c>
      <c r="AQ404" s="2">
        <v>9.84</v>
      </c>
      <c r="AR404" s="2">
        <v>28.53</v>
      </c>
      <c r="AS404" s="2">
        <v>0</v>
      </c>
      <c r="AT404" s="2">
        <v>92</v>
      </c>
      <c r="AU404" s="2">
        <v>39.1</v>
      </c>
      <c r="AV404" s="2">
        <v>1</v>
      </c>
      <c r="AW404" s="2">
        <v>1</v>
      </c>
      <c r="AX404" s="2"/>
      <c r="AY404" s="2"/>
      <c r="AZ404" s="2">
        <v>1</v>
      </c>
      <c r="BA404" s="2">
        <v>44.77</v>
      </c>
      <c r="BB404" s="2">
        <v>13.24</v>
      </c>
      <c r="BC404" s="2">
        <v>8.16</v>
      </c>
      <c r="BD404" s="2" t="s">
        <v>3</v>
      </c>
      <c r="BE404" s="2" t="s">
        <v>3</v>
      </c>
      <c r="BF404" s="2" t="s">
        <v>3</v>
      </c>
      <c r="BG404" s="2" t="s">
        <v>3</v>
      </c>
      <c r="BH404" s="2">
        <v>0</v>
      </c>
      <c r="BI404" s="2">
        <v>1</v>
      </c>
      <c r="BJ404" s="2" t="s">
        <v>533</v>
      </c>
      <c r="BK404" s="2"/>
      <c r="BL404" s="2"/>
      <c r="BM404" s="2">
        <v>1001</v>
      </c>
      <c r="BN404" s="2">
        <v>0</v>
      </c>
      <c r="BO404" s="2" t="s">
        <v>23</v>
      </c>
      <c r="BP404" s="2">
        <v>1</v>
      </c>
      <c r="BQ404" s="2">
        <v>2</v>
      </c>
      <c r="BR404" s="2">
        <v>0</v>
      </c>
      <c r="BS404" s="2">
        <v>44.77</v>
      </c>
      <c r="BT404" s="2">
        <v>1</v>
      </c>
      <c r="BU404" s="2">
        <v>1</v>
      </c>
      <c r="BV404" s="2">
        <v>1</v>
      </c>
      <c r="BW404" s="2">
        <v>1</v>
      </c>
      <c r="BX404" s="2">
        <v>1</v>
      </c>
      <c r="BY404" s="2" t="s">
        <v>3</v>
      </c>
      <c r="BZ404" s="2">
        <v>92</v>
      </c>
      <c r="CA404" s="2">
        <v>46</v>
      </c>
      <c r="CB404" s="2" t="s">
        <v>3</v>
      </c>
      <c r="CC404" s="2"/>
      <c r="CD404" s="2"/>
      <c r="CE404" s="2">
        <v>0</v>
      </c>
      <c r="CF404" s="2">
        <v>0</v>
      </c>
      <c r="CG404" s="2">
        <v>0</v>
      </c>
      <c r="CH404" s="2">
        <v>133</v>
      </c>
      <c r="CI404" s="2">
        <v>0</v>
      </c>
      <c r="CJ404" s="2">
        <v>0</v>
      </c>
      <c r="CK404" s="2">
        <v>0</v>
      </c>
      <c r="CL404" s="2">
        <v>0</v>
      </c>
      <c r="CM404" s="2">
        <v>0</v>
      </c>
      <c r="CN404" s="2" t="s">
        <v>885</v>
      </c>
      <c r="CO404" s="2">
        <v>0</v>
      </c>
      <c r="CP404" s="2">
        <f t="shared" ref="CP404:CP421" si="528">(P404+Q404+S404)</f>
        <v>0</v>
      </c>
      <c r="CQ404" s="2">
        <f t="shared" ref="CQ404:CQ421" si="529">ROUND(AC404*BC404,2)</f>
        <v>35.409999999999997</v>
      </c>
      <c r="CR404" s="2">
        <f t="shared" ref="CR404:CR421" si="530">ROUND(AD404*BB404,2)</f>
        <v>57678.94</v>
      </c>
      <c r="CS404" s="2">
        <f t="shared" ref="CS404:CS421" si="531">ROUND(AE404*BS404,2)</f>
        <v>24787.69</v>
      </c>
      <c r="CT404" s="2">
        <f t="shared" ref="CT404:CT421" si="532">ROUND(AF404*BA404,2)</f>
        <v>4544.24</v>
      </c>
      <c r="CU404" s="2">
        <f t="shared" ref="CU404:CU421" si="533">AG404</f>
        <v>0</v>
      </c>
      <c r="CV404" s="2">
        <f t="shared" ref="CV404:CV421" si="534">AH404</f>
        <v>13.013399999999997</v>
      </c>
      <c r="CW404" s="2">
        <f t="shared" ref="CW404:CW421" si="535">AI404</f>
        <v>41.011874999999996</v>
      </c>
      <c r="CX404" s="2">
        <f t="shared" ref="CX404:CX421" si="536">AJ404</f>
        <v>0</v>
      </c>
      <c r="CY404" s="2">
        <f t="shared" ref="CY404:CY421" si="537">(((S404+R404)*AT404)/100)</f>
        <v>0</v>
      </c>
      <c r="CZ404" s="2">
        <f t="shared" ref="CZ404:CZ421" si="538">(((S404+R404)*AU404)/100)</f>
        <v>0</v>
      </c>
      <c r="DA404" s="2"/>
      <c r="DB404" s="2"/>
      <c r="DC404" s="2" t="s">
        <v>3</v>
      </c>
      <c r="DD404" s="2" t="s">
        <v>3</v>
      </c>
      <c r="DE404" s="2" t="s">
        <v>36</v>
      </c>
      <c r="DF404" s="2" t="s">
        <v>36</v>
      </c>
      <c r="DG404" s="2" t="s">
        <v>43</v>
      </c>
      <c r="DH404" s="2" t="s">
        <v>3</v>
      </c>
      <c r="DI404" s="2" t="s">
        <v>43</v>
      </c>
      <c r="DJ404" s="2" t="s">
        <v>36</v>
      </c>
      <c r="DK404" s="2" t="s">
        <v>3</v>
      </c>
      <c r="DL404" s="2" t="s">
        <v>3</v>
      </c>
      <c r="DM404" s="2" t="s">
        <v>26</v>
      </c>
      <c r="DN404" s="2">
        <v>0</v>
      </c>
      <c r="DO404" s="2">
        <v>0</v>
      </c>
      <c r="DP404" s="2">
        <v>1</v>
      </c>
      <c r="DQ404" s="2">
        <v>1</v>
      </c>
      <c r="DR404" s="2"/>
      <c r="DS404" s="2"/>
      <c r="DT404" s="2"/>
      <c r="DU404" s="2">
        <v>1007</v>
      </c>
      <c r="DV404" s="2" t="s">
        <v>21</v>
      </c>
      <c r="DW404" s="2" t="s">
        <v>21</v>
      </c>
      <c r="DX404" s="2">
        <v>1000</v>
      </c>
      <c r="DY404" s="2"/>
      <c r="DZ404" s="2" t="s">
        <v>3</v>
      </c>
      <c r="EA404" s="2" t="s">
        <v>3</v>
      </c>
      <c r="EB404" s="2" t="s">
        <v>3</v>
      </c>
      <c r="EC404" s="2" t="s">
        <v>3</v>
      </c>
      <c r="ED404" s="2"/>
      <c r="EE404" s="2">
        <v>51407626</v>
      </c>
      <c r="EF404" s="2">
        <v>2</v>
      </c>
      <c r="EG404" s="2" t="s">
        <v>27</v>
      </c>
      <c r="EH404" s="2">
        <v>0</v>
      </c>
      <c r="EI404" s="2" t="s">
        <v>3</v>
      </c>
      <c r="EJ404" s="2">
        <v>1</v>
      </c>
      <c r="EK404" s="2">
        <v>1001</v>
      </c>
      <c r="EL404" s="2" t="s">
        <v>28</v>
      </c>
      <c r="EM404" s="2" t="s">
        <v>29</v>
      </c>
      <c r="EN404" s="2"/>
      <c r="EO404" s="2" t="s">
        <v>44</v>
      </c>
      <c r="EP404" s="2"/>
      <c r="EQ404" s="2">
        <v>0</v>
      </c>
      <c r="ER404" s="2">
        <v>0</v>
      </c>
      <c r="ES404" s="2">
        <v>4.34</v>
      </c>
      <c r="ET404" s="2">
        <v>3030.55</v>
      </c>
      <c r="EU404" s="2">
        <v>385.16</v>
      </c>
      <c r="EV404" s="2">
        <v>76.75</v>
      </c>
      <c r="EW404" s="2">
        <v>9.84</v>
      </c>
      <c r="EX404" s="2">
        <v>28.53</v>
      </c>
      <c r="EY404" s="2">
        <v>0</v>
      </c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>
        <v>0</v>
      </c>
      <c r="FR404" s="2">
        <f t="shared" ref="FR404:FR421" si="539">ROUND(IF(AND(BH404=3,BI404=3),P404,0),2)</f>
        <v>0</v>
      </c>
      <c r="FS404" s="2">
        <v>0</v>
      </c>
      <c r="FT404" s="2"/>
      <c r="FU404" s="2"/>
      <c r="FV404" s="2"/>
      <c r="FW404" s="2"/>
      <c r="FX404" s="2">
        <v>92</v>
      </c>
      <c r="FY404" s="2">
        <v>39.1</v>
      </c>
      <c r="FZ404" s="2"/>
      <c r="GA404" s="2" t="s">
        <v>3</v>
      </c>
      <c r="GB404" s="2"/>
      <c r="GC404" s="2"/>
      <c r="GD404" s="2">
        <v>1</v>
      </c>
      <c r="GE404" s="2"/>
      <c r="GF404" s="2">
        <v>-1178553892</v>
      </c>
      <c r="GG404" s="2">
        <v>2</v>
      </c>
      <c r="GH404" s="2">
        <v>0</v>
      </c>
      <c r="GI404" s="2">
        <v>-2</v>
      </c>
      <c r="GJ404" s="2">
        <v>0</v>
      </c>
      <c r="GK404" s="2">
        <v>0</v>
      </c>
      <c r="GL404" s="2">
        <f t="shared" ref="GL404:GL421" si="540">ROUND(IF(AND(BH404=3,BI404=3,FS404&lt;&gt;0),P404,0),2)</f>
        <v>0</v>
      </c>
      <c r="GM404" s="2">
        <f t="shared" ref="GM404:GM421" si="541">ROUND(O404+X404+Y404,2)+GX404</f>
        <v>0</v>
      </c>
      <c r="GN404" s="2">
        <f t="shared" ref="GN404:GN421" si="542">IF(OR(BI404=0,BI404=1),ROUND(O404+X404+Y404,2),0)</f>
        <v>0</v>
      </c>
      <c r="GO404" s="2">
        <f t="shared" ref="GO404:GO421" si="543">IF(BI404=2,ROUND(O404+X404+Y404,2),0)</f>
        <v>0</v>
      </c>
      <c r="GP404" s="2">
        <f t="shared" ref="GP404:GP421" si="544">IF(BI404=4,ROUND(O404+X404+Y404,2)+GX404,0)</f>
        <v>0</v>
      </c>
      <c r="GQ404" s="2"/>
      <c r="GR404" s="2">
        <v>0</v>
      </c>
      <c r="GS404" s="2">
        <v>3</v>
      </c>
      <c r="GT404" s="2">
        <v>0</v>
      </c>
      <c r="GU404" s="2" t="s">
        <v>3</v>
      </c>
      <c r="GV404" s="2">
        <f t="shared" ref="GV404:GV421" si="545">ROUND((GT404),6)</f>
        <v>0</v>
      </c>
      <c r="GW404" s="2">
        <v>8.16</v>
      </c>
      <c r="GX404" s="2">
        <f t="shared" ref="GX404:GX421" si="546">ROUND(HC404*I404,2)</f>
        <v>0</v>
      </c>
      <c r="GY404" s="2"/>
      <c r="GZ404" s="2"/>
      <c r="HA404" s="2">
        <v>0</v>
      </c>
      <c r="HB404" s="2">
        <v>0</v>
      </c>
      <c r="HC404" s="2">
        <f t="shared" ref="HC404:HC421" si="547">GV404*GW404</f>
        <v>0</v>
      </c>
      <c r="HD404" s="2"/>
      <c r="HE404" s="2" t="s">
        <v>3</v>
      </c>
      <c r="HF404" s="2" t="s">
        <v>3</v>
      </c>
      <c r="HG404" s="2"/>
      <c r="HH404" s="2"/>
      <c r="HI404" s="2"/>
      <c r="HJ404" s="2"/>
      <c r="HK404" s="2"/>
      <c r="HL404" s="2"/>
      <c r="HM404" s="2" t="s">
        <v>3</v>
      </c>
      <c r="HN404" s="2" t="s">
        <v>3</v>
      </c>
      <c r="HO404" s="2" t="s">
        <v>3</v>
      </c>
      <c r="HP404" s="2" t="s">
        <v>3</v>
      </c>
      <c r="HQ404" s="2" t="s">
        <v>3</v>
      </c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>
        <v>0</v>
      </c>
      <c r="IL404" s="2"/>
      <c r="IM404" s="2"/>
      <c r="IN404" s="2"/>
      <c r="IO404" s="2"/>
      <c r="IP404" s="2"/>
      <c r="IQ404" s="2"/>
      <c r="IR404" s="2"/>
      <c r="IS404" s="2"/>
      <c r="IT404" s="2"/>
      <c r="IU404" s="2"/>
    </row>
    <row r="405" spans="1:255" x14ac:dyDescent="0.2">
      <c r="A405">
        <v>17</v>
      </c>
      <c r="B405">
        <v>1</v>
      </c>
      <c r="C405">
        <f>ROW(SmtRes!A904)</f>
        <v>904</v>
      </c>
      <c r="D405">
        <f>ROW(EtalonRes!A904)</f>
        <v>904</v>
      </c>
      <c r="E405" t="s">
        <v>530</v>
      </c>
      <c r="F405" t="s">
        <v>531</v>
      </c>
      <c r="G405" t="s">
        <v>532</v>
      </c>
      <c r="H405" t="s">
        <v>21</v>
      </c>
      <c r="I405">
        <v>0</v>
      </c>
      <c r="J405">
        <v>0</v>
      </c>
      <c r="K405">
        <v>0</v>
      </c>
      <c r="L405">
        <v>0.157</v>
      </c>
      <c r="M405">
        <v>0</v>
      </c>
      <c r="N405">
        <f t="shared" si="512"/>
        <v>0.157</v>
      </c>
      <c r="O405">
        <f t="shared" si="513"/>
        <v>0</v>
      </c>
      <c r="P405">
        <f t="shared" si="514"/>
        <v>0</v>
      </c>
      <c r="Q405">
        <f t="shared" si="515"/>
        <v>0</v>
      </c>
      <c r="R405">
        <f t="shared" si="516"/>
        <v>0</v>
      </c>
      <c r="S405">
        <f t="shared" si="517"/>
        <v>0</v>
      </c>
      <c r="T405">
        <f t="shared" si="518"/>
        <v>0</v>
      </c>
      <c r="U405">
        <f t="shared" si="519"/>
        <v>0</v>
      </c>
      <c r="V405">
        <f t="shared" si="520"/>
        <v>0</v>
      </c>
      <c r="W405">
        <f t="shared" si="521"/>
        <v>0</v>
      </c>
      <c r="X405">
        <f t="shared" si="522"/>
        <v>0</v>
      </c>
      <c r="Y405">
        <f t="shared" si="523"/>
        <v>0</v>
      </c>
      <c r="AA405">
        <v>51441990</v>
      </c>
      <c r="AB405">
        <f t="shared" si="524"/>
        <v>4462.2574999999997</v>
      </c>
      <c r="AC405">
        <f t="shared" si="525"/>
        <v>4.34</v>
      </c>
      <c r="AD405">
        <f>ROUND(((((ET405*1.25*1.15))-((EU405*1.25*1.15)))+AE405),6)</f>
        <v>4356.4156249999996</v>
      </c>
      <c r="AE405">
        <f>ROUND(((EU405*1.25*1.15)),6)</f>
        <v>553.66750000000002</v>
      </c>
      <c r="AF405">
        <f>ROUND(((EV405*1.15*1.15)),6)</f>
        <v>101.501875</v>
      </c>
      <c r="AG405">
        <f t="shared" si="526"/>
        <v>0</v>
      </c>
      <c r="AH405">
        <f>((EW405*1.15*1.15))</f>
        <v>13.013399999999997</v>
      </c>
      <c r="AI405">
        <f>((EX405*1.25*1.15))</f>
        <v>41.011874999999996</v>
      </c>
      <c r="AJ405">
        <f t="shared" si="527"/>
        <v>0</v>
      </c>
      <c r="AK405">
        <v>0</v>
      </c>
      <c r="AL405">
        <v>4.34</v>
      </c>
      <c r="AM405">
        <v>3030.55</v>
      </c>
      <c r="AN405">
        <v>385.16</v>
      </c>
      <c r="AO405">
        <v>76.75</v>
      </c>
      <c r="AP405">
        <v>0</v>
      </c>
      <c r="AQ405">
        <v>9.84</v>
      </c>
      <c r="AR405">
        <v>28.53</v>
      </c>
      <c r="AS405">
        <v>0</v>
      </c>
      <c r="AT405">
        <v>92</v>
      </c>
      <c r="AU405">
        <v>39</v>
      </c>
      <c r="AV405">
        <v>1</v>
      </c>
      <c r="AW405">
        <v>1</v>
      </c>
      <c r="AZ405">
        <v>1</v>
      </c>
      <c r="BA405">
        <v>44.77</v>
      </c>
      <c r="BB405">
        <v>13.24</v>
      </c>
      <c r="BC405">
        <v>8.16</v>
      </c>
      <c r="BD405" t="s">
        <v>3</v>
      </c>
      <c r="BE405" t="s">
        <v>3</v>
      </c>
      <c r="BF405" t="s">
        <v>3</v>
      </c>
      <c r="BG405" t="s">
        <v>3</v>
      </c>
      <c r="BH405">
        <v>0</v>
      </c>
      <c r="BI405">
        <v>1</v>
      </c>
      <c r="BJ405" t="s">
        <v>533</v>
      </c>
      <c r="BM405">
        <v>1001</v>
      </c>
      <c r="BN405">
        <v>0</v>
      </c>
      <c r="BO405" t="s">
        <v>23</v>
      </c>
      <c r="BP405">
        <v>1</v>
      </c>
      <c r="BQ405">
        <v>2</v>
      </c>
      <c r="BR405">
        <v>0</v>
      </c>
      <c r="BS405">
        <v>44.77</v>
      </c>
      <c r="BT405">
        <v>1</v>
      </c>
      <c r="BU405">
        <v>1</v>
      </c>
      <c r="BV405">
        <v>1</v>
      </c>
      <c r="BW405">
        <v>1</v>
      </c>
      <c r="BX405">
        <v>1</v>
      </c>
      <c r="BY405" t="s">
        <v>3</v>
      </c>
      <c r="BZ405">
        <v>92</v>
      </c>
      <c r="CA405">
        <v>46</v>
      </c>
      <c r="CB405" t="s">
        <v>3</v>
      </c>
      <c r="CE405">
        <v>0</v>
      </c>
      <c r="CF405">
        <v>0</v>
      </c>
      <c r="CG405">
        <v>0</v>
      </c>
      <c r="CH405">
        <v>133</v>
      </c>
      <c r="CI405">
        <v>0</v>
      </c>
      <c r="CJ405">
        <v>0</v>
      </c>
      <c r="CK405">
        <v>0</v>
      </c>
      <c r="CL405">
        <v>0</v>
      </c>
      <c r="CM405">
        <v>0</v>
      </c>
      <c r="CN405" t="s">
        <v>885</v>
      </c>
      <c r="CO405">
        <v>0</v>
      </c>
      <c r="CP405">
        <f t="shared" si="528"/>
        <v>0</v>
      </c>
      <c r="CQ405">
        <f t="shared" si="529"/>
        <v>35.409999999999997</v>
      </c>
      <c r="CR405">
        <f t="shared" si="530"/>
        <v>57678.94</v>
      </c>
      <c r="CS405">
        <f t="shared" si="531"/>
        <v>24787.69</v>
      </c>
      <c r="CT405">
        <f t="shared" si="532"/>
        <v>4544.24</v>
      </c>
      <c r="CU405">
        <f t="shared" si="533"/>
        <v>0</v>
      </c>
      <c r="CV405">
        <f t="shared" si="534"/>
        <v>13.013399999999997</v>
      </c>
      <c r="CW405">
        <f t="shared" si="535"/>
        <v>41.011874999999996</v>
      </c>
      <c r="CX405">
        <f t="shared" si="536"/>
        <v>0</v>
      </c>
      <c r="CY405">
        <f t="shared" si="537"/>
        <v>0</v>
      </c>
      <c r="CZ405">
        <f t="shared" si="538"/>
        <v>0</v>
      </c>
      <c r="DC405" t="s">
        <v>3</v>
      </c>
      <c r="DD405" t="s">
        <v>3</v>
      </c>
      <c r="DE405" t="s">
        <v>36</v>
      </c>
      <c r="DF405" t="s">
        <v>36</v>
      </c>
      <c r="DG405" t="s">
        <v>43</v>
      </c>
      <c r="DH405" t="s">
        <v>3</v>
      </c>
      <c r="DI405" t="s">
        <v>43</v>
      </c>
      <c r="DJ405" t="s">
        <v>36</v>
      </c>
      <c r="DK405" t="s">
        <v>3</v>
      </c>
      <c r="DL405" t="s">
        <v>3</v>
      </c>
      <c r="DM405" t="s">
        <v>26</v>
      </c>
      <c r="DN405">
        <v>0</v>
      </c>
      <c r="DO405">
        <v>0</v>
      </c>
      <c r="DP405">
        <v>1</v>
      </c>
      <c r="DQ405">
        <v>1</v>
      </c>
      <c r="DU405">
        <v>1007</v>
      </c>
      <c r="DV405" t="s">
        <v>21</v>
      </c>
      <c r="DW405" t="s">
        <v>21</v>
      </c>
      <c r="DX405">
        <v>1000</v>
      </c>
      <c r="DZ405" t="s">
        <v>3</v>
      </c>
      <c r="EA405" t="s">
        <v>3</v>
      </c>
      <c r="EB405" t="s">
        <v>3</v>
      </c>
      <c r="EC405" t="s">
        <v>3</v>
      </c>
      <c r="EE405">
        <v>51407626</v>
      </c>
      <c r="EF405">
        <v>2</v>
      </c>
      <c r="EG405" t="s">
        <v>27</v>
      </c>
      <c r="EH405">
        <v>0</v>
      </c>
      <c r="EI405" t="s">
        <v>3</v>
      </c>
      <c r="EJ405">
        <v>1</v>
      </c>
      <c r="EK405">
        <v>1001</v>
      </c>
      <c r="EL405" t="s">
        <v>28</v>
      </c>
      <c r="EM405" t="s">
        <v>29</v>
      </c>
      <c r="EO405" t="s">
        <v>44</v>
      </c>
      <c r="EQ405">
        <v>0</v>
      </c>
      <c r="ER405">
        <v>0</v>
      </c>
      <c r="ES405">
        <v>4.34</v>
      </c>
      <c r="ET405">
        <v>3030.55</v>
      </c>
      <c r="EU405">
        <v>385.16</v>
      </c>
      <c r="EV405">
        <v>76.75</v>
      </c>
      <c r="EW405">
        <v>9.84</v>
      </c>
      <c r="EX405">
        <v>28.53</v>
      </c>
      <c r="EY405">
        <v>0</v>
      </c>
      <c r="FQ405">
        <v>0</v>
      </c>
      <c r="FR405">
        <f t="shared" si="539"/>
        <v>0</v>
      </c>
      <c r="FS405">
        <v>0</v>
      </c>
      <c r="FX405">
        <v>92</v>
      </c>
      <c r="FY405">
        <v>39.1</v>
      </c>
      <c r="GA405" t="s">
        <v>3</v>
      </c>
      <c r="GD405">
        <v>1</v>
      </c>
      <c r="GF405">
        <v>-1178553892</v>
      </c>
      <c r="GG405">
        <v>2</v>
      </c>
      <c r="GH405">
        <v>0</v>
      </c>
      <c r="GI405">
        <v>-2</v>
      </c>
      <c r="GJ405">
        <v>0</v>
      </c>
      <c r="GK405">
        <v>0</v>
      </c>
      <c r="GL405">
        <f t="shared" si="540"/>
        <v>0</v>
      </c>
      <c r="GM405">
        <f t="shared" si="541"/>
        <v>0</v>
      </c>
      <c r="GN405">
        <f t="shared" si="542"/>
        <v>0</v>
      </c>
      <c r="GO405">
        <f t="shared" si="543"/>
        <v>0</v>
      </c>
      <c r="GP405">
        <f t="shared" si="544"/>
        <v>0</v>
      </c>
      <c r="GR405">
        <v>0</v>
      </c>
      <c r="GS405">
        <v>3</v>
      </c>
      <c r="GT405">
        <v>0</v>
      </c>
      <c r="GU405" t="s">
        <v>3</v>
      </c>
      <c r="GV405">
        <f t="shared" si="545"/>
        <v>0</v>
      </c>
      <c r="GW405">
        <v>8.16</v>
      </c>
      <c r="GX405">
        <f t="shared" si="546"/>
        <v>0</v>
      </c>
      <c r="HA405">
        <v>0</v>
      </c>
      <c r="HB405">
        <v>0</v>
      </c>
      <c r="HC405">
        <f t="shared" si="547"/>
        <v>0</v>
      </c>
      <c r="HE405" t="s">
        <v>3</v>
      </c>
      <c r="HF405" t="s">
        <v>3</v>
      </c>
      <c r="HM405" t="s">
        <v>3</v>
      </c>
      <c r="HN405" t="s">
        <v>3</v>
      </c>
      <c r="HO405" t="s">
        <v>3</v>
      </c>
      <c r="HP405" t="s">
        <v>3</v>
      </c>
      <c r="HQ405" t="s">
        <v>3</v>
      </c>
      <c r="IK405">
        <v>0</v>
      </c>
    </row>
    <row r="406" spans="1:255" x14ac:dyDescent="0.2">
      <c r="A406" s="2">
        <v>17</v>
      </c>
      <c r="B406" s="2">
        <v>1</v>
      </c>
      <c r="C406" s="2">
        <f>ROW(SmtRes!A907)</f>
        <v>907</v>
      </c>
      <c r="D406" s="2">
        <f>ROW(EtalonRes!A907)</f>
        <v>907</v>
      </c>
      <c r="E406" s="2" t="s">
        <v>534</v>
      </c>
      <c r="F406" s="2" t="s">
        <v>535</v>
      </c>
      <c r="G406" s="2" t="s">
        <v>536</v>
      </c>
      <c r="H406" s="2" t="s">
        <v>34</v>
      </c>
      <c r="I406" s="2">
        <v>0</v>
      </c>
      <c r="J406" s="2">
        <v>0</v>
      </c>
      <c r="K406" s="2">
        <v>0</v>
      </c>
      <c r="L406" s="2">
        <v>0.03</v>
      </c>
      <c r="M406" s="2">
        <v>0</v>
      </c>
      <c r="N406" s="2">
        <f t="shared" si="512"/>
        <v>0.03</v>
      </c>
      <c r="O406" s="2">
        <f t="shared" si="513"/>
        <v>0</v>
      </c>
      <c r="P406" s="2">
        <f t="shared" si="514"/>
        <v>0</v>
      </c>
      <c r="Q406" s="2">
        <f t="shared" si="515"/>
        <v>0</v>
      </c>
      <c r="R406" s="2">
        <f t="shared" si="516"/>
        <v>0</v>
      </c>
      <c r="S406" s="2">
        <f t="shared" si="517"/>
        <v>0</v>
      </c>
      <c r="T406" s="2">
        <f t="shared" si="518"/>
        <v>0</v>
      </c>
      <c r="U406" s="2">
        <f t="shared" si="519"/>
        <v>0</v>
      </c>
      <c r="V406" s="2">
        <f t="shared" si="520"/>
        <v>0</v>
      </c>
      <c r="W406" s="2">
        <f t="shared" si="521"/>
        <v>0</v>
      </c>
      <c r="X406" s="2">
        <f t="shared" si="522"/>
        <v>0</v>
      </c>
      <c r="Y406" s="2">
        <f t="shared" si="523"/>
        <v>0</v>
      </c>
      <c r="Z406" s="2"/>
      <c r="AA406" s="2">
        <v>51442965</v>
      </c>
      <c r="AB406" s="2">
        <f t="shared" si="524"/>
        <v>3164.6505000000002</v>
      </c>
      <c r="AC406" s="2">
        <f t="shared" si="525"/>
        <v>0</v>
      </c>
      <c r="AD406" s="2">
        <f>ROUND(((((ET406*1.15))-((EU406*1.15)))+AE406),6)</f>
        <v>0.75900000000000001</v>
      </c>
      <c r="AE406" s="2">
        <f>ROUND(((EU406*1.15)),6)</f>
        <v>0.13800000000000001</v>
      </c>
      <c r="AF406" s="2">
        <f>ROUND(((EV406*1.15)),6)</f>
        <v>3163.8915000000002</v>
      </c>
      <c r="AG406" s="2">
        <f t="shared" si="526"/>
        <v>0</v>
      </c>
      <c r="AH406" s="2">
        <f>((EW406*1.15))</f>
        <v>398.47499999999997</v>
      </c>
      <c r="AI406" s="2">
        <f>((EX406*1.15))</f>
        <v>1.15E-2</v>
      </c>
      <c r="AJ406" s="2">
        <f t="shared" si="527"/>
        <v>0</v>
      </c>
      <c r="AK406" s="2">
        <v>0</v>
      </c>
      <c r="AL406" s="2">
        <v>0</v>
      </c>
      <c r="AM406" s="2">
        <v>0.66</v>
      </c>
      <c r="AN406" s="2">
        <v>0.12</v>
      </c>
      <c r="AO406" s="2">
        <v>2751.21</v>
      </c>
      <c r="AP406" s="2">
        <v>0</v>
      </c>
      <c r="AQ406" s="2">
        <v>346.5</v>
      </c>
      <c r="AR406" s="2">
        <v>0.01</v>
      </c>
      <c r="AS406" s="2">
        <v>0</v>
      </c>
      <c r="AT406" s="2">
        <v>87</v>
      </c>
      <c r="AU406" s="2">
        <v>40</v>
      </c>
      <c r="AV406" s="2">
        <v>1</v>
      </c>
      <c r="AW406" s="2">
        <v>1</v>
      </c>
      <c r="AX406" s="2"/>
      <c r="AY406" s="2"/>
      <c r="AZ406" s="2">
        <v>1</v>
      </c>
      <c r="BA406" s="2">
        <v>44.77</v>
      </c>
      <c r="BB406" s="2">
        <v>13.24</v>
      </c>
      <c r="BC406" s="2">
        <v>8.16</v>
      </c>
      <c r="BD406" s="2" t="s">
        <v>3</v>
      </c>
      <c r="BE406" s="2" t="s">
        <v>3</v>
      </c>
      <c r="BF406" s="2" t="s">
        <v>3</v>
      </c>
      <c r="BG406" s="2" t="s">
        <v>3</v>
      </c>
      <c r="BH406" s="2">
        <v>0</v>
      </c>
      <c r="BI406" s="2">
        <v>1</v>
      </c>
      <c r="BJ406" s="2" t="s">
        <v>537</v>
      </c>
      <c r="BK406" s="2"/>
      <c r="BL406" s="2"/>
      <c r="BM406" s="2">
        <v>51002</v>
      </c>
      <c r="BN406" s="2">
        <v>0</v>
      </c>
      <c r="BO406" s="2" t="s">
        <v>23</v>
      </c>
      <c r="BP406" s="2">
        <v>1</v>
      </c>
      <c r="BQ406" s="2">
        <v>6</v>
      </c>
      <c r="BR406" s="2">
        <v>0</v>
      </c>
      <c r="BS406" s="2">
        <v>44.77</v>
      </c>
      <c r="BT406" s="2">
        <v>1</v>
      </c>
      <c r="BU406" s="2">
        <v>1</v>
      </c>
      <c r="BV406" s="2">
        <v>1</v>
      </c>
      <c r="BW406" s="2">
        <v>1</v>
      </c>
      <c r="BX406" s="2">
        <v>1</v>
      </c>
      <c r="BY406" s="2" t="s">
        <v>3</v>
      </c>
      <c r="BZ406" s="2">
        <v>87</v>
      </c>
      <c r="CA406" s="2">
        <v>40</v>
      </c>
      <c r="CB406" s="2" t="s">
        <v>3</v>
      </c>
      <c r="CC406" s="2"/>
      <c r="CD406" s="2"/>
      <c r="CE406" s="2">
        <v>0</v>
      </c>
      <c r="CF406" s="2">
        <v>0</v>
      </c>
      <c r="CG406" s="2">
        <v>0</v>
      </c>
      <c r="CH406" s="2">
        <v>134</v>
      </c>
      <c r="CI406" s="2">
        <v>0</v>
      </c>
      <c r="CJ406" s="2">
        <v>0</v>
      </c>
      <c r="CK406" s="2">
        <v>0</v>
      </c>
      <c r="CL406" s="2">
        <v>0</v>
      </c>
      <c r="CM406" s="2">
        <v>0</v>
      </c>
      <c r="CN406" s="2" t="s">
        <v>887</v>
      </c>
      <c r="CO406" s="2">
        <v>0</v>
      </c>
      <c r="CP406" s="2">
        <f t="shared" si="528"/>
        <v>0</v>
      </c>
      <c r="CQ406" s="2">
        <f t="shared" si="529"/>
        <v>0</v>
      </c>
      <c r="CR406" s="2">
        <f t="shared" si="530"/>
        <v>10.050000000000001</v>
      </c>
      <c r="CS406" s="2">
        <f t="shared" si="531"/>
        <v>6.18</v>
      </c>
      <c r="CT406" s="2">
        <f t="shared" si="532"/>
        <v>141647.42000000001</v>
      </c>
      <c r="CU406" s="2">
        <f t="shared" si="533"/>
        <v>0</v>
      </c>
      <c r="CV406" s="2">
        <f t="shared" si="534"/>
        <v>398.47499999999997</v>
      </c>
      <c r="CW406" s="2">
        <f t="shared" si="535"/>
        <v>1.15E-2</v>
      </c>
      <c r="CX406" s="2">
        <f t="shared" si="536"/>
        <v>0</v>
      </c>
      <c r="CY406" s="2">
        <f t="shared" si="537"/>
        <v>0</v>
      </c>
      <c r="CZ406" s="2">
        <f t="shared" si="538"/>
        <v>0</v>
      </c>
      <c r="DA406" s="2"/>
      <c r="DB406" s="2"/>
      <c r="DC406" s="2" t="s">
        <v>3</v>
      </c>
      <c r="DD406" s="2" t="s">
        <v>3</v>
      </c>
      <c r="DE406" s="2" t="s">
        <v>156</v>
      </c>
      <c r="DF406" s="2" t="s">
        <v>156</v>
      </c>
      <c r="DG406" s="2" t="s">
        <v>156</v>
      </c>
      <c r="DH406" s="2" t="s">
        <v>3</v>
      </c>
      <c r="DI406" s="2" t="s">
        <v>156</v>
      </c>
      <c r="DJ406" s="2" t="s">
        <v>156</v>
      </c>
      <c r="DK406" s="2" t="s">
        <v>3</v>
      </c>
      <c r="DL406" s="2" t="s">
        <v>3</v>
      </c>
      <c r="DM406" s="2" t="s">
        <v>3</v>
      </c>
      <c r="DN406" s="2">
        <v>0</v>
      </c>
      <c r="DO406" s="2">
        <v>0</v>
      </c>
      <c r="DP406" s="2">
        <v>1</v>
      </c>
      <c r="DQ406" s="2">
        <v>1</v>
      </c>
      <c r="DR406" s="2"/>
      <c r="DS406" s="2"/>
      <c r="DT406" s="2"/>
      <c r="DU406" s="2">
        <v>1007</v>
      </c>
      <c r="DV406" s="2" t="s">
        <v>34</v>
      </c>
      <c r="DW406" s="2" t="s">
        <v>34</v>
      </c>
      <c r="DX406" s="2">
        <v>100</v>
      </c>
      <c r="DY406" s="2"/>
      <c r="DZ406" s="2" t="s">
        <v>3</v>
      </c>
      <c r="EA406" s="2" t="s">
        <v>3</v>
      </c>
      <c r="EB406" s="2" t="s">
        <v>3</v>
      </c>
      <c r="EC406" s="2" t="s">
        <v>3</v>
      </c>
      <c r="ED406" s="2"/>
      <c r="EE406" s="2">
        <v>51407761</v>
      </c>
      <c r="EF406" s="2">
        <v>6</v>
      </c>
      <c r="EG406" s="2" t="s">
        <v>188</v>
      </c>
      <c r="EH406" s="2">
        <v>0</v>
      </c>
      <c r="EI406" s="2" t="s">
        <v>3</v>
      </c>
      <c r="EJ406" s="2">
        <v>1</v>
      </c>
      <c r="EK406" s="2">
        <v>51002</v>
      </c>
      <c r="EL406" s="2" t="s">
        <v>538</v>
      </c>
      <c r="EM406" s="2" t="s">
        <v>539</v>
      </c>
      <c r="EN406" s="2"/>
      <c r="EO406" s="2" t="s">
        <v>159</v>
      </c>
      <c r="EP406" s="2"/>
      <c r="EQ406" s="2">
        <v>0</v>
      </c>
      <c r="ER406" s="2">
        <v>0</v>
      </c>
      <c r="ES406" s="2">
        <v>0</v>
      </c>
      <c r="ET406" s="2">
        <v>0.66</v>
      </c>
      <c r="EU406" s="2">
        <v>0.12</v>
      </c>
      <c r="EV406" s="2">
        <v>2751.21</v>
      </c>
      <c r="EW406" s="2">
        <v>346.5</v>
      </c>
      <c r="EX406" s="2">
        <v>0.01</v>
      </c>
      <c r="EY406" s="2">
        <v>0</v>
      </c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>
        <v>0</v>
      </c>
      <c r="FR406" s="2">
        <f t="shared" si="539"/>
        <v>0</v>
      </c>
      <c r="FS406" s="2">
        <v>0</v>
      </c>
      <c r="FT406" s="2"/>
      <c r="FU406" s="2"/>
      <c r="FV406" s="2"/>
      <c r="FW406" s="2"/>
      <c r="FX406" s="2">
        <v>87</v>
      </c>
      <c r="FY406" s="2">
        <v>40</v>
      </c>
      <c r="FZ406" s="2"/>
      <c r="GA406" s="2" t="s">
        <v>3</v>
      </c>
      <c r="GB406" s="2"/>
      <c r="GC406" s="2"/>
      <c r="GD406" s="2">
        <v>1</v>
      </c>
      <c r="GE406" s="2"/>
      <c r="GF406" s="2">
        <v>-1366187427</v>
      </c>
      <c r="GG406" s="2">
        <v>2</v>
      </c>
      <c r="GH406" s="2">
        <v>0</v>
      </c>
      <c r="GI406" s="2">
        <v>-2</v>
      </c>
      <c r="GJ406" s="2">
        <v>0</v>
      </c>
      <c r="GK406" s="2">
        <v>0</v>
      </c>
      <c r="GL406" s="2">
        <f t="shared" si="540"/>
        <v>0</v>
      </c>
      <c r="GM406" s="2">
        <f t="shared" si="541"/>
        <v>0</v>
      </c>
      <c r="GN406" s="2">
        <f t="shared" si="542"/>
        <v>0</v>
      </c>
      <c r="GO406" s="2">
        <f t="shared" si="543"/>
        <v>0</v>
      </c>
      <c r="GP406" s="2">
        <f t="shared" si="544"/>
        <v>0</v>
      </c>
      <c r="GQ406" s="2"/>
      <c r="GR406" s="2">
        <v>0</v>
      </c>
      <c r="GS406" s="2">
        <v>3</v>
      </c>
      <c r="GT406" s="2">
        <v>0</v>
      </c>
      <c r="GU406" s="2" t="s">
        <v>3</v>
      </c>
      <c r="GV406" s="2">
        <f t="shared" si="545"/>
        <v>0</v>
      </c>
      <c r="GW406" s="2">
        <v>8.16</v>
      </c>
      <c r="GX406" s="2">
        <f t="shared" si="546"/>
        <v>0</v>
      </c>
      <c r="GY406" s="2"/>
      <c r="GZ406" s="2"/>
      <c r="HA406" s="2">
        <v>0</v>
      </c>
      <c r="HB406" s="2">
        <v>0</v>
      </c>
      <c r="HC406" s="2">
        <f t="shared" si="547"/>
        <v>0</v>
      </c>
      <c r="HD406" s="2"/>
      <c r="HE406" s="2" t="s">
        <v>3</v>
      </c>
      <c r="HF406" s="2" t="s">
        <v>3</v>
      </c>
      <c r="HG406" s="2"/>
      <c r="HH406" s="2"/>
      <c r="HI406" s="2"/>
      <c r="HJ406" s="2"/>
      <c r="HK406" s="2"/>
      <c r="HL406" s="2"/>
      <c r="HM406" s="2" t="s">
        <v>3</v>
      </c>
      <c r="HN406" s="2" t="s">
        <v>3</v>
      </c>
      <c r="HO406" s="2" t="s">
        <v>3</v>
      </c>
      <c r="HP406" s="2" t="s">
        <v>3</v>
      </c>
      <c r="HQ406" s="2" t="s">
        <v>3</v>
      </c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>
        <v>0</v>
      </c>
      <c r="IL406" s="2"/>
      <c r="IM406" s="2"/>
      <c r="IN406" s="2"/>
      <c r="IO406" s="2"/>
      <c r="IP406" s="2"/>
      <c r="IQ406" s="2"/>
      <c r="IR406" s="2"/>
      <c r="IS406" s="2"/>
      <c r="IT406" s="2"/>
      <c r="IU406" s="2"/>
    </row>
    <row r="407" spans="1:255" x14ac:dyDescent="0.2">
      <c r="A407">
        <v>17</v>
      </c>
      <c r="B407">
        <v>1</v>
      </c>
      <c r="C407">
        <f>ROW(SmtRes!A910)</f>
        <v>910</v>
      </c>
      <c r="D407">
        <f>ROW(EtalonRes!A910)</f>
        <v>910</v>
      </c>
      <c r="E407" t="s">
        <v>534</v>
      </c>
      <c r="F407" t="s">
        <v>535</v>
      </c>
      <c r="G407" t="s">
        <v>536</v>
      </c>
      <c r="H407" t="s">
        <v>34</v>
      </c>
      <c r="I407">
        <v>0</v>
      </c>
      <c r="J407">
        <v>0</v>
      </c>
      <c r="K407">
        <v>0</v>
      </c>
      <c r="L407">
        <v>0.03</v>
      </c>
      <c r="M407">
        <v>0</v>
      </c>
      <c r="N407">
        <f t="shared" si="512"/>
        <v>0.03</v>
      </c>
      <c r="O407">
        <f t="shared" si="513"/>
        <v>0</v>
      </c>
      <c r="P407">
        <f t="shared" si="514"/>
        <v>0</v>
      </c>
      <c r="Q407">
        <f t="shared" si="515"/>
        <v>0</v>
      </c>
      <c r="R407">
        <f t="shared" si="516"/>
        <v>0</v>
      </c>
      <c r="S407">
        <f t="shared" si="517"/>
        <v>0</v>
      </c>
      <c r="T407">
        <f t="shared" si="518"/>
        <v>0</v>
      </c>
      <c r="U407">
        <f t="shared" si="519"/>
        <v>0</v>
      </c>
      <c r="V407">
        <f t="shared" si="520"/>
        <v>0</v>
      </c>
      <c r="W407">
        <f t="shared" si="521"/>
        <v>0</v>
      </c>
      <c r="X407">
        <f t="shared" si="522"/>
        <v>0</v>
      </c>
      <c r="Y407">
        <f t="shared" si="523"/>
        <v>0</v>
      </c>
      <c r="AA407">
        <v>51441990</v>
      </c>
      <c r="AB407">
        <f t="shared" si="524"/>
        <v>3164.6505000000002</v>
      </c>
      <c r="AC407">
        <f t="shared" si="525"/>
        <v>0</v>
      </c>
      <c r="AD407">
        <f>ROUND(((((ET407*1.15))-((EU407*1.15)))+AE407),6)</f>
        <v>0.75900000000000001</v>
      </c>
      <c r="AE407">
        <f>ROUND(((EU407*1.15)),6)</f>
        <v>0.13800000000000001</v>
      </c>
      <c r="AF407">
        <f>ROUND(((EV407*1.15)),6)</f>
        <v>3163.8915000000002</v>
      </c>
      <c r="AG407">
        <f t="shared" si="526"/>
        <v>0</v>
      </c>
      <c r="AH407">
        <f>((EW407*1.15))</f>
        <v>398.47499999999997</v>
      </c>
      <c r="AI407">
        <f>((EX407*1.15))</f>
        <v>1.15E-2</v>
      </c>
      <c r="AJ407">
        <f t="shared" si="527"/>
        <v>0</v>
      </c>
      <c r="AK407">
        <v>0</v>
      </c>
      <c r="AL407">
        <v>0</v>
      </c>
      <c r="AM407">
        <v>0.66</v>
      </c>
      <c r="AN407">
        <v>0.12</v>
      </c>
      <c r="AO407">
        <v>2751.21</v>
      </c>
      <c r="AP407">
        <v>0</v>
      </c>
      <c r="AQ407">
        <v>346.5</v>
      </c>
      <c r="AR407">
        <v>0.01</v>
      </c>
      <c r="AS407">
        <v>0</v>
      </c>
      <c r="AT407">
        <v>87</v>
      </c>
      <c r="AU407">
        <v>40</v>
      </c>
      <c r="AV407">
        <v>1</v>
      </c>
      <c r="AW407">
        <v>1</v>
      </c>
      <c r="AZ407">
        <v>1</v>
      </c>
      <c r="BA407">
        <v>44.77</v>
      </c>
      <c r="BB407">
        <v>13.24</v>
      </c>
      <c r="BC407">
        <v>8.16</v>
      </c>
      <c r="BD407" t="s">
        <v>3</v>
      </c>
      <c r="BE407" t="s">
        <v>3</v>
      </c>
      <c r="BF407" t="s">
        <v>3</v>
      </c>
      <c r="BG407" t="s">
        <v>3</v>
      </c>
      <c r="BH407">
        <v>0</v>
      </c>
      <c r="BI407">
        <v>1</v>
      </c>
      <c r="BJ407" t="s">
        <v>537</v>
      </c>
      <c r="BM407">
        <v>51002</v>
      </c>
      <c r="BN407">
        <v>0</v>
      </c>
      <c r="BO407" t="s">
        <v>23</v>
      </c>
      <c r="BP407">
        <v>1</v>
      </c>
      <c r="BQ407">
        <v>6</v>
      </c>
      <c r="BR407">
        <v>0</v>
      </c>
      <c r="BS407">
        <v>44.77</v>
      </c>
      <c r="BT407">
        <v>1</v>
      </c>
      <c r="BU407">
        <v>1</v>
      </c>
      <c r="BV407">
        <v>1</v>
      </c>
      <c r="BW407">
        <v>1</v>
      </c>
      <c r="BX407">
        <v>1</v>
      </c>
      <c r="BY407" t="s">
        <v>3</v>
      </c>
      <c r="BZ407">
        <v>87</v>
      </c>
      <c r="CA407">
        <v>40</v>
      </c>
      <c r="CB407" t="s">
        <v>3</v>
      </c>
      <c r="CE407">
        <v>0</v>
      </c>
      <c r="CF407">
        <v>0</v>
      </c>
      <c r="CG407">
        <v>0</v>
      </c>
      <c r="CH407">
        <v>134</v>
      </c>
      <c r="CI407">
        <v>0</v>
      </c>
      <c r="CJ407">
        <v>0</v>
      </c>
      <c r="CK407">
        <v>0</v>
      </c>
      <c r="CL407">
        <v>0</v>
      </c>
      <c r="CM407">
        <v>0</v>
      </c>
      <c r="CN407" t="s">
        <v>887</v>
      </c>
      <c r="CO407">
        <v>0</v>
      </c>
      <c r="CP407">
        <f t="shared" si="528"/>
        <v>0</v>
      </c>
      <c r="CQ407">
        <f t="shared" si="529"/>
        <v>0</v>
      </c>
      <c r="CR407">
        <f t="shared" si="530"/>
        <v>10.050000000000001</v>
      </c>
      <c r="CS407">
        <f t="shared" si="531"/>
        <v>6.18</v>
      </c>
      <c r="CT407">
        <f t="shared" si="532"/>
        <v>141647.42000000001</v>
      </c>
      <c r="CU407">
        <f t="shared" si="533"/>
        <v>0</v>
      </c>
      <c r="CV407">
        <f t="shared" si="534"/>
        <v>398.47499999999997</v>
      </c>
      <c r="CW407">
        <f t="shared" si="535"/>
        <v>1.15E-2</v>
      </c>
      <c r="CX407">
        <f t="shared" si="536"/>
        <v>0</v>
      </c>
      <c r="CY407">
        <f t="shared" si="537"/>
        <v>0</v>
      </c>
      <c r="CZ407">
        <f t="shared" si="538"/>
        <v>0</v>
      </c>
      <c r="DC407" t="s">
        <v>3</v>
      </c>
      <c r="DD407" t="s">
        <v>3</v>
      </c>
      <c r="DE407" t="s">
        <v>156</v>
      </c>
      <c r="DF407" t="s">
        <v>156</v>
      </c>
      <c r="DG407" t="s">
        <v>156</v>
      </c>
      <c r="DH407" t="s">
        <v>3</v>
      </c>
      <c r="DI407" t="s">
        <v>156</v>
      </c>
      <c r="DJ407" t="s">
        <v>156</v>
      </c>
      <c r="DK407" t="s">
        <v>3</v>
      </c>
      <c r="DL407" t="s">
        <v>3</v>
      </c>
      <c r="DM407" t="s">
        <v>3</v>
      </c>
      <c r="DN407">
        <v>0</v>
      </c>
      <c r="DO407">
        <v>0</v>
      </c>
      <c r="DP407">
        <v>1</v>
      </c>
      <c r="DQ407">
        <v>1</v>
      </c>
      <c r="DU407">
        <v>1007</v>
      </c>
      <c r="DV407" t="s">
        <v>34</v>
      </c>
      <c r="DW407" t="s">
        <v>34</v>
      </c>
      <c r="DX407">
        <v>100</v>
      </c>
      <c r="DZ407" t="s">
        <v>3</v>
      </c>
      <c r="EA407" t="s">
        <v>3</v>
      </c>
      <c r="EB407" t="s">
        <v>3</v>
      </c>
      <c r="EC407" t="s">
        <v>3</v>
      </c>
      <c r="EE407">
        <v>51407761</v>
      </c>
      <c r="EF407">
        <v>6</v>
      </c>
      <c r="EG407" t="s">
        <v>188</v>
      </c>
      <c r="EH407">
        <v>0</v>
      </c>
      <c r="EI407" t="s">
        <v>3</v>
      </c>
      <c r="EJ407">
        <v>1</v>
      </c>
      <c r="EK407">
        <v>51002</v>
      </c>
      <c r="EL407" t="s">
        <v>538</v>
      </c>
      <c r="EM407" t="s">
        <v>539</v>
      </c>
      <c r="EO407" t="s">
        <v>159</v>
      </c>
      <c r="EQ407">
        <v>0</v>
      </c>
      <c r="ER407">
        <v>0</v>
      </c>
      <c r="ES407">
        <v>0</v>
      </c>
      <c r="ET407">
        <v>0.66</v>
      </c>
      <c r="EU407">
        <v>0.12</v>
      </c>
      <c r="EV407">
        <v>2751.21</v>
      </c>
      <c r="EW407">
        <v>346.5</v>
      </c>
      <c r="EX407">
        <v>0.01</v>
      </c>
      <c r="EY407">
        <v>0</v>
      </c>
      <c r="FQ407">
        <v>0</v>
      </c>
      <c r="FR407">
        <f t="shared" si="539"/>
        <v>0</v>
      </c>
      <c r="FS407">
        <v>0</v>
      </c>
      <c r="FX407">
        <v>87</v>
      </c>
      <c r="FY407">
        <v>40</v>
      </c>
      <c r="GA407" t="s">
        <v>3</v>
      </c>
      <c r="GD407">
        <v>1</v>
      </c>
      <c r="GF407">
        <v>-1366187427</v>
      </c>
      <c r="GG407">
        <v>2</v>
      </c>
      <c r="GH407">
        <v>0</v>
      </c>
      <c r="GI407">
        <v>-2</v>
      </c>
      <c r="GJ407">
        <v>0</v>
      </c>
      <c r="GK407">
        <v>0</v>
      </c>
      <c r="GL407">
        <f t="shared" si="540"/>
        <v>0</v>
      </c>
      <c r="GM407">
        <f t="shared" si="541"/>
        <v>0</v>
      </c>
      <c r="GN407">
        <f t="shared" si="542"/>
        <v>0</v>
      </c>
      <c r="GO407">
        <f t="shared" si="543"/>
        <v>0</v>
      </c>
      <c r="GP407">
        <f t="shared" si="544"/>
        <v>0</v>
      </c>
      <c r="GR407">
        <v>0</v>
      </c>
      <c r="GS407">
        <v>3</v>
      </c>
      <c r="GT407">
        <v>0</v>
      </c>
      <c r="GU407" t="s">
        <v>3</v>
      </c>
      <c r="GV407">
        <f t="shared" si="545"/>
        <v>0</v>
      </c>
      <c r="GW407">
        <v>8.16</v>
      </c>
      <c r="GX407">
        <f t="shared" si="546"/>
        <v>0</v>
      </c>
      <c r="HA407">
        <v>0</v>
      </c>
      <c r="HB407">
        <v>0</v>
      </c>
      <c r="HC407">
        <f t="shared" si="547"/>
        <v>0</v>
      </c>
      <c r="HE407" t="s">
        <v>3</v>
      </c>
      <c r="HF407" t="s">
        <v>3</v>
      </c>
      <c r="HM407" t="s">
        <v>3</v>
      </c>
      <c r="HN407" t="s">
        <v>3</v>
      </c>
      <c r="HO407" t="s">
        <v>3</v>
      </c>
      <c r="HP407" t="s">
        <v>3</v>
      </c>
      <c r="HQ407" t="s">
        <v>3</v>
      </c>
      <c r="IK407">
        <v>0</v>
      </c>
    </row>
    <row r="408" spans="1:255" x14ac:dyDescent="0.2">
      <c r="A408" s="2">
        <v>17</v>
      </c>
      <c r="B408" s="2">
        <v>1</v>
      </c>
      <c r="C408" s="2">
        <f>ROW(SmtRes!A911)</f>
        <v>911</v>
      </c>
      <c r="D408" s="2">
        <f>ROW(EtalonRes!A911)</f>
        <v>911</v>
      </c>
      <c r="E408" s="2" t="s">
        <v>540</v>
      </c>
      <c r="F408" s="2" t="s">
        <v>40</v>
      </c>
      <c r="G408" s="2" t="s">
        <v>41</v>
      </c>
      <c r="H408" s="2" t="s">
        <v>34</v>
      </c>
      <c r="I408" s="2">
        <v>0</v>
      </c>
      <c r="J408" s="2">
        <v>0</v>
      </c>
      <c r="K408" s="2">
        <v>0</v>
      </c>
      <c r="L408" s="2">
        <v>0.03</v>
      </c>
      <c r="M408" s="2">
        <v>0</v>
      </c>
      <c r="N408" s="2">
        <f t="shared" si="512"/>
        <v>0.03</v>
      </c>
      <c r="O408" s="2">
        <f t="shared" si="513"/>
        <v>0</v>
      </c>
      <c r="P408" s="2">
        <f t="shared" si="514"/>
        <v>0</v>
      </c>
      <c r="Q408" s="2">
        <f t="shared" si="515"/>
        <v>0</v>
      </c>
      <c r="R408" s="2">
        <f t="shared" si="516"/>
        <v>0</v>
      </c>
      <c r="S408" s="2">
        <f t="shared" si="517"/>
        <v>0</v>
      </c>
      <c r="T408" s="2">
        <f t="shared" si="518"/>
        <v>0</v>
      </c>
      <c r="U408" s="2">
        <f t="shared" si="519"/>
        <v>0</v>
      </c>
      <c r="V408" s="2">
        <f t="shared" si="520"/>
        <v>0</v>
      </c>
      <c r="W408" s="2">
        <f t="shared" si="521"/>
        <v>0</v>
      </c>
      <c r="X408" s="2">
        <f t="shared" si="522"/>
        <v>0</v>
      </c>
      <c r="Y408" s="2">
        <f t="shared" si="523"/>
        <v>0</v>
      </c>
      <c r="Z408" s="2"/>
      <c r="AA408" s="2">
        <v>51442965</v>
      </c>
      <c r="AB408" s="2">
        <f t="shared" si="524"/>
        <v>531.24824999999998</v>
      </c>
      <c r="AC408" s="2">
        <f t="shared" si="525"/>
        <v>0</v>
      </c>
      <c r="AD408" s="2">
        <f>ROUND(((((ET408*1.25*1.15))-((EU408*1.25*1.15)))+AE408),6)</f>
        <v>0</v>
      </c>
      <c r="AE408" s="2">
        <f>ROUND(((EU408*1.25*1.15)),6)</f>
        <v>0</v>
      </c>
      <c r="AF408" s="2">
        <f>ROUND(((EV408*1.15*1.15)),6)</f>
        <v>531.24824999999998</v>
      </c>
      <c r="AG408" s="2">
        <f t="shared" si="526"/>
        <v>0</v>
      </c>
      <c r="AH408" s="2">
        <f>((EW408*1.15*1.15))</f>
        <v>70.833100000000002</v>
      </c>
      <c r="AI408" s="2">
        <f>((EX408*1.25*1.15))</f>
        <v>0</v>
      </c>
      <c r="AJ408" s="2">
        <f t="shared" si="527"/>
        <v>0</v>
      </c>
      <c r="AK408" s="2">
        <v>0</v>
      </c>
      <c r="AL408" s="2">
        <v>0</v>
      </c>
      <c r="AM408" s="2">
        <v>0</v>
      </c>
      <c r="AN408" s="2">
        <v>0</v>
      </c>
      <c r="AO408" s="2">
        <v>401.7</v>
      </c>
      <c r="AP408" s="2">
        <v>0</v>
      </c>
      <c r="AQ408" s="2">
        <v>53.56</v>
      </c>
      <c r="AR408" s="2">
        <v>0</v>
      </c>
      <c r="AS408" s="2">
        <v>0</v>
      </c>
      <c r="AT408" s="2">
        <v>89</v>
      </c>
      <c r="AU408" s="2">
        <v>34</v>
      </c>
      <c r="AV408" s="2">
        <v>1</v>
      </c>
      <c r="AW408" s="2">
        <v>1</v>
      </c>
      <c r="AX408" s="2"/>
      <c r="AY408" s="2"/>
      <c r="AZ408" s="2">
        <v>1</v>
      </c>
      <c r="BA408" s="2">
        <v>44.77</v>
      </c>
      <c r="BB408" s="2">
        <v>13.24</v>
      </c>
      <c r="BC408" s="2">
        <v>8.16</v>
      </c>
      <c r="BD408" s="2" t="s">
        <v>3</v>
      </c>
      <c r="BE408" s="2" t="s">
        <v>3</v>
      </c>
      <c r="BF408" s="2" t="s">
        <v>3</v>
      </c>
      <c r="BG408" s="2" t="s">
        <v>3</v>
      </c>
      <c r="BH408" s="2">
        <v>0</v>
      </c>
      <c r="BI408" s="2">
        <v>1</v>
      </c>
      <c r="BJ408" s="2" t="s">
        <v>42</v>
      </c>
      <c r="BK408" s="2"/>
      <c r="BL408" s="2"/>
      <c r="BM408" s="2">
        <v>1003</v>
      </c>
      <c r="BN408" s="2">
        <v>0</v>
      </c>
      <c r="BO408" s="2" t="s">
        <v>23</v>
      </c>
      <c r="BP408" s="2">
        <v>1</v>
      </c>
      <c r="BQ408" s="2">
        <v>2</v>
      </c>
      <c r="BR408" s="2">
        <v>0</v>
      </c>
      <c r="BS408" s="2">
        <v>44.77</v>
      </c>
      <c r="BT408" s="2">
        <v>1</v>
      </c>
      <c r="BU408" s="2">
        <v>1</v>
      </c>
      <c r="BV408" s="2">
        <v>1</v>
      </c>
      <c r="BW408" s="2">
        <v>1</v>
      </c>
      <c r="BX408" s="2">
        <v>1</v>
      </c>
      <c r="BY408" s="2" t="s">
        <v>3</v>
      </c>
      <c r="BZ408" s="2">
        <v>89</v>
      </c>
      <c r="CA408" s="2">
        <v>40</v>
      </c>
      <c r="CB408" s="2" t="s">
        <v>3</v>
      </c>
      <c r="CC408" s="2"/>
      <c r="CD408" s="2"/>
      <c r="CE408" s="2">
        <v>0</v>
      </c>
      <c r="CF408" s="2">
        <v>0</v>
      </c>
      <c r="CG408" s="2">
        <v>0</v>
      </c>
      <c r="CH408" s="2">
        <v>135</v>
      </c>
      <c r="CI408" s="2">
        <v>0</v>
      </c>
      <c r="CJ408" s="2">
        <v>0</v>
      </c>
      <c r="CK408" s="2">
        <v>0</v>
      </c>
      <c r="CL408" s="2">
        <v>0</v>
      </c>
      <c r="CM408" s="2">
        <v>0</v>
      </c>
      <c r="CN408" s="2" t="s">
        <v>885</v>
      </c>
      <c r="CO408" s="2">
        <v>0</v>
      </c>
      <c r="CP408" s="2">
        <f t="shared" si="528"/>
        <v>0</v>
      </c>
      <c r="CQ408" s="2">
        <f t="shared" si="529"/>
        <v>0</v>
      </c>
      <c r="CR408" s="2">
        <f t="shared" si="530"/>
        <v>0</v>
      </c>
      <c r="CS408" s="2">
        <f t="shared" si="531"/>
        <v>0</v>
      </c>
      <c r="CT408" s="2">
        <f t="shared" si="532"/>
        <v>23783.98</v>
      </c>
      <c r="CU408" s="2">
        <f t="shared" si="533"/>
        <v>0</v>
      </c>
      <c r="CV408" s="2">
        <f t="shared" si="534"/>
        <v>70.833100000000002</v>
      </c>
      <c r="CW408" s="2">
        <f t="shared" si="535"/>
        <v>0</v>
      </c>
      <c r="CX408" s="2">
        <f t="shared" si="536"/>
        <v>0</v>
      </c>
      <c r="CY408" s="2">
        <f t="shared" si="537"/>
        <v>0</v>
      </c>
      <c r="CZ408" s="2">
        <f t="shared" si="538"/>
        <v>0</v>
      </c>
      <c r="DA408" s="2"/>
      <c r="DB408" s="2"/>
      <c r="DC408" s="2" t="s">
        <v>3</v>
      </c>
      <c r="DD408" s="2" t="s">
        <v>3</v>
      </c>
      <c r="DE408" s="2" t="s">
        <v>36</v>
      </c>
      <c r="DF408" s="2" t="s">
        <v>36</v>
      </c>
      <c r="DG408" s="2" t="s">
        <v>43</v>
      </c>
      <c r="DH408" s="2" t="s">
        <v>3</v>
      </c>
      <c r="DI408" s="2" t="s">
        <v>43</v>
      </c>
      <c r="DJ408" s="2" t="s">
        <v>36</v>
      </c>
      <c r="DK408" s="2" t="s">
        <v>3</v>
      </c>
      <c r="DL408" s="2" t="s">
        <v>3</v>
      </c>
      <c r="DM408" s="2" t="s">
        <v>26</v>
      </c>
      <c r="DN408" s="2">
        <v>0</v>
      </c>
      <c r="DO408" s="2">
        <v>0</v>
      </c>
      <c r="DP408" s="2">
        <v>1</v>
      </c>
      <c r="DQ408" s="2">
        <v>1</v>
      </c>
      <c r="DR408" s="2"/>
      <c r="DS408" s="2"/>
      <c r="DT408" s="2"/>
      <c r="DU408" s="2">
        <v>1007</v>
      </c>
      <c r="DV408" s="2" t="s">
        <v>34</v>
      </c>
      <c r="DW408" s="2" t="s">
        <v>34</v>
      </c>
      <c r="DX408" s="2">
        <v>100</v>
      </c>
      <c r="DY408" s="2"/>
      <c r="DZ408" s="2" t="s">
        <v>3</v>
      </c>
      <c r="EA408" s="2" t="s">
        <v>3</v>
      </c>
      <c r="EB408" s="2" t="s">
        <v>3</v>
      </c>
      <c r="EC408" s="2" t="s">
        <v>3</v>
      </c>
      <c r="ED408" s="2"/>
      <c r="EE408" s="2">
        <v>51407629</v>
      </c>
      <c r="EF408" s="2">
        <v>2</v>
      </c>
      <c r="EG408" s="2" t="s">
        <v>27</v>
      </c>
      <c r="EH408" s="2">
        <v>0</v>
      </c>
      <c r="EI408" s="2" t="s">
        <v>3</v>
      </c>
      <c r="EJ408" s="2">
        <v>1</v>
      </c>
      <c r="EK408" s="2">
        <v>1003</v>
      </c>
      <c r="EL408" s="2" t="s">
        <v>37</v>
      </c>
      <c r="EM408" s="2" t="s">
        <v>29</v>
      </c>
      <c r="EN408" s="2"/>
      <c r="EO408" s="2" t="s">
        <v>44</v>
      </c>
      <c r="EP408" s="2"/>
      <c r="EQ408" s="2">
        <v>0</v>
      </c>
      <c r="ER408" s="2">
        <v>0</v>
      </c>
      <c r="ES408" s="2">
        <v>0</v>
      </c>
      <c r="ET408" s="2">
        <v>0</v>
      </c>
      <c r="EU408" s="2">
        <v>0</v>
      </c>
      <c r="EV408" s="2">
        <v>401.7</v>
      </c>
      <c r="EW408" s="2">
        <v>53.56</v>
      </c>
      <c r="EX408" s="2">
        <v>0</v>
      </c>
      <c r="EY408" s="2">
        <v>0</v>
      </c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>
        <v>0</v>
      </c>
      <c r="FR408" s="2">
        <f t="shared" si="539"/>
        <v>0</v>
      </c>
      <c r="FS408" s="2">
        <v>0</v>
      </c>
      <c r="FT408" s="2"/>
      <c r="FU408" s="2"/>
      <c r="FV408" s="2"/>
      <c r="FW408" s="2"/>
      <c r="FX408" s="2">
        <v>89</v>
      </c>
      <c r="FY408" s="2">
        <v>34</v>
      </c>
      <c r="FZ408" s="2"/>
      <c r="GA408" s="2" t="s">
        <v>3</v>
      </c>
      <c r="GB408" s="2"/>
      <c r="GC408" s="2"/>
      <c r="GD408" s="2">
        <v>1</v>
      </c>
      <c r="GE408" s="2"/>
      <c r="GF408" s="2">
        <v>-1601283338</v>
      </c>
      <c r="GG408" s="2">
        <v>2</v>
      </c>
      <c r="GH408" s="2">
        <v>0</v>
      </c>
      <c r="GI408" s="2">
        <v>-2</v>
      </c>
      <c r="GJ408" s="2">
        <v>0</v>
      </c>
      <c r="GK408" s="2">
        <v>0</v>
      </c>
      <c r="GL408" s="2">
        <f t="shared" si="540"/>
        <v>0</v>
      </c>
      <c r="GM408" s="2">
        <f t="shared" si="541"/>
        <v>0</v>
      </c>
      <c r="GN408" s="2">
        <f t="shared" si="542"/>
        <v>0</v>
      </c>
      <c r="GO408" s="2">
        <f t="shared" si="543"/>
        <v>0</v>
      </c>
      <c r="GP408" s="2">
        <f t="shared" si="544"/>
        <v>0</v>
      </c>
      <c r="GQ408" s="2"/>
      <c r="GR408" s="2">
        <v>0</v>
      </c>
      <c r="GS408" s="2">
        <v>3</v>
      </c>
      <c r="GT408" s="2">
        <v>0</v>
      </c>
      <c r="GU408" s="2" t="s">
        <v>3</v>
      </c>
      <c r="GV408" s="2">
        <f t="shared" si="545"/>
        <v>0</v>
      </c>
      <c r="GW408" s="2">
        <v>8.16</v>
      </c>
      <c r="GX408" s="2">
        <f t="shared" si="546"/>
        <v>0</v>
      </c>
      <c r="GY408" s="2"/>
      <c r="GZ408" s="2"/>
      <c r="HA408" s="2">
        <v>0</v>
      </c>
      <c r="HB408" s="2">
        <v>0</v>
      </c>
      <c r="HC408" s="2">
        <f t="shared" si="547"/>
        <v>0</v>
      </c>
      <c r="HD408" s="2"/>
      <c r="HE408" s="2" t="s">
        <v>3</v>
      </c>
      <c r="HF408" s="2" t="s">
        <v>3</v>
      </c>
      <c r="HG408" s="2"/>
      <c r="HH408" s="2"/>
      <c r="HI408" s="2"/>
      <c r="HJ408" s="2"/>
      <c r="HK408" s="2"/>
      <c r="HL408" s="2"/>
      <c r="HM408" s="2" t="s">
        <v>3</v>
      </c>
      <c r="HN408" s="2" t="s">
        <v>3</v>
      </c>
      <c r="HO408" s="2" t="s">
        <v>3</v>
      </c>
      <c r="HP408" s="2" t="s">
        <v>3</v>
      </c>
      <c r="HQ408" s="2" t="s">
        <v>3</v>
      </c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>
        <v>0</v>
      </c>
      <c r="IL408" s="2"/>
      <c r="IM408" s="2"/>
      <c r="IN408" s="2"/>
      <c r="IO408" s="2"/>
      <c r="IP408" s="2"/>
      <c r="IQ408" s="2"/>
      <c r="IR408" s="2"/>
      <c r="IS408" s="2"/>
      <c r="IT408" s="2"/>
      <c r="IU408" s="2"/>
    </row>
    <row r="409" spans="1:255" x14ac:dyDescent="0.2">
      <c r="A409">
        <v>17</v>
      </c>
      <c r="B409">
        <v>1</v>
      </c>
      <c r="C409">
        <f>ROW(SmtRes!A912)</f>
        <v>912</v>
      </c>
      <c r="D409">
        <f>ROW(EtalonRes!A912)</f>
        <v>912</v>
      </c>
      <c r="E409" t="s">
        <v>540</v>
      </c>
      <c r="F409" t="s">
        <v>40</v>
      </c>
      <c r="G409" t="s">
        <v>41</v>
      </c>
      <c r="H409" t="s">
        <v>34</v>
      </c>
      <c r="I409">
        <v>0</v>
      </c>
      <c r="J409">
        <v>0</v>
      </c>
      <c r="K409">
        <v>0</v>
      </c>
      <c r="L409">
        <v>0.03</v>
      </c>
      <c r="M409">
        <v>0</v>
      </c>
      <c r="N409">
        <f t="shared" si="512"/>
        <v>0.03</v>
      </c>
      <c r="O409">
        <f t="shared" si="513"/>
        <v>0</v>
      </c>
      <c r="P409">
        <f t="shared" si="514"/>
        <v>0</v>
      </c>
      <c r="Q409">
        <f t="shared" si="515"/>
        <v>0</v>
      </c>
      <c r="R409">
        <f t="shared" si="516"/>
        <v>0</v>
      </c>
      <c r="S409">
        <f t="shared" si="517"/>
        <v>0</v>
      </c>
      <c r="T409">
        <f t="shared" si="518"/>
        <v>0</v>
      </c>
      <c r="U409">
        <f t="shared" si="519"/>
        <v>0</v>
      </c>
      <c r="V409">
        <f t="shared" si="520"/>
        <v>0</v>
      </c>
      <c r="W409">
        <f t="shared" si="521"/>
        <v>0</v>
      </c>
      <c r="X409">
        <f t="shared" si="522"/>
        <v>0</v>
      </c>
      <c r="Y409">
        <f t="shared" si="523"/>
        <v>0</v>
      </c>
      <c r="AA409">
        <v>51441990</v>
      </c>
      <c r="AB409">
        <f t="shared" si="524"/>
        <v>531.24824999999998</v>
      </c>
      <c r="AC409">
        <f t="shared" si="525"/>
        <v>0</v>
      </c>
      <c r="AD409">
        <f>ROUND(((((ET409*1.25*1.15))-((EU409*1.25*1.15)))+AE409),6)</f>
        <v>0</v>
      </c>
      <c r="AE409">
        <f>ROUND(((EU409*1.25*1.15)),6)</f>
        <v>0</v>
      </c>
      <c r="AF409">
        <f>ROUND(((EV409*1.15*1.15)),6)</f>
        <v>531.24824999999998</v>
      </c>
      <c r="AG409">
        <f t="shared" si="526"/>
        <v>0</v>
      </c>
      <c r="AH409">
        <f>((EW409*1.15*1.15))</f>
        <v>70.833100000000002</v>
      </c>
      <c r="AI409">
        <f>((EX409*1.25*1.15))</f>
        <v>0</v>
      </c>
      <c r="AJ409">
        <f t="shared" si="527"/>
        <v>0</v>
      </c>
      <c r="AK409">
        <v>0</v>
      </c>
      <c r="AL409">
        <v>0</v>
      </c>
      <c r="AM409">
        <v>0</v>
      </c>
      <c r="AN409">
        <v>0</v>
      </c>
      <c r="AO409">
        <v>401.7</v>
      </c>
      <c r="AP409">
        <v>0</v>
      </c>
      <c r="AQ409">
        <v>53.56</v>
      </c>
      <c r="AR409">
        <v>0</v>
      </c>
      <c r="AS409">
        <v>0</v>
      </c>
      <c r="AT409">
        <v>89</v>
      </c>
      <c r="AU409">
        <v>34</v>
      </c>
      <c r="AV409">
        <v>1</v>
      </c>
      <c r="AW409">
        <v>1</v>
      </c>
      <c r="AZ409">
        <v>1</v>
      </c>
      <c r="BA409">
        <v>44.77</v>
      </c>
      <c r="BB409">
        <v>13.24</v>
      </c>
      <c r="BC409">
        <v>8.16</v>
      </c>
      <c r="BD409" t="s">
        <v>3</v>
      </c>
      <c r="BE409" t="s">
        <v>3</v>
      </c>
      <c r="BF409" t="s">
        <v>3</v>
      </c>
      <c r="BG409" t="s">
        <v>3</v>
      </c>
      <c r="BH409">
        <v>0</v>
      </c>
      <c r="BI409">
        <v>1</v>
      </c>
      <c r="BJ409" t="s">
        <v>42</v>
      </c>
      <c r="BM409">
        <v>1003</v>
      </c>
      <c r="BN409">
        <v>0</v>
      </c>
      <c r="BO409" t="s">
        <v>23</v>
      </c>
      <c r="BP409">
        <v>1</v>
      </c>
      <c r="BQ409">
        <v>2</v>
      </c>
      <c r="BR409">
        <v>0</v>
      </c>
      <c r="BS409">
        <v>44.77</v>
      </c>
      <c r="BT409">
        <v>1</v>
      </c>
      <c r="BU409">
        <v>1</v>
      </c>
      <c r="BV409">
        <v>1</v>
      </c>
      <c r="BW409">
        <v>1</v>
      </c>
      <c r="BX409">
        <v>1</v>
      </c>
      <c r="BY409" t="s">
        <v>3</v>
      </c>
      <c r="BZ409">
        <v>89</v>
      </c>
      <c r="CA409">
        <v>40</v>
      </c>
      <c r="CB409" t="s">
        <v>3</v>
      </c>
      <c r="CE409">
        <v>0</v>
      </c>
      <c r="CF409">
        <v>0</v>
      </c>
      <c r="CG409">
        <v>0</v>
      </c>
      <c r="CH409">
        <v>135</v>
      </c>
      <c r="CI409">
        <v>0</v>
      </c>
      <c r="CJ409">
        <v>0</v>
      </c>
      <c r="CK409">
        <v>0</v>
      </c>
      <c r="CL409">
        <v>0</v>
      </c>
      <c r="CM409">
        <v>0</v>
      </c>
      <c r="CN409" t="s">
        <v>885</v>
      </c>
      <c r="CO409">
        <v>0</v>
      </c>
      <c r="CP409">
        <f t="shared" si="528"/>
        <v>0</v>
      </c>
      <c r="CQ409">
        <f t="shared" si="529"/>
        <v>0</v>
      </c>
      <c r="CR409">
        <f t="shared" si="530"/>
        <v>0</v>
      </c>
      <c r="CS409">
        <f t="shared" si="531"/>
        <v>0</v>
      </c>
      <c r="CT409">
        <f t="shared" si="532"/>
        <v>23783.98</v>
      </c>
      <c r="CU409">
        <f t="shared" si="533"/>
        <v>0</v>
      </c>
      <c r="CV409">
        <f t="shared" si="534"/>
        <v>70.833100000000002</v>
      </c>
      <c r="CW409">
        <f t="shared" si="535"/>
        <v>0</v>
      </c>
      <c r="CX409">
        <f t="shared" si="536"/>
        <v>0</v>
      </c>
      <c r="CY409">
        <f t="shared" si="537"/>
        <v>0</v>
      </c>
      <c r="CZ409">
        <f t="shared" si="538"/>
        <v>0</v>
      </c>
      <c r="DC409" t="s">
        <v>3</v>
      </c>
      <c r="DD409" t="s">
        <v>3</v>
      </c>
      <c r="DE409" t="s">
        <v>36</v>
      </c>
      <c r="DF409" t="s">
        <v>36</v>
      </c>
      <c r="DG409" t="s">
        <v>43</v>
      </c>
      <c r="DH409" t="s">
        <v>3</v>
      </c>
      <c r="DI409" t="s">
        <v>43</v>
      </c>
      <c r="DJ409" t="s">
        <v>36</v>
      </c>
      <c r="DK409" t="s">
        <v>3</v>
      </c>
      <c r="DL409" t="s">
        <v>3</v>
      </c>
      <c r="DM409" t="s">
        <v>26</v>
      </c>
      <c r="DN409">
        <v>0</v>
      </c>
      <c r="DO409">
        <v>0</v>
      </c>
      <c r="DP409">
        <v>1</v>
      </c>
      <c r="DQ409">
        <v>1</v>
      </c>
      <c r="DU409">
        <v>1007</v>
      </c>
      <c r="DV409" t="s">
        <v>34</v>
      </c>
      <c r="DW409" t="s">
        <v>34</v>
      </c>
      <c r="DX409">
        <v>100</v>
      </c>
      <c r="DZ409" t="s">
        <v>3</v>
      </c>
      <c r="EA409" t="s">
        <v>3</v>
      </c>
      <c r="EB409" t="s">
        <v>3</v>
      </c>
      <c r="EC409" t="s">
        <v>3</v>
      </c>
      <c r="EE409">
        <v>51407629</v>
      </c>
      <c r="EF409">
        <v>2</v>
      </c>
      <c r="EG409" t="s">
        <v>27</v>
      </c>
      <c r="EH409">
        <v>0</v>
      </c>
      <c r="EI409" t="s">
        <v>3</v>
      </c>
      <c r="EJ409">
        <v>1</v>
      </c>
      <c r="EK409">
        <v>1003</v>
      </c>
      <c r="EL409" t="s">
        <v>37</v>
      </c>
      <c r="EM409" t="s">
        <v>29</v>
      </c>
      <c r="EO409" t="s">
        <v>44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401.7</v>
      </c>
      <c r="EW409">
        <v>53.56</v>
      </c>
      <c r="EX409">
        <v>0</v>
      </c>
      <c r="EY409">
        <v>0</v>
      </c>
      <c r="FQ409">
        <v>0</v>
      </c>
      <c r="FR409">
        <f t="shared" si="539"/>
        <v>0</v>
      </c>
      <c r="FS409">
        <v>0</v>
      </c>
      <c r="FX409">
        <v>89</v>
      </c>
      <c r="FY409">
        <v>34</v>
      </c>
      <c r="GA409" t="s">
        <v>3</v>
      </c>
      <c r="GD409">
        <v>1</v>
      </c>
      <c r="GF409">
        <v>-1601283338</v>
      </c>
      <c r="GG409">
        <v>2</v>
      </c>
      <c r="GH409">
        <v>0</v>
      </c>
      <c r="GI409">
        <v>-2</v>
      </c>
      <c r="GJ409">
        <v>0</v>
      </c>
      <c r="GK409">
        <v>0</v>
      </c>
      <c r="GL409">
        <f t="shared" si="540"/>
        <v>0</v>
      </c>
      <c r="GM409">
        <f t="shared" si="541"/>
        <v>0</v>
      </c>
      <c r="GN409">
        <f t="shared" si="542"/>
        <v>0</v>
      </c>
      <c r="GO409">
        <f t="shared" si="543"/>
        <v>0</v>
      </c>
      <c r="GP409">
        <f t="shared" si="544"/>
        <v>0</v>
      </c>
      <c r="GR409">
        <v>0</v>
      </c>
      <c r="GS409">
        <v>3</v>
      </c>
      <c r="GT409">
        <v>0</v>
      </c>
      <c r="GU409" t="s">
        <v>3</v>
      </c>
      <c r="GV409">
        <f t="shared" si="545"/>
        <v>0</v>
      </c>
      <c r="GW409">
        <v>8.16</v>
      </c>
      <c r="GX409">
        <f t="shared" si="546"/>
        <v>0</v>
      </c>
      <c r="HA409">
        <v>0</v>
      </c>
      <c r="HB409">
        <v>0</v>
      </c>
      <c r="HC409">
        <f t="shared" si="547"/>
        <v>0</v>
      </c>
      <c r="HE409" t="s">
        <v>3</v>
      </c>
      <c r="HF409" t="s">
        <v>3</v>
      </c>
      <c r="HM409" t="s">
        <v>3</v>
      </c>
      <c r="HN409" t="s">
        <v>3</v>
      </c>
      <c r="HO409" t="s">
        <v>3</v>
      </c>
      <c r="HP409" t="s">
        <v>3</v>
      </c>
      <c r="HQ409" t="s">
        <v>3</v>
      </c>
      <c r="IK409">
        <v>0</v>
      </c>
    </row>
    <row r="410" spans="1:255" x14ac:dyDescent="0.2">
      <c r="A410" s="2">
        <v>17</v>
      </c>
      <c r="B410" s="2">
        <v>1</v>
      </c>
      <c r="C410" s="2"/>
      <c r="D410" s="2"/>
      <c r="E410" s="2" t="s">
        <v>541</v>
      </c>
      <c r="F410" s="2" t="s">
        <v>46</v>
      </c>
      <c r="G410" s="2" t="s">
        <v>47</v>
      </c>
      <c r="H410" s="2" t="s">
        <v>48</v>
      </c>
      <c r="I410" s="2">
        <v>0</v>
      </c>
      <c r="J410" s="2">
        <v>0</v>
      </c>
      <c r="K410" s="2">
        <v>0</v>
      </c>
      <c r="L410" s="2">
        <v>252</v>
      </c>
      <c r="M410" s="2">
        <v>0</v>
      </c>
      <c r="N410" s="2">
        <f t="shared" si="512"/>
        <v>252</v>
      </c>
      <c r="O410" s="2">
        <f t="shared" si="513"/>
        <v>0</v>
      </c>
      <c r="P410" s="2">
        <f t="shared" si="514"/>
        <v>0</v>
      </c>
      <c r="Q410" s="2">
        <f t="shared" si="515"/>
        <v>0</v>
      </c>
      <c r="R410" s="2">
        <f t="shared" si="516"/>
        <v>0</v>
      </c>
      <c r="S410" s="2">
        <f t="shared" si="517"/>
        <v>0</v>
      </c>
      <c r="T410" s="2">
        <f t="shared" si="518"/>
        <v>0</v>
      </c>
      <c r="U410" s="2">
        <f t="shared" si="519"/>
        <v>0</v>
      </c>
      <c r="V410" s="2">
        <f t="shared" si="520"/>
        <v>0</v>
      </c>
      <c r="W410" s="2">
        <f t="shared" si="521"/>
        <v>0</v>
      </c>
      <c r="X410" s="2">
        <f t="shared" si="522"/>
        <v>0</v>
      </c>
      <c r="Y410" s="2">
        <f t="shared" si="523"/>
        <v>0</v>
      </c>
      <c r="Z410" s="2"/>
      <c r="AA410" s="2">
        <v>51442965</v>
      </c>
      <c r="AB410" s="2">
        <f t="shared" si="524"/>
        <v>2.91</v>
      </c>
      <c r="AC410" s="2">
        <f t="shared" si="525"/>
        <v>0</v>
      </c>
      <c r="AD410" s="2">
        <f t="shared" ref="AD410:AD415" si="548">ROUND((((ET410)-(EU410))+AE410),6)</f>
        <v>2.91</v>
      </c>
      <c r="AE410" s="2">
        <f t="shared" ref="AE410:AF415" si="549">ROUND((EU410),6)</f>
        <v>0</v>
      </c>
      <c r="AF410" s="2">
        <f t="shared" si="549"/>
        <v>0</v>
      </c>
      <c r="AG410" s="2">
        <f t="shared" si="526"/>
        <v>0</v>
      </c>
      <c r="AH410" s="2">
        <f t="shared" ref="AH410:AI415" si="550">(EW410)</f>
        <v>0</v>
      </c>
      <c r="AI410" s="2">
        <f t="shared" si="550"/>
        <v>0</v>
      </c>
      <c r="AJ410" s="2">
        <f t="shared" si="527"/>
        <v>0</v>
      </c>
      <c r="AK410" s="2">
        <v>0</v>
      </c>
      <c r="AL410" s="2">
        <v>0</v>
      </c>
      <c r="AM410" s="2">
        <v>2.91</v>
      </c>
      <c r="AN410" s="2">
        <v>0</v>
      </c>
      <c r="AO410" s="2">
        <v>0</v>
      </c>
      <c r="AP410" s="2">
        <v>0</v>
      </c>
      <c r="AQ410" s="2">
        <v>0</v>
      </c>
      <c r="AR410" s="2">
        <v>0</v>
      </c>
      <c r="AS410" s="2">
        <v>0</v>
      </c>
      <c r="AT410" s="2">
        <v>0</v>
      </c>
      <c r="AU410" s="2">
        <v>0</v>
      </c>
      <c r="AV410" s="2">
        <v>1</v>
      </c>
      <c r="AW410" s="2">
        <v>1</v>
      </c>
      <c r="AX410" s="2"/>
      <c r="AY410" s="2"/>
      <c r="AZ410" s="2">
        <v>1</v>
      </c>
      <c r="BA410" s="2">
        <v>1</v>
      </c>
      <c r="BB410" s="2">
        <v>13.62</v>
      </c>
      <c r="BC410" s="2">
        <v>13.62</v>
      </c>
      <c r="BD410" s="2" t="s">
        <v>3</v>
      </c>
      <c r="BE410" s="2" t="s">
        <v>3</v>
      </c>
      <c r="BF410" s="2" t="s">
        <v>3</v>
      </c>
      <c r="BG410" s="2" t="s">
        <v>3</v>
      </c>
      <c r="BH410" s="2">
        <v>0</v>
      </c>
      <c r="BI410" s="2">
        <v>1</v>
      </c>
      <c r="BJ410" s="2" t="s">
        <v>49</v>
      </c>
      <c r="BK410" s="2"/>
      <c r="BL410" s="2"/>
      <c r="BM410" s="2">
        <v>1203</v>
      </c>
      <c r="BN410" s="2">
        <v>0</v>
      </c>
      <c r="BO410" s="2" t="s">
        <v>50</v>
      </c>
      <c r="BP410" s="2">
        <v>1</v>
      </c>
      <c r="BQ410" s="2">
        <v>10</v>
      </c>
      <c r="BR410" s="2">
        <v>0</v>
      </c>
      <c r="BS410" s="2">
        <v>1</v>
      </c>
      <c r="BT410" s="2">
        <v>1</v>
      </c>
      <c r="BU410" s="2">
        <v>1</v>
      </c>
      <c r="BV410" s="2">
        <v>1</v>
      </c>
      <c r="BW410" s="2">
        <v>1</v>
      </c>
      <c r="BX410" s="2">
        <v>1</v>
      </c>
      <c r="BY410" s="2" t="s">
        <v>3</v>
      </c>
      <c r="BZ410" s="2">
        <v>0</v>
      </c>
      <c r="CA410" s="2">
        <v>0</v>
      </c>
      <c r="CB410" s="2" t="s">
        <v>3</v>
      </c>
      <c r="CC410" s="2"/>
      <c r="CD410" s="2"/>
      <c r="CE410" s="2">
        <v>0</v>
      </c>
      <c r="CF410" s="2">
        <v>0</v>
      </c>
      <c r="CG410" s="2">
        <v>0</v>
      </c>
      <c r="CH410" s="2">
        <v>136</v>
      </c>
      <c r="CI410" s="2">
        <v>0</v>
      </c>
      <c r="CJ410" s="2">
        <v>0</v>
      </c>
      <c r="CK410" s="2">
        <v>0</v>
      </c>
      <c r="CL410" s="2">
        <v>0</v>
      </c>
      <c r="CM410" s="2">
        <v>0</v>
      </c>
      <c r="CN410" s="2" t="s">
        <v>3</v>
      </c>
      <c r="CO410" s="2">
        <v>0</v>
      </c>
      <c r="CP410" s="2">
        <f t="shared" si="528"/>
        <v>0</v>
      </c>
      <c r="CQ410" s="2">
        <f t="shared" si="529"/>
        <v>0</v>
      </c>
      <c r="CR410" s="2">
        <f t="shared" si="530"/>
        <v>39.630000000000003</v>
      </c>
      <c r="CS410" s="2">
        <f t="shared" si="531"/>
        <v>0</v>
      </c>
      <c r="CT410" s="2">
        <f t="shared" si="532"/>
        <v>0</v>
      </c>
      <c r="CU410" s="2">
        <f t="shared" si="533"/>
        <v>0</v>
      </c>
      <c r="CV410" s="2">
        <f t="shared" si="534"/>
        <v>0</v>
      </c>
      <c r="CW410" s="2">
        <f t="shared" si="535"/>
        <v>0</v>
      </c>
      <c r="CX410" s="2">
        <f t="shared" si="536"/>
        <v>0</v>
      </c>
      <c r="CY410" s="2">
        <f t="shared" si="537"/>
        <v>0</v>
      </c>
      <c r="CZ410" s="2">
        <f t="shared" si="538"/>
        <v>0</v>
      </c>
      <c r="DA410" s="2"/>
      <c r="DB410" s="2"/>
      <c r="DC410" s="2" t="s">
        <v>3</v>
      </c>
      <c r="DD410" s="2" t="s">
        <v>3</v>
      </c>
      <c r="DE410" s="2" t="s">
        <v>3</v>
      </c>
      <c r="DF410" s="2" t="s">
        <v>3</v>
      </c>
      <c r="DG410" s="2" t="s">
        <v>3</v>
      </c>
      <c r="DH410" s="2" t="s">
        <v>3</v>
      </c>
      <c r="DI410" s="2" t="s">
        <v>3</v>
      </c>
      <c r="DJ410" s="2" t="s">
        <v>3</v>
      </c>
      <c r="DK410" s="2" t="s">
        <v>3</v>
      </c>
      <c r="DL410" s="2" t="s">
        <v>3</v>
      </c>
      <c r="DM410" s="2" t="s">
        <v>3</v>
      </c>
      <c r="DN410" s="2">
        <v>0</v>
      </c>
      <c r="DO410" s="2">
        <v>0</v>
      </c>
      <c r="DP410" s="2">
        <v>1</v>
      </c>
      <c r="DQ410" s="2">
        <v>1</v>
      </c>
      <c r="DR410" s="2"/>
      <c r="DS410" s="2"/>
      <c r="DT410" s="2"/>
      <c r="DU410" s="2">
        <v>1013</v>
      </c>
      <c r="DV410" s="2" t="s">
        <v>48</v>
      </c>
      <c r="DW410" s="2" t="s">
        <v>48</v>
      </c>
      <c r="DX410" s="2">
        <v>1</v>
      </c>
      <c r="DY410" s="2"/>
      <c r="DZ410" s="2" t="s">
        <v>3</v>
      </c>
      <c r="EA410" s="2" t="s">
        <v>3</v>
      </c>
      <c r="EB410" s="2" t="s">
        <v>3</v>
      </c>
      <c r="EC410" s="2" t="s">
        <v>3</v>
      </c>
      <c r="ED410" s="2"/>
      <c r="EE410" s="2">
        <v>51407887</v>
      </c>
      <c r="EF410" s="2">
        <v>10</v>
      </c>
      <c r="EG410" s="2" t="s">
        <v>51</v>
      </c>
      <c r="EH410" s="2">
        <v>0</v>
      </c>
      <c r="EI410" s="2" t="s">
        <v>3</v>
      </c>
      <c r="EJ410" s="2">
        <v>1</v>
      </c>
      <c r="EK410" s="2">
        <v>1203</v>
      </c>
      <c r="EL410" s="2" t="s">
        <v>52</v>
      </c>
      <c r="EM410" s="2" t="s">
        <v>53</v>
      </c>
      <c r="EN410" s="2"/>
      <c r="EO410" s="2" t="s">
        <v>3</v>
      </c>
      <c r="EP410" s="2"/>
      <c r="EQ410" s="2">
        <v>0</v>
      </c>
      <c r="ER410" s="2">
        <v>0</v>
      </c>
      <c r="ES410" s="2">
        <v>0</v>
      </c>
      <c r="ET410" s="2">
        <v>2.91</v>
      </c>
      <c r="EU410" s="2">
        <v>0</v>
      </c>
      <c r="EV410" s="2">
        <v>0</v>
      </c>
      <c r="EW410" s="2">
        <v>0</v>
      </c>
      <c r="EX410" s="2">
        <v>0</v>
      </c>
      <c r="EY410" s="2">
        <v>0</v>
      </c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>
        <v>0</v>
      </c>
      <c r="FR410" s="2">
        <f t="shared" si="539"/>
        <v>0</v>
      </c>
      <c r="FS410" s="2">
        <v>0</v>
      </c>
      <c r="FT410" s="2"/>
      <c r="FU410" s="2"/>
      <c r="FV410" s="2"/>
      <c r="FW410" s="2"/>
      <c r="FX410" s="2">
        <v>0</v>
      </c>
      <c r="FY410" s="2">
        <v>0</v>
      </c>
      <c r="FZ410" s="2"/>
      <c r="GA410" s="2" t="s">
        <v>3</v>
      </c>
      <c r="GB410" s="2"/>
      <c r="GC410" s="2"/>
      <c r="GD410" s="2">
        <v>1</v>
      </c>
      <c r="GE410" s="2"/>
      <c r="GF410" s="2">
        <v>-1290106366</v>
      </c>
      <c r="GG410" s="2">
        <v>2</v>
      </c>
      <c r="GH410" s="2">
        <v>0</v>
      </c>
      <c r="GI410" s="2">
        <v>-2</v>
      </c>
      <c r="GJ410" s="2">
        <v>0</v>
      </c>
      <c r="GK410" s="2">
        <v>0</v>
      </c>
      <c r="GL410" s="2">
        <f t="shared" si="540"/>
        <v>0</v>
      </c>
      <c r="GM410" s="2">
        <f t="shared" si="541"/>
        <v>0</v>
      </c>
      <c r="GN410" s="2">
        <f t="shared" si="542"/>
        <v>0</v>
      </c>
      <c r="GO410" s="2">
        <f t="shared" si="543"/>
        <v>0</v>
      </c>
      <c r="GP410" s="2">
        <f t="shared" si="544"/>
        <v>0</v>
      </c>
      <c r="GQ410" s="2"/>
      <c r="GR410" s="2">
        <v>0</v>
      </c>
      <c r="GS410" s="2">
        <v>3</v>
      </c>
      <c r="GT410" s="2">
        <v>0</v>
      </c>
      <c r="GU410" s="2" t="s">
        <v>3</v>
      </c>
      <c r="GV410" s="2">
        <f t="shared" si="545"/>
        <v>0</v>
      </c>
      <c r="GW410" s="2">
        <v>13.62</v>
      </c>
      <c r="GX410" s="2">
        <f t="shared" si="546"/>
        <v>0</v>
      </c>
      <c r="GY410" s="2"/>
      <c r="GZ410" s="2"/>
      <c r="HA410" s="2">
        <v>0</v>
      </c>
      <c r="HB410" s="2">
        <v>0</v>
      </c>
      <c r="HC410" s="2">
        <f t="shared" si="547"/>
        <v>0</v>
      </c>
      <c r="HD410" s="2">
        <f>GM410</f>
        <v>0</v>
      </c>
      <c r="HE410" s="2" t="s">
        <v>3</v>
      </c>
      <c r="HF410" s="2" t="s">
        <v>3</v>
      </c>
      <c r="HG410" s="2"/>
      <c r="HH410" s="2"/>
      <c r="HI410" s="2"/>
      <c r="HJ410" s="2"/>
      <c r="HK410" s="2"/>
      <c r="HL410" s="2"/>
      <c r="HM410" s="2" t="s">
        <v>3</v>
      </c>
      <c r="HN410" s="2" t="s">
        <v>3</v>
      </c>
      <c r="HO410" s="2" t="s">
        <v>3</v>
      </c>
      <c r="HP410" s="2" t="s">
        <v>3</v>
      </c>
      <c r="HQ410" s="2" t="s">
        <v>3</v>
      </c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>
        <v>0</v>
      </c>
      <c r="IL410" s="2"/>
      <c r="IM410" s="2"/>
      <c r="IN410" s="2"/>
      <c r="IO410" s="2"/>
      <c r="IP410" s="2"/>
      <c r="IQ410" s="2"/>
      <c r="IR410" s="2"/>
      <c r="IS410" s="2"/>
      <c r="IT410" s="2"/>
      <c r="IU410" s="2"/>
    </row>
    <row r="411" spans="1:255" x14ac:dyDescent="0.2">
      <c r="A411">
        <v>17</v>
      </c>
      <c r="B411">
        <v>1</v>
      </c>
      <c r="E411" t="s">
        <v>541</v>
      </c>
      <c r="F411" t="s">
        <v>46</v>
      </c>
      <c r="G411" t="s">
        <v>47</v>
      </c>
      <c r="H411" t="s">
        <v>48</v>
      </c>
      <c r="I411">
        <v>0</v>
      </c>
      <c r="J411">
        <v>0</v>
      </c>
      <c r="K411">
        <v>0</v>
      </c>
      <c r="L411">
        <v>252</v>
      </c>
      <c r="M411">
        <v>0</v>
      </c>
      <c r="N411">
        <f t="shared" si="512"/>
        <v>252</v>
      </c>
      <c r="O411">
        <f t="shared" si="513"/>
        <v>0</v>
      </c>
      <c r="P411">
        <f t="shared" si="514"/>
        <v>0</v>
      </c>
      <c r="Q411">
        <f t="shared" si="515"/>
        <v>0</v>
      </c>
      <c r="R411">
        <f t="shared" si="516"/>
        <v>0</v>
      </c>
      <c r="S411">
        <f t="shared" si="517"/>
        <v>0</v>
      </c>
      <c r="T411">
        <f t="shared" si="518"/>
        <v>0</v>
      </c>
      <c r="U411">
        <f t="shared" si="519"/>
        <v>0</v>
      </c>
      <c r="V411">
        <f t="shared" si="520"/>
        <v>0</v>
      </c>
      <c r="W411">
        <f t="shared" si="521"/>
        <v>0</v>
      </c>
      <c r="X411">
        <f t="shared" si="522"/>
        <v>0</v>
      </c>
      <c r="Y411">
        <f t="shared" si="523"/>
        <v>0</v>
      </c>
      <c r="AA411">
        <v>51441990</v>
      </c>
      <c r="AB411">
        <f t="shared" si="524"/>
        <v>2.91</v>
      </c>
      <c r="AC411">
        <f t="shared" si="525"/>
        <v>0</v>
      </c>
      <c r="AD411">
        <f t="shared" si="548"/>
        <v>2.91</v>
      </c>
      <c r="AE411">
        <f t="shared" si="549"/>
        <v>0</v>
      </c>
      <c r="AF411">
        <f t="shared" si="549"/>
        <v>0</v>
      </c>
      <c r="AG411">
        <f t="shared" si="526"/>
        <v>0</v>
      </c>
      <c r="AH411">
        <f t="shared" si="550"/>
        <v>0</v>
      </c>
      <c r="AI411">
        <f t="shared" si="550"/>
        <v>0</v>
      </c>
      <c r="AJ411">
        <f t="shared" si="527"/>
        <v>0</v>
      </c>
      <c r="AK411">
        <v>0</v>
      </c>
      <c r="AL411">
        <v>0</v>
      </c>
      <c r="AM411">
        <v>2.91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1</v>
      </c>
      <c r="AW411">
        <v>1</v>
      </c>
      <c r="AZ411">
        <v>1</v>
      </c>
      <c r="BA411">
        <v>1</v>
      </c>
      <c r="BB411">
        <v>13.62</v>
      </c>
      <c r="BC411">
        <v>13.62</v>
      </c>
      <c r="BD411" t="s">
        <v>3</v>
      </c>
      <c r="BE411" t="s">
        <v>3</v>
      </c>
      <c r="BF411" t="s">
        <v>3</v>
      </c>
      <c r="BG411" t="s">
        <v>3</v>
      </c>
      <c r="BH411">
        <v>0</v>
      </c>
      <c r="BI411">
        <v>1</v>
      </c>
      <c r="BJ411" t="s">
        <v>49</v>
      </c>
      <c r="BM411">
        <v>1203</v>
      </c>
      <c r="BN411">
        <v>0</v>
      </c>
      <c r="BO411" t="s">
        <v>50</v>
      </c>
      <c r="BP411">
        <v>1</v>
      </c>
      <c r="BQ411">
        <v>10</v>
      </c>
      <c r="BR411">
        <v>0</v>
      </c>
      <c r="BS411">
        <v>1</v>
      </c>
      <c r="BT411">
        <v>1</v>
      </c>
      <c r="BU411">
        <v>1</v>
      </c>
      <c r="BV411">
        <v>1</v>
      </c>
      <c r="BW411">
        <v>1</v>
      </c>
      <c r="BX411">
        <v>1</v>
      </c>
      <c r="BY411" t="s">
        <v>3</v>
      </c>
      <c r="BZ411">
        <v>0</v>
      </c>
      <c r="CA411">
        <v>0</v>
      </c>
      <c r="CB411" t="s">
        <v>3</v>
      </c>
      <c r="CE411">
        <v>0</v>
      </c>
      <c r="CF411">
        <v>0</v>
      </c>
      <c r="CG411">
        <v>0</v>
      </c>
      <c r="CH411">
        <v>136</v>
      </c>
      <c r="CI411">
        <v>0</v>
      </c>
      <c r="CJ411">
        <v>0</v>
      </c>
      <c r="CK411">
        <v>0</v>
      </c>
      <c r="CL411">
        <v>0</v>
      </c>
      <c r="CM411">
        <v>0</v>
      </c>
      <c r="CN411" t="s">
        <v>3</v>
      </c>
      <c r="CO411">
        <v>0</v>
      </c>
      <c r="CP411">
        <f t="shared" si="528"/>
        <v>0</v>
      </c>
      <c r="CQ411">
        <f t="shared" si="529"/>
        <v>0</v>
      </c>
      <c r="CR411">
        <f t="shared" si="530"/>
        <v>39.630000000000003</v>
      </c>
      <c r="CS411">
        <f t="shared" si="531"/>
        <v>0</v>
      </c>
      <c r="CT411">
        <f t="shared" si="532"/>
        <v>0</v>
      </c>
      <c r="CU411">
        <f t="shared" si="533"/>
        <v>0</v>
      </c>
      <c r="CV411">
        <f t="shared" si="534"/>
        <v>0</v>
      </c>
      <c r="CW411">
        <f t="shared" si="535"/>
        <v>0</v>
      </c>
      <c r="CX411">
        <f t="shared" si="536"/>
        <v>0</v>
      </c>
      <c r="CY411">
        <f t="shared" si="537"/>
        <v>0</v>
      </c>
      <c r="CZ411">
        <f t="shared" si="538"/>
        <v>0</v>
      </c>
      <c r="DC411" t="s">
        <v>3</v>
      </c>
      <c r="DD411" t="s">
        <v>3</v>
      </c>
      <c r="DE411" t="s">
        <v>3</v>
      </c>
      <c r="DF411" t="s">
        <v>3</v>
      </c>
      <c r="DG411" t="s">
        <v>3</v>
      </c>
      <c r="DH411" t="s">
        <v>3</v>
      </c>
      <c r="DI411" t="s">
        <v>3</v>
      </c>
      <c r="DJ411" t="s">
        <v>3</v>
      </c>
      <c r="DK411" t="s">
        <v>3</v>
      </c>
      <c r="DL411" t="s">
        <v>3</v>
      </c>
      <c r="DM411" t="s">
        <v>3</v>
      </c>
      <c r="DN411">
        <v>0</v>
      </c>
      <c r="DO411">
        <v>0</v>
      </c>
      <c r="DP411">
        <v>1</v>
      </c>
      <c r="DQ411">
        <v>1</v>
      </c>
      <c r="DU411">
        <v>1013</v>
      </c>
      <c r="DV411" t="s">
        <v>48</v>
      </c>
      <c r="DW411" t="s">
        <v>48</v>
      </c>
      <c r="DX411">
        <v>1</v>
      </c>
      <c r="DZ411" t="s">
        <v>3</v>
      </c>
      <c r="EA411" t="s">
        <v>3</v>
      </c>
      <c r="EB411" t="s">
        <v>3</v>
      </c>
      <c r="EC411" t="s">
        <v>3</v>
      </c>
      <c r="EE411">
        <v>51407887</v>
      </c>
      <c r="EF411">
        <v>10</v>
      </c>
      <c r="EG411" t="s">
        <v>51</v>
      </c>
      <c r="EH411">
        <v>0</v>
      </c>
      <c r="EI411" t="s">
        <v>3</v>
      </c>
      <c r="EJ411">
        <v>1</v>
      </c>
      <c r="EK411">
        <v>1203</v>
      </c>
      <c r="EL411" t="s">
        <v>52</v>
      </c>
      <c r="EM411" t="s">
        <v>53</v>
      </c>
      <c r="EO411" t="s">
        <v>3</v>
      </c>
      <c r="EQ411">
        <v>0</v>
      </c>
      <c r="ER411">
        <v>0</v>
      </c>
      <c r="ES411">
        <v>0</v>
      </c>
      <c r="ET411">
        <v>2.91</v>
      </c>
      <c r="EU411">
        <v>0</v>
      </c>
      <c r="EV411">
        <v>0</v>
      </c>
      <c r="EW411">
        <v>0</v>
      </c>
      <c r="EX411">
        <v>0</v>
      </c>
      <c r="EY411">
        <v>0</v>
      </c>
      <c r="FQ411">
        <v>0</v>
      </c>
      <c r="FR411">
        <f t="shared" si="539"/>
        <v>0</v>
      </c>
      <c r="FS411">
        <v>0</v>
      </c>
      <c r="FX411">
        <v>0</v>
      </c>
      <c r="FY411">
        <v>0</v>
      </c>
      <c r="GA411" t="s">
        <v>3</v>
      </c>
      <c r="GD411">
        <v>1</v>
      </c>
      <c r="GF411">
        <v>-1290106366</v>
      </c>
      <c r="GG411">
        <v>2</v>
      </c>
      <c r="GH411">
        <v>0</v>
      </c>
      <c r="GI411">
        <v>-2</v>
      </c>
      <c r="GJ411">
        <v>0</v>
      </c>
      <c r="GK411">
        <v>0</v>
      </c>
      <c r="GL411">
        <f t="shared" si="540"/>
        <v>0</v>
      </c>
      <c r="GM411">
        <f t="shared" si="541"/>
        <v>0</v>
      </c>
      <c r="GN411">
        <f t="shared" si="542"/>
        <v>0</v>
      </c>
      <c r="GO411">
        <f t="shared" si="543"/>
        <v>0</v>
      </c>
      <c r="GP411">
        <f t="shared" si="544"/>
        <v>0</v>
      </c>
      <c r="GR411">
        <v>0</v>
      </c>
      <c r="GS411">
        <v>3</v>
      </c>
      <c r="GT411">
        <v>0</v>
      </c>
      <c r="GU411" t="s">
        <v>3</v>
      </c>
      <c r="GV411">
        <f t="shared" si="545"/>
        <v>0</v>
      </c>
      <c r="GW411">
        <v>13.62</v>
      </c>
      <c r="GX411">
        <f t="shared" si="546"/>
        <v>0</v>
      </c>
      <c r="HA411">
        <v>0</v>
      </c>
      <c r="HB411">
        <v>0</v>
      </c>
      <c r="HC411">
        <f t="shared" si="547"/>
        <v>0</v>
      </c>
      <c r="HD411">
        <f>GM411</f>
        <v>0</v>
      </c>
      <c r="HE411" t="s">
        <v>3</v>
      </c>
      <c r="HF411" t="s">
        <v>3</v>
      </c>
      <c r="HM411" t="s">
        <v>3</v>
      </c>
      <c r="HN411" t="s">
        <v>3</v>
      </c>
      <c r="HO411" t="s">
        <v>3</v>
      </c>
      <c r="HP411" t="s">
        <v>3</v>
      </c>
      <c r="HQ411" t="s">
        <v>3</v>
      </c>
      <c r="IK411">
        <v>0</v>
      </c>
    </row>
    <row r="412" spans="1:255" x14ac:dyDescent="0.2">
      <c r="A412" s="2">
        <v>17</v>
      </c>
      <c r="B412" s="2">
        <v>1</v>
      </c>
      <c r="C412" s="2"/>
      <c r="D412" s="2"/>
      <c r="E412" s="2" t="s">
        <v>542</v>
      </c>
      <c r="F412" s="2" t="s">
        <v>543</v>
      </c>
      <c r="G412" s="2" t="s">
        <v>544</v>
      </c>
      <c r="H412" s="2" t="s">
        <v>48</v>
      </c>
      <c r="I412" s="2">
        <v>0</v>
      </c>
      <c r="J412" s="2">
        <v>0</v>
      </c>
      <c r="K412" s="2">
        <v>0</v>
      </c>
      <c r="L412" s="2">
        <v>47.4</v>
      </c>
      <c r="M412" s="2">
        <v>0</v>
      </c>
      <c r="N412" s="2">
        <f t="shared" si="512"/>
        <v>47.4</v>
      </c>
      <c r="O412" s="2">
        <f t="shared" si="513"/>
        <v>0</v>
      </c>
      <c r="P412" s="2">
        <f t="shared" si="514"/>
        <v>0</v>
      </c>
      <c r="Q412" s="2">
        <f t="shared" si="515"/>
        <v>0</v>
      </c>
      <c r="R412" s="2">
        <f t="shared" si="516"/>
        <v>0</v>
      </c>
      <c r="S412" s="2">
        <f t="shared" si="517"/>
        <v>0</v>
      </c>
      <c r="T412" s="2">
        <f t="shared" si="518"/>
        <v>0</v>
      </c>
      <c r="U412" s="2">
        <f t="shared" si="519"/>
        <v>0</v>
      </c>
      <c r="V412" s="2">
        <f t="shared" si="520"/>
        <v>0</v>
      </c>
      <c r="W412" s="2">
        <f t="shared" si="521"/>
        <v>0</v>
      </c>
      <c r="X412" s="2">
        <f t="shared" si="522"/>
        <v>0</v>
      </c>
      <c r="Y412" s="2">
        <f t="shared" si="523"/>
        <v>0</v>
      </c>
      <c r="Z412" s="2"/>
      <c r="AA412" s="2">
        <v>51442965</v>
      </c>
      <c r="AB412" s="2">
        <f t="shared" si="524"/>
        <v>3.96</v>
      </c>
      <c r="AC412" s="2">
        <f t="shared" si="525"/>
        <v>3.96</v>
      </c>
      <c r="AD412" s="2">
        <f t="shared" si="548"/>
        <v>0</v>
      </c>
      <c r="AE412" s="2">
        <f t="shared" si="549"/>
        <v>0</v>
      </c>
      <c r="AF412" s="2">
        <f t="shared" si="549"/>
        <v>0</v>
      </c>
      <c r="AG412" s="2">
        <f t="shared" si="526"/>
        <v>0</v>
      </c>
      <c r="AH412" s="2">
        <f t="shared" si="550"/>
        <v>0</v>
      </c>
      <c r="AI412" s="2">
        <f t="shared" si="550"/>
        <v>0</v>
      </c>
      <c r="AJ412" s="2">
        <f t="shared" si="527"/>
        <v>0</v>
      </c>
      <c r="AK412" s="2">
        <v>0</v>
      </c>
      <c r="AL412" s="2">
        <v>3.96</v>
      </c>
      <c r="AM412" s="2">
        <v>0</v>
      </c>
      <c r="AN412" s="2">
        <v>0</v>
      </c>
      <c r="AO412" s="2">
        <v>0</v>
      </c>
      <c r="AP412" s="2">
        <v>0</v>
      </c>
      <c r="AQ412" s="2">
        <v>0</v>
      </c>
      <c r="AR412" s="2">
        <v>0</v>
      </c>
      <c r="AS412" s="2">
        <v>0</v>
      </c>
      <c r="AT412" s="2">
        <v>0</v>
      </c>
      <c r="AU412" s="2">
        <v>0</v>
      </c>
      <c r="AV412" s="2">
        <v>1</v>
      </c>
      <c r="AW412" s="2">
        <v>1</v>
      </c>
      <c r="AX412" s="2"/>
      <c r="AY412" s="2"/>
      <c r="AZ412" s="2">
        <v>1</v>
      </c>
      <c r="BA412" s="2">
        <v>1</v>
      </c>
      <c r="BB412" s="2">
        <v>13.24</v>
      </c>
      <c r="BC412" s="2">
        <v>13.24</v>
      </c>
      <c r="BD412" s="2" t="s">
        <v>3</v>
      </c>
      <c r="BE412" s="2" t="s">
        <v>3</v>
      </c>
      <c r="BF412" s="2" t="s">
        <v>3</v>
      </c>
      <c r="BG412" s="2" t="s">
        <v>3</v>
      </c>
      <c r="BH412" s="2">
        <v>0</v>
      </c>
      <c r="BI412" s="2">
        <v>1</v>
      </c>
      <c r="BJ412" s="2" t="s">
        <v>545</v>
      </c>
      <c r="BK412" s="2"/>
      <c r="BL412" s="2"/>
      <c r="BM412" s="2">
        <v>1201</v>
      </c>
      <c r="BN412" s="2">
        <v>0</v>
      </c>
      <c r="BO412" s="2" t="s">
        <v>18</v>
      </c>
      <c r="BP412" s="2">
        <v>1</v>
      </c>
      <c r="BQ412" s="2">
        <v>19</v>
      </c>
      <c r="BR412" s="2">
        <v>0</v>
      </c>
      <c r="BS412" s="2">
        <v>1</v>
      </c>
      <c r="BT412" s="2">
        <v>1</v>
      </c>
      <c r="BU412" s="2">
        <v>1</v>
      </c>
      <c r="BV412" s="2">
        <v>1</v>
      </c>
      <c r="BW412" s="2">
        <v>1</v>
      </c>
      <c r="BX412" s="2">
        <v>1</v>
      </c>
      <c r="BY412" s="2" t="s">
        <v>3</v>
      </c>
      <c r="BZ412" s="2">
        <v>0</v>
      </c>
      <c r="CA412" s="2">
        <v>0</v>
      </c>
      <c r="CB412" s="2" t="s">
        <v>3</v>
      </c>
      <c r="CC412" s="2"/>
      <c r="CD412" s="2"/>
      <c r="CE412" s="2">
        <v>0</v>
      </c>
      <c r="CF412" s="2">
        <v>0</v>
      </c>
      <c r="CG412" s="2">
        <v>0</v>
      </c>
      <c r="CH412" s="2">
        <v>137</v>
      </c>
      <c r="CI412" s="2">
        <v>0</v>
      </c>
      <c r="CJ412" s="2">
        <v>0</v>
      </c>
      <c r="CK412" s="2">
        <v>0</v>
      </c>
      <c r="CL412" s="2">
        <v>0</v>
      </c>
      <c r="CM412" s="2">
        <v>0</v>
      </c>
      <c r="CN412" s="2" t="s">
        <v>3</v>
      </c>
      <c r="CO412" s="2">
        <v>0</v>
      </c>
      <c r="CP412" s="2">
        <f t="shared" si="528"/>
        <v>0</v>
      </c>
      <c r="CQ412" s="2">
        <f t="shared" si="529"/>
        <v>52.43</v>
      </c>
      <c r="CR412" s="2">
        <f t="shared" si="530"/>
        <v>0</v>
      </c>
      <c r="CS412" s="2">
        <f t="shared" si="531"/>
        <v>0</v>
      </c>
      <c r="CT412" s="2">
        <f t="shared" si="532"/>
        <v>0</v>
      </c>
      <c r="CU412" s="2">
        <f t="shared" si="533"/>
        <v>0</v>
      </c>
      <c r="CV412" s="2">
        <f t="shared" si="534"/>
        <v>0</v>
      </c>
      <c r="CW412" s="2">
        <f t="shared" si="535"/>
        <v>0</v>
      </c>
      <c r="CX412" s="2">
        <f t="shared" si="536"/>
        <v>0</v>
      </c>
      <c r="CY412" s="2">
        <f t="shared" si="537"/>
        <v>0</v>
      </c>
      <c r="CZ412" s="2">
        <f t="shared" si="538"/>
        <v>0</v>
      </c>
      <c r="DA412" s="2"/>
      <c r="DB412" s="2"/>
      <c r="DC412" s="2" t="s">
        <v>3</v>
      </c>
      <c r="DD412" s="2" t="s">
        <v>3</v>
      </c>
      <c r="DE412" s="2" t="s">
        <v>3</v>
      </c>
      <c r="DF412" s="2" t="s">
        <v>3</v>
      </c>
      <c r="DG412" s="2" t="s">
        <v>3</v>
      </c>
      <c r="DH412" s="2" t="s">
        <v>3</v>
      </c>
      <c r="DI412" s="2" t="s">
        <v>3</v>
      </c>
      <c r="DJ412" s="2" t="s">
        <v>3</v>
      </c>
      <c r="DK412" s="2" t="s">
        <v>3</v>
      </c>
      <c r="DL412" s="2" t="s">
        <v>3</v>
      </c>
      <c r="DM412" s="2" t="s">
        <v>3</v>
      </c>
      <c r="DN412" s="2">
        <v>0</v>
      </c>
      <c r="DO412" s="2">
        <v>0</v>
      </c>
      <c r="DP412" s="2">
        <v>1</v>
      </c>
      <c r="DQ412" s="2">
        <v>1</v>
      </c>
      <c r="DR412" s="2"/>
      <c r="DS412" s="2"/>
      <c r="DT412" s="2"/>
      <c r="DU412" s="2">
        <v>1013</v>
      </c>
      <c r="DV412" s="2" t="s">
        <v>48</v>
      </c>
      <c r="DW412" s="2" t="s">
        <v>48</v>
      </c>
      <c r="DX412" s="2">
        <v>1</v>
      </c>
      <c r="DY412" s="2"/>
      <c r="DZ412" s="2" t="s">
        <v>3</v>
      </c>
      <c r="EA412" s="2" t="s">
        <v>3</v>
      </c>
      <c r="EB412" s="2" t="s">
        <v>3</v>
      </c>
      <c r="EC412" s="2" t="s">
        <v>3</v>
      </c>
      <c r="ED412" s="2"/>
      <c r="EE412" s="2">
        <v>51407625</v>
      </c>
      <c r="EF412" s="2">
        <v>19</v>
      </c>
      <c r="EG412" s="2" t="s">
        <v>178</v>
      </c>
      <c r="EH412" s="2">
        <v>0</v>
      </c>
      <c r="EI412" s="2" t="s">
        <v>3</v>
      </c>
      <c r="EJ412" s="2">
        <v>1</v>
      </c>
      <c r="EK412" s="2">
        <v>1201</v>
      </c>
      <c r="EL412" s="2" t="s">
        <v>178</v>
      </c>
      <c r="EM412" s="2" t="s">
        <v>179</v>
      </c>
      <c r="EN412" s="2"/>
      <c r="EO412" s="2" t="s">
        <v>3</v>
      </c>
      <c r="EP412" s="2"/>
      <c r="EQ412" s="2">
        <v>0</v>
      </c>
      <c r="ER412" s="2">
        <v>0</v>
      </c>
      <c r="ES412" s="2">
        <v>3.96</v>
      </c>
      <c r="ET412" s="2">
        <v>0</v>
      </c>
      <c r="EU412" s="2">
        <v>0</v>
      </c>
      <c r="EV412" s="2">
        <v>0</v>
      </c>
      <c r="EW412" s="2">
        <v>0</v>
      </c>
      <c r="EX412" s="2">
        <v>0</v>
      </c>
      <c r="EY412" s="2">
        <v>0</v>
      </c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>
        <v>0</v>
      </c>
      <c r="FR412" s="2">
        <f t="shared" si="539"/>
        <v>0</v>
      </c>
      <c r="FS412" s="2">
        <v>0</v>
      </c>
      <c r="FT412" s="2"/>
      <c r="FU412" s="2"/>
      <c r="FV412" s="2"/>
      <c r="FW412" s="2"/>
      <c r="FX412" s="2">
        <v>0</v>
      </c>
      <c r="FY412" s="2">
        <v>0</v>
      </c>
      <c r="FZ412" s="2"/>
      <c r="GA412" s="2" t="s">
        <v>3</v>
      </c>
      <c r="GB412" s="2"/>
      <c r="GC412" s="2"/>
      <c r="GD412" s="2">
        <v>1</v>
      </c>
      <c r="GE412" s="2"/>
      <c r="GF412" s="2">
        <v>1018715968</v>
      </c>
      <c r="GG412" s="2">
        <v>2</v>
      </c>
      <c r="GH412" s="2">
        <v>0</v>
      </c>
      <c r="GI412" s="2">
        <v>-2</v>
      </c>
      <c r="GJ412" s="2">
        <v>0</v>
      </c>
      <c r="GK412" s="2">
        <v>0</v>
      </c>
      <c r="GL412" s="2">
        <f t="shared" si="540"/>
        <v>0</v>
      </c>
      <c r="GM412" s="2">
        <f t="shared" si="541"/>
        <v>0</v>
      </c>
      <c r="GN412" s="2">
        <f t="shared" si="542"/>
        <v>0</v>
      </c>
      <c r="GO412" s="2">
        <f t="shared" si="543"/>
        <v>0</v>
      </c>
      <c r="GP412" s="2">
        <f t="shared" si="544"/>
        <v>0</v>
      </c>
      <c r="GQ412" s="2"/>
      <c r="GR412" s="2">
        <v>0</v>
      </c>
      <c r="GS412" s="2">
        <v>3</v>
      </c>
      <c r="GT412" s="2">
        <v>0</v>
      </c>
      <c r="GU412" s="2" t="s">
        <v>3</v>
      </c>
      <c r="GV412" s="2">
        <f t="shared" si="545"/>
        <v>0</v>
      </c>
      <c r="GW412" s="2">
        <v>13.24</v>
      </c>
      <c r="GX412" s="2">
        <f t="shared" si="546"/>
        <v>0</v>
      </c>
      <c r="GY412" s="2"/>
      <c r="GZ412" s="2"/>
      <c r="HA412" s="2">
        <v>0</v>
      </c>
      <c r="HB412" s="2">
        <v>0</v>
      </c>
      <c r="HC412" s="2">
        <f t="shared" si="547"/>
        <v>0</v>
      </c>
      <c r="HD412" s="2">
        <f>GM412</f>
        <v>0</v>
      </c>
      <c r="HE412" s="2" t="s">
        <v>3</v>
      </c>
      <c r="HF412" s="2" t="s">
        <v>3</v>
      </c>
      <c r="HG412" s="2"/>
      <c r="HH412" s="2"/>
      <c r="HI412" s="2"/>
      <c r="HJ412" s="2"/>
      <c r="HK412" s="2"/>
      <c r="HL412" s="2"/>
      <c r="HM412" s="2" t="s">
        <v>3</v>
      </c>
      <c r="HN412" s="2" t="s">
        <v>3</v>
      </c>
      <c r="HO412" s="2" t="s">
        <v>3</v>
      </c>
      <c r="HP412" s="2" t="s">
        <v>3</v>
      </c>
      <c r="HQ412" s="2" t="s">
        <v>3</v>
      </c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>
        <v>0</v>
      </c>
      <c r="IL412" s="2"/>
      <c r="IM412" s="2"/>
      <c r="IN412" s="2"/>
      <c r="IO412" s="2"/>
      <c r="IP412" s="2"/>
      <c r="IQ412" s="2"/>
      <c r="IR412" s="2"/>
      <c r="IS412" s="2"/>
      <c r="IT412" s="2"/>
      <c r="IU412" s="2"/>
    </row>
    <row r="413" spans="1:255" x14ac:dyDescent="0.2">
      <c r="A413">
        <v>17</v>
      </c>
      <c r="B413">
        <v>1</v>
      </c>
      <c r="E413" t="s">
        <v>542</v>
      </c>
      <c r="F413" t="s">
        <v>543</v>
      </c>
      <c r="G413" t="s">
        <v>544</v>
      </c>
      <c r="H413" t="s">
        <v>48</v>
      </c>
      <c r="I413">
        <v>0</v>
      </c>
      <c r="J413">
        <v>0</v>
      </c>
      <c r="K413">
        <v>0</v>
      </c>
      <c r="L413">
        <v>47.4</v>
      </c>
      <c r="M413">
        <v>0</v>
      </c>
      <c r="N413">
        <f t="shared" si="512"/>
        <v>47.4</v>
      </c>
      <c r="O413">
        <f t="shared" si="513"/>
        <v>0</v>
      </c>
      <c r="P413">
        <f t="shared" si="514"/>
        <v>0</v>
      </c>
      <c r="Q413">
        <f t="shared" si="515"/>
        <v>0</v>
      </c>
      <c r="R413">
        <f t="shared" si="516"/>
        <v>0</v>
      </c>
      <c r="S413">
        <f t="shared" si="517"/>
        <v>0</v>
      </c>
      <c r="T413">
        <f t="shared" si="518"/>
        <v>0</v>
      </c>
      <c r="U413">
        <f t="shared" si="519"/>
        <v>0</v>
      </c>
      <c r="V413">
        <f t="shared" si="520"/>
        <v>0</v>
      </c>
      <c r="W413">
        <f t="shared" si="521"/>
        <v>0</v>
      </c>
      <c r="X413">
        <f t="shared" si="522"/>
        <v>0</v>
      </c>
      <c r="Y413">
        <f t="shared" si="523"/>
        <v>0</v>
      </c>
      <c r="AA413">
        <v>51441990</v>
      </c>
      <c r="AB413">
        <f t="shared" si="524"/>
        <v>3.96</v>
      </c>
      <c r="AC413">
        <f t="shared" si="525"/>
        <v>3.96</v>
      </c>
      <c r="AD413">
        <f t="shared" si="548"/>
        <v>0</v>
      </c>
      <c r="AE413">
        <f t="shared" si="549"/>
        <v>0</v>
      </c>
      <c r="AF413">
        <f t="shared" si="549"/>
        <v>0</v>
      </c>
      <c r="AG413">
        <f t="shared" si="526"/>
        <v>0</v>
      </c>
      <c r="AH413">
        <f t="shared" si="550"/>
        <v>0</v>
      </c>
      <c r="AI413">
        <f t="shared" si="550"/>
        <v>0</v>
      </c>
      <c r="AJ413">
        <f t="shared" si="527"/>
        <v>0</v>
      </c>
      <c r="AK413">
        <v>0</v>
      </c>
      <c r="AL413">
        <v>3.96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1</v>
      </c>
      <c r="AW413">
        <v>1</v>
      </c>
      <c r="AZ413">
        <v>1</v>
      </c>
      <c r="BA413">
        <v>1</v>
      </c>
      <c r="BB413">
        <v>13.24</v>
      </c>
      <c r="BC413">
        <v>13.24</v>
      </c>
      <c r="BD413" t="s">
        <v>3</v>
      </c>
      <c r="BE413" t="s">
        <v>3</v>
      </c>
      <c r="BF413" t="s">
        <v>3</v>
      </c>
      <c r="BG413" t="s">
        <v>3</v>
      </c>
      <c r="BH413">
        <v>0</v>
      </c>
      <c r="BI413">
        <v>1</v>
      </c>
      <c r="BJ413" t="s">
        <v>545</v>
      </c>
      <c r="BM413">
        <v>1201</v>
      </c>
      <c r="BN413">
        <v>0</v>
      </c>
      <c r="BO413" t="s">
        <v>18</v>
      </c>
      <c r="BP413">
        <v>1</v>
      </c>
      <c r="BQ413">
        <v>19</v>
      </c>
      <c r="BR413">
        <v>0</v>
      </c>
      <c r="BS413">
        <v>1</v>
      </c>
      <c r="BT413">
        <v>1</v>
      </c>
      <c r="BU413">
        <v>1</v>
      </c>
      <c r="BV413">
        <v>1</v>
      </c>
      <c r="BW413">
        <v>1</v>
      </c>
      <c r="BX413">
        <v>1</v>
      </c>
      <c r="BY413" t="s">
        <v>3</v>
      </c>
      <c r="BZ413">
        <v>0</v>
      </c>
      <c r="CA413">
        <v>0</v>
      </c>
      <c r="CB413" t="s">
        <v>3</v>
      </c>
      <c r="CE413">
        <v>0</v>
      </c>
      <c r="CF413">
        <v>0</v>
      </c>
      <c r="CG413">
        <v>0</v>
      </c>
      <c r="CH413">
        <v>137</v>
      </c>
      <c r="CI413">
        <v>0</v>
      </c>
      <c r="CJ413">
        <v>0</v>
      </c>
      <c r="CK413">
        <v>0</v>
      </c>
      <c r="CL413">
        <v>0</v>
      </c>
      <c r="CM413">
        <v>0</v>
      </c>
      <c r="CN413" t="s">
        <v>3</v>
      </c>
      <c r="CO413">
        <v>0</v>
      </c>
      <c r="CP413">
        <f t="shared" si="528"/>
        <v>0</v>
      </c>
      <c r="CQ413">
        <f t="shared" si="529"/>
        <v>52.43</v>
      </c>
      <c r="CR413">
        <f t="shared" si="530"/>
        <v>0</v>
      </c>
      <c r="CS413">
        <f t="shared" si="531"/>
        <v>0</v>
      </c>
      <c r="CT413">
        <f t="shared" si="532"/>
        <v>0</v>
      </c>
      <c r="CU413">
        <f t="shared" si="533"/>
        <v>0</v>
      </c>
      <c r="CV413">
        <f t="shared" si="534"/>
        <v>0</v>
      </c>
      <c r="CW413">
        <f t="shared" si="535"/>
        <v>0</v>
      </c>
      <c r="CX413">
        <f t="shared" si="536"/>
        <v>0</v>
      </c>
      <c r="CY413">
        <f t="shared" si="537"/>
        <v>0</v>
      </c>
      <c r="CZ413">
        <f t="shared" si="538"/>
        <v>0</v>
      </c>
      <c r="DC413" t="s">
        <v>3</v>
      </c>
      <c r="DD413" t="s">
        <v>3</v>
      </c>
      <c r="DE413" t="s">
        <v>3</v>
      </c>
      <c r="DF413" t="s">
        <v>3</v>
      </c>
      <c r="DG413" t="s">
        <v>3</v>
      </c>
      <c r="DH413" t="s">
        <v>3</v>
      </c>
      <c r="DI413" t="s">
        <v>3</v>
      </c>
      <c r="DJ413" t="s">
        <v>3</v>
      </c>
      <c r="DK413" t="s">
        <v>3</v>
      </c>
      <c r="DL413" t="s">
        <v>3</v>
      </c>
      <c r="DM413" t="s">
        <v>3</v>
      </c>
      <c r="DN413">
        <v>0</v>
      </c>
      <c r="DO413">
        <v>0</v>
      </c>
      <c r="DP413">
        <v>1</v>
      </c>
      <c r="DQ413">
        <v>1</v>
      </c>
      <c r="DU413">
        <v>1013</v>
      </c>
      <c r="DV413" t="s">
        <v>48</v>
      </c>
      <c r="DW413" t="s">
        <v>48</v>
      </c>
      <c r="DX413">
        <v>1</v>
      </c>
      <c r="DZ413" t="s">
        <v>3</v>
      </c>
      <c r="EA413" t="s">
        <v>3</v>
      </c>
      <c r="EB413" t="s">
        <v>3</v>
      </c>
      <c r="EC413" t="s">
        <v>3</v>
      </c>
      <c r="EE413">
        <v>51407625</v>
      </c>
      <c r="EF413">
        <v>19</v>
      </c>
      <c r="EG413" t="s">
        <v>178</v>
      </c>
      <c r="EH413">
        <v>0</v>
      </c>
      <c r="EI413" t="s">
        <v>3</v>
      </c>
      <c r="EJ413">
        <v>1</v>
      </c>
      <c r="EK413">
        <v>1201</v>
      </c>
      <c r="EL413" t="s">
        <v>178</v>
      </c>
      <c r="EM413" t="s">
        <v>179</v>
      </c>
      <c r="EO413" t="s">
        <v>3</v>
      </c>
      <c r="EQ413">
        <v>0</v>
      </c>
      <c r="ER413">
        <v>0</v>
      </c>
      <c r="ES413">
        <v>3.96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FQ413">
        <v>0</v>
      </c>
      <c r="FR413">
        <f t="shared" si="539"/>
        <v>0</v>
      </c>
      <c r="FS413">
        <v>0</v>
      </c>
      <c r="FX413">
        <v>0</v>
      </c>
      <c r="FY413">
        <v>0</v>
      </c>
      <c r="GA413" t="s">
        <v>3</v>
      </c>
      <c r="GD413">
        <v>1</v>
      </c>
      <c r="GF413">
        <v>1018715968</v>
      </c>
      <c r="GG413">
        <v>2</v>
      </c>
      <c r="GH413">
        <v>0</v>
      </c>
      <c r="GI413">
        <v>-2</v>
      </c>
      <c r="GJ413">
        <v>0</v>
      </c>
      <c r="GK413">
        <v>0</v>
      </c>
      <c r="GL413">
        <f t="shared" si="540"/>
        <v>0</v>
      </c>
      <c r="GM413">
        <f t="shared" si="541"/>
        <v>0</v>
      </c>
      <c r="GN413">
        <f t="shared" si="542"/>
        <v>0</v>
      </c>
      <c r="GO413">
        <f t="shared" si="543"/>
        <v>0</v>
      </c>
      <c r="GP413">
        <f t="shared" si="544"/>
        <v>0</v>
      </c>
      <c r="GR413">
        <v>0</v>
      </c>
      <c r="GS413">
        <v>3</v>
      </c>
      <c r="GT413">
        <v>0</v>
      </c>
      <c r="GU413" t="s">
        <v>3</v>
      </c>
      <c r="GV413">
        <f t="shared" si="545"/>
        <v>0</v>
      </c>
      <c r="GW413">
        <v>13.24</v>
      </c>
      <c r="GX413">
        <f t="shared" si="546"/>
        <v>0</v>
      </c>
      <c r="HA413">
        <v>0</v>
      </c>
      <c r="HB413">
        <v>0</v>
      </c>
      <c r="HC413">
        <f t="shared" si="547"/>
        <v>0</v>
      </c>
      <c r="HD413">
        <f>GM413</f>
        <v>0</v>
      </c>
      <c r="HE413" t="s">
        <v>3</v>
      </c>
      <c r="HF413" t="s">
        <v>3</v>
      </c>
      <c r="HM413" t="s">
        <v>3</v>
      </c>
      <c r="HN413" t="s">
        <v>3</v>
      </c>
      <c r="HO413" t="s">
        <v>3</v>
      </c>
      <c r="HP413" t="s">
        <v>3</v>
      </c>
      <c r="HQ413" t="s">
        <v>3</v>
      </c>
      <c r="IK413">
        <v>0</v>
      </c>
    </row>
    <row r="414" spans="1:255" x14ac:dyDescent="0.2">
      <c r="A414" s="2">
        <v>17</v>
      </c>
      <c r="B414" s="2">
        <v>1</v>
      </c>
      <c r="C414" s="2"/>
      <c r="D414" s="2"/>
      <c r="E414" s="2" t="s">
        <v>546</v>
      </c>
      <c r="F414" s="2" t="s">
        <v>46</v>
      </c>
      <c r="G414" s="2" t="s">
        <v>516</v>
      </c>
      <c r="H414" s="2" t="s">
        <v>48</v>
      </c>
      <c r="I414" s="2">
        <v>0</v>
      </c>
      <c r="J414" s="2">
        <v>0</v>
      </c>
      <c r="K414" s="2">
        <v>0</v>
      </c>
      <c r="L414" s="2">
        <v>299.39999999999998</v>
      </c>
      <c r="M414" s="2">
        <v>0</v>
      </c>
      <c r="N414" s="2">
        <f t="shared" si="512"/>
        <v>299.39999999999998</v>
      </c>
      <c r="O414" s="2">
        <f t="shared" si="513"/>
        <v>0</v>
      </c>
      <c r="P414" s="2">
        <f t="shared" si="514"/>
        <v>0</v>
      </c>
      <c r="Q414" s="2">
        <f t="shared" si="515"/>
        <v>0</v>
      </c>
      <c r="R414" s="2">
        <f t="shared" si="516"/>
        <v>0</v>
      </c>
      <c r="S414" s="2">
        <f t="shared" si="517"/>
        <v>0</v>
      </c>
      <c r="T414" s="2">
        <f t="shared" si="518"/>
        <v>0</v>
      </c>
      <c r="U414" s="2">
        <f t="shared" si="519"/>
        <v>0</v>
      </c>
      <c r="V414" s="2">
        <f t="shared" si="520"/>
        <v>0</v>
      </c>
      <c r="W414" s="2">
        <f t="shared" si="521"/>
        <v>0</v>
      </c>
      <c r="X414" s="2">
        <f t="shared" si="522"/>
        <v>0</v>
      </c>
      <c r="Y414" s="2">
        <f t="shared" si="523"/>
        <v>0</v>
      </c>
      <c r="Z414" s="2"/>
      <c r="AA414" s="2">
        <v>51442965</v>
      </c>
      <c r="AB414" s="2">
        <f t="shared" si="524"/>
        <v>2.91</v>
      </c>
      <c r="AC414" s="2">
        <f t="shared" si="525"/>
        <v>0</v>
      </c>
      <c r="AD414" s="2">
        <f t="shared" si="548"/>
        <v>2.91</v>
      </c>
      <c r="AE414" s="2">
        <f t="shared" si="549"/>
        <v>0</v>
      </c>
      <c r="AF414" s="2">
        <f t="shared" si="549"/>
        <v>0</v>
      </c>
      <c r="AG414" s="2">
        <f t="shared" si="526"/>
        <v>0</v>
      </c>
      <c r="AH414" s="2">
        <f t="shared" si="550"/>
        <v>0</v>
      </c>
      <c r="AI414" s="2">
        <f t="shared" si="550"/>
        <v>0</v>
      </c>
      <c r="AJ414" s="2">
        <f t="shared" si="527"/>
        <v>0</v>
      </c>
      <c r="AK414" s="2">
        <v>0</v>
      </c>
      <c r="AL414" s="2">
        <v>0</v>
      </c>
      <c r="AM414" s="2">
        <v>2.91</v>
      </c>
      <c r="AN414" s="2">
        <v>0</v>
      </c>
      <c r="AO414" s="2">
        <v>0</v>
      </c>
      <c r="AP414" s="2">
        <v>0</v>
      </c>
      <c r="AQ414" s="2">
        <v>0</v>
      </c>
      <c r="AR414" s="2">
        <v>0</v>
      </c>
      <c r="AS414" s="2">
        <v>0</v>
      </c>
      <c r="AT414" s="2">
        <v>0</v>
      </c>
      <c r="AU414" s="2">
        <v>0</v>
      </c>
      <c r="AV414" s="2">
        <v>1</v>
      </c>
      <c r="AW414" s="2">
        <v>1</v>
      </c>
      <c r="AX414" s="2"/>
      <c r="AY414" s="2"/>
      <c r="AZ414" s="2">
        <v>1</v>
      </c>
      <c r="BA414" s="2">
        <v>1</v>
      </c>
      <c r="BB414" s="2">
        <v>13.62</v>
      </c>
      <c r="BC414" s="2">
        <v>13.62</v>
      </c>
      <c r="BD414" s="2" t="s">
        <v>3</v>
      </c>
      <c r="BE414" s="2" t="s">
        <v>3</v>
      </c>
      <c r="BF414" s="2" t="s">
        <v>3</v>
      </c>
      <c r="BG414" s="2" t="s">
        <v>3</v>
      </c>
      <c r="BH414" s="2">
        <v>0</v>
      </c>
      <c r="BI414" s="2">
        <v>1</v>
      </c>
      <c r="BJ414" s="2" t="s">
        <v>49</v>
      </c>
      <c r="BK414" s="2"/>
      <c r="BL414" s="2"/>
      <c r="BM414" s="2">
        <v>69001</v>
      </c>
      <c r="BN414" s="2">
        <v>0</v>
      </c>
      <c r="BO414" s="2" t="s">
        <v>50</v>
      </c>
      <c r="BP414" s="2">
        <v>1</v>
      </c>
      <c r="BQ414" s="2">
        <v>6</v>
      </c>
      <c r="BR414" s="2">
        <v>0</v>
      </c>
      <c r="BS414" s="2">
        <v>1</v>
      </c>
      <c r="BT414" s="2">
        <v>1</v>
      </c>
      <c r="BU414" s="2">
        <v>1</v>
      </c>
      <c r="BV414" s="2">
        <v>1</v>
      </c>
      <c r="BW414" s="2">
        <v>1</v>
      </c>
      <c r="BX414" s="2">
        <v>1</v>
      </c>
      <c r="BY414" s="2" t="s">
        <v>3</v>
      </c>
      <c r="BZ414" s="2">
        <v>0</v>
      </c>
      <c r="CA414" s="2">
        <v>0</v>
      </c>
      <c r="CB414" s="2" t="s">
        <v>3</v>
      </c>
      <c r="CC414" s="2"/>
      <c r="CD414" s="2"/>
      <c r="CE414" s="2">
        <v>0</v>
      </c>
      <c r="CF414" s="2">
        <v>0</v>
      </c>
      <c r="CG414" s="2">
        <v>0</v>
      </c>
      <c r="CH414" s="2">
        <v>138</v>
      </c>
      <c r="CI414" s="2">
        <v>0</v>
      </c>
      <c r="CJ414" s="2">
        <v>0</v>
      </c>
      <c r="CK414" s="2">
        <v>0</v>
      </c>
      <c r="CL414" s="2">
        <v>0</v>
      </c>
      <c r="CM414" s="2">
        <v>0</v>
      </c>
      <c r="CN414" s="2" t="s">
        <v>3</v>
      </c>
      <c r="CO414" s="2">
        <v>0</v>
      </c>
      <c r="CP414" s="2">
        <f t="shared" si="528"/>
        <v>0</v>
      </c>
      <c r="CQ414" s="2">
        <f t="shared" si="529"/>
        <v>0</v>
      </c>
      <c r="CR414" s="2">
        <f t="shared" si="530"/>
        <v>39.630000000000003</v>
      </c>
      <c r="CS414" s="2">
        <f t="shared" si="531"/>
        <v>0</v>
      </c>
      <c r="CT414" s="2">
        <f t="shared" si="532"/>
        <v>0</v>
      </c>
      <c r="CU414" s="2">
        <f t="shared" si="533"/>
        <v>0</v>
      </c>
      <c r="CV414" s="2">
        <f t="shared" si="534"/>
        <v>0</v>
      </c>
      <c r="CW414" s="2">
        <f t="shared" si="535"/>
        <v>0</v>
      </c>
      <c r="CX414" s="2">
        <f t="shared" si="536"/>
        <v>0</v>
      </c>
      <c r="CY414" s="2">
        <f t="shared" si="537"/>
        <v>0</v>
      </c>
      <c r="CZ414" s="2">
        <f t="shared" si="538"/>
        <v>0</v>
      </c>
      <c r="DA414" s="2"/>
      <c r="DB414" s="2"/>
      <c r="DC414" s="2" t="s">
        <v>3</v>
      </c>
      <c r="DD414" s="2" t="s">
        <v>3</v>
      </c>
      <c r="DE414" s="2" t="s">
        <v>3</v>
      </c>
      <c r="DF414" s="2" t="s">
        <v>3</v>
      </c>
      <c r="DG414" s="2" t="s">
        <v>3</v>
      </c>
      <c r="DH414" s="2" t="s">
        <v>3</v>
      </c>
      <c r="DI414" s="2" t="s">
        <v>3</v>
      </c>
      <c r="DJ414" s="2" t="s">
        <v>3</v>
      </c>
      <c r="DK414" s="2" t="s">
        <v>3</v>
      </c>
      <c r="DL414" s="2" t="s">
        <v>3</v>
      </c>
      <c r="DM414" s="2" t="s">
        <v>3</v>
      </c>
      <c r="DN414" s="2">
        <v>0</v>
      </c>
      <c r="DO414" s="2">
        <v>0</v>
      </c>
      <c r="DP414" s="2">
        <v>1</v>
      </c>
      <c r="DQ414" s="2">
        <v>1</v>
      </c>
      <c r="DR414" s="2"/>
      <c r="DS414" s="2"/>
      <c r="DT414" s="2"/>
      <c r="DU414" s="2">
        <v>1013</v>
      </c>
      <c r="DV414" s="2" t="s">
        <v>48</v>
      </c>
      <c r="DW414" s="2" t="s">
        <v>48</v>
      </c>
      <c r="DX414" s="2">
        <v>1</v>
      </c>
      <c r="DY414" s="2"/>
      <c r="DZ414" s="2" t="s">
        <v>3</v>
      </c>
      <c r="EA414" s="2" t="s">
        <v>3</v>
      </c>
      <c r="EB414" s="2" t="s">
        <v>3</v>
      </c>
      <c r="EC414" s="2" t="s">
        <v>3</v>
      </c>
      <c r="ED414" s="2"/>
      <c r="EE414" s="2">
        <v>51407832</v>
      </c>
      <c r="EF414" s="2">
        <v>6</v>
      </c>
      <c r="EG414" s="2" t="s">
        <v>188</v>
      </c>
      <c r="EH414" s="2">
        <v>0</v>
      </c>
      <c r="EI414" s="2" t="s">
        <v>3</v>
      </c>
      <c r="EJ414" s="2">
        <v>1</v>
      </c>
      <c r="EK414" s="2">
        <v>69001</v>
      </c>
      <c r="EL414" s="2" t="s">
        <v>189</v>
      </c>
      <c r="EM414" s="2" t="s">
        <v>190</v>
      </c>
      <c r="EN414" s="2"/>
      <c r="EO414" s="2" t="s">
        <v>3</v>
      </c>
      <c r="EP414" s="2"/>
      <c r="EQ414" s="2">
        <v>0</v>
      </c>
      <c r="ER414" s="2">
        <v>0</v>
      </c>
      <c r="ES414" s="2">
        <v>0</v>
      </c>
      <c r="ET414" s="2">
        <v>2.91</v>
      </c>
      <c r="EU414" s="2">
        <v>0</v>
      </c>
      <c r="EV414" s="2">
        <v>0</v>
      </c>
      <c r="EW414" s="2">
        <v>0</v>
      </c>
      <c r="EX414" s="2">
        <v>0</v>
      </c>
      <c r="EY414" s="2">
        <v>0</v>
      </c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>
        <v>0</v>
      </c>
      <c r="FR414" s="2">
        <f t="shared" si="539"/>
        <v>0</v>
      </c>
      <c r="FS414" s="2">
        <v>0</v>
      </c>
      <c r="FT414" s="2"/>
      <c r="FU414" s="2"/>
      <c r="FV414" s="2"/>
      <c r="FW414" s="2"/>
      <c r="FX414" s="2">
        <v>0</v>
      </c>
      <c r="FY414" s="2">
        <v>0</v>
      </c>
      <c r="FZ414" s="2"/>
      <c r="GA414" s="2" t="s">
        <v>3</v>
      </c>
      <c r="GB414" s="2"/>
      <c r="GC414" s="2"/>
      <c r="GD414" s="2">
        <v>1</v>
      </c>
      <c r="GE414" s="2"/>
      <c r="GF414" s="2">
        <v>-2137762324</v>
      </c>
      <c r="GG414" s="2">
        <v>2</v>
      </c>
      <c r="GH414" s="2">
        <v>0</v>
      </c>
      <c r="GI414" s="2">
        <v>-2</v>
      </c>
      <c r="GJ414" s="2">
        <v>0</v>
      </c>
      <c r="GK414" s="2">
        <v>0</v>
      </c>
      <c r="GL414" s="2">
        <f t="shared" si="540"/>
        <v>0</v>
      </c>
      <c r="GM414" s="2">
        <f t="shared" si="541"/>
        <v>0</v>
      </c>
      <c r="GN414" s="2">
        <f t="shared" si="542"/>
        <v>0</v>
      </c>
      <c r="GO414" s="2">
        <f t="shared" si="543"/>
        <v>0</v>
      </c>
      <c r="GP414" s="2">
        <f t="shared" si="544"/>
        <v>0</v>
      </c>
      <c r="GQ414" s="2"/>
      <c r="GR414" s="2">
        <v>0</v>
      </c>
      <c r="GS414" s="2">
        <v>3</v>
      </c>
      <c r="GT414" s="2">
        <v>0</v>
      </c>
      <c r="GU414" s="2" t="s">
        <v>3</v>
      </c>
      <c r="GV414" s="2">
        <f t="shared" si="545"/>
        <v>0</v>
      </c>
      <c r="GW414" s="2">
        <v>13.62</v>
      </c>
      <c r="GX414" s="2">
        <f t="shared" si="546"/>
        <v>0</v>
      </c>
      <c r="GY414" s="2"/>
      <c r="GZ414" s="2"/>
      <c r="HA414" s="2">
        <v>0</v>
      </c>
      <c r="HB414" s="2">
        <v>0</v>
      </c>
      <c r="HC414" s="2">
        <f t="shared" si="547"/>
        <v>0</v>
      </c>
      <c r="HD414" s="2"/>
      <c r="HE414" s="2" t="s">
        <v>3</v>
      </c>
      <c r="HF414" s="2" t="s">
        <v>3</v>
      </c>
      <c r="HG414" s="2"/>
      <c r="HH414" s="2"/>
      <c r="HI414" s="2"/>
      <c r="HJ414" s="2"/>
      <c r="HK414" s="2"/>
      <c r="HL414" s="2"/>
      <c r="HM414" s="2" t="s">
        <v>3</v>
      </c>
      <c r="HN414" s="2" t="s">
        <v>3</v>
      </c>
      <c r="HO414" s="2" t="s">
        <v>3</v>
      </c>
      <c r="HP414" s="2" t="s">
        <v>3</v>
      </c>
      <c r="HQ414" s="2" t="s">
        <v>3</v>
      </c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>
        <v>0</v>
      </c>
      <c r="IL414" s="2"/>
      <c r="IM414" s="2"/>
      <c r="IN414" s="2"/>
      <c r="IO414" s="2"/>
      <c r="IP414" s="2"/>
      <c r="IQ414" s="2"/>
      <c r="IR414" s="2"/>
      <c r="IS414" s="2"/>
      <c r="IT414" s="2"/>
      <c r="IU414" s="2"/>
    </row>
    <row r="415" spans="1:255" x14ac:dyDescent="0.2">
      <c r="A415">
        <v>17</v>
      </c>
      <c r="B415">
        <v>1</v>
      </c>
      <c r="E415" t="s">
        <v>546</v>
      </c>
      <c r="F415" t="s">
        <v>46</v>
      </c>
      <c r="G415" t="s">
        <v>516</v>
      </c>
      <c r="H415" t="s">
        <v>48</v>
      </c>
      <c r="I415">
        <v>0</v>
      </c>
      <c r="J415">
        <v>0</v>
      </c>
      <c r="K415">
        <v>0</v>
      </c>
      <c r="L415">
        <v>299.39999999999998</v>
      </c>
      <c r="M415">
        <v>0</v>
      </c>
      <c r="N415">
        <f t="shared" si="512"/>
        <v>299.39999999999998</v>
      </c>
      <c r="O415">
        <f t="shared" si="513"/>
        <v>0</v>
      </c>
      <c r="P415">
        <f t="shared" si="514"/>
        <v>0</v>
      </c>
      <c r="Q415">
        <f t="shared" si="515"/>
        <v>0</v>
      </c>
      <c r="R415">
        <f t="shared" si="516"/>
        <v>0</v>
      </c>
      <c r="S415">
        <f t="shared" si="517"/>
        <v>0</v>
      </c>
      <c r="T415">
        <f t="shared" si="518"/>
        <v>0</v>
      </c>
      <c r="U415">
        <f t="shared" si="519"/>
        <v>0</v>
      </c>
      <c r="V415">
        <f t="shared" si="520"/>
        <v>0</v>
      </c>
      <c r="W415">
        <f t="shared" si="521"/>
        <v>0</v>
      </c>
      <c r="X415">
        <f t="shared" si="522"/>
        <v>0</v>
      </c>
      <c r="Y415">
        <f t="shared" si="523"/>
        <v>0</v>
      </c>
      <c r="AA415">
        <v>51441990</v>
      </c>
      <c r="AB415">
        <f t="shared" si="524"/>
        <v>2.91</v>
      </c>
      <c r="AC415">
        <f t="shared" si="525"/>
        <v>0</v>
      </c>
      <c r="AD415">
        <f t="shared" si="548"/>
        <v>2.91</v>
      </c>
      <c r="AE415">
        <f t="shared" si="549"/>
        <v>0</v>
      </c>
      <c r="AF415">
        <f t="shared" si="549"/>
        <v>0</v>
      </c>
      <c r="AG415">
        <f t="shared" si="526"/>
        <v>0</v>
      </c>
      <c r="AH415">
        <f t="shared" si="550"/>
        <v>0</v>
      </c>
      <c r="AI415">
        <f t="shared" si="550"/>
        <v>0</v>
      </c>
      <c r="AJ415">
        <f t="shared" si="527"/>
        <v>0</v>
      </c>
      <c r="AK415">
        <v>0</v>
      </c>
      <c r="AL415">
        <v>0</v>
      </c>
      <c r="AM415">
        <v>2.91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1</v>
      </c>
      <c r="AW415">
        <v>1</v>
      </c>
      <c r="AZ415">
        <v>1</v>
      </c>
      <c r="BA415">
        <v>1</v>
      </c>
      <c r="BB415">
        <v>13.62</v>
      </c>
      <c r="BC415">
        <v>13.62</v>
      </c>
      <c r="BD415" t="s">
        <v>3</v>
      </c>
      <c r="BE415" t="s">
        <v>3</v>
      </c>
      <c r="BF415" t="s">
        <v>3</v>
      </c>
      <c r="BG415" t="s">
        <v>3</v>
      </c>
      <c r="BH415">
        <v>0</v>
      </c>
      <c r="BI415">
        <v>1</v>
      </c>
      <c r="BJ415" t="s">
        <v>49</v>
      </c>
      <c r="BM415">
        <v>69001</v>
      </c>
      <c r="BN415">
        <v>0</v>
      </c>
      <c r="BO415" t="s">
        <v>50</v>
      </c>
      <c r="BP415">
        <v>1</v>
      </c>
      <c r="BQ415">
        <v>6</v>
      </c>
      <c r="BR415">
        <v>0</v>
      </c>
      <c r="BS415">
        <v>1</v>
      </c>
      <c r="BT415">
        <v>1</v>
      </c>
      <c r="BU415">
        <v>1</v>
      </c>
      <c r="BV415">
        <v>1</v>
      </c>
      <c r="BW415">
        <v>1</v>
      </c>
      <c r="BX415">
        <v>1</v>
      </c>
      <c r="BY415" t="s">
        <v>3</v>
      </c>
      <c r="BZ415">
        <v>0</v>
      </c>
      <c r="CA415">
        <v>0</v>
      </c>
      <c r="CB415" t="s">
        <v>3</v>
      </c>
      <c r="CE415">
        <v>0</v>
      </c>
      <c r="CF415">
        <v>0</v>
      </c>
      <c r="CG415">
        <v>0</v>
      </c>
      <c r="CH415">
        <v>138</v>
      </c>
      <c r="CI415">
        <v>0</v>
      </c>
      <c r="CJ415">
        <v>0</v>
      </c>
      <c r="CK415">
        <v>0</v>
      </c>
      <c r="CL415">
        <v>0</v>
      </c>
      <c r="CM415">
        <v>0</v>
      </c>
      <c r="CN415" t="s">
        <v>3</v>
      </c>
      <c r="CO415">
        <v>0</v>
      </c>
      <c r="CP415">
        <f t="shared" si="528"/>
        <v>0</v>
      </c>
      <c r="CQ415">
        <f t="shared" si="529"/>
        <v>0</v>
      </c>
      <c r="CR415">
        <f t="shared" si="530"/>
        <v>39.630000000000003</v>
      </c>
      <c r="CS415">
        <f t="shared" si="531"/>
        <v>0</v>
      </c>
      <c r="CT415">
        <f t="shared" si="532"/>
        <v>0</v>
      </c>
      <c r="CU415">
        <f t="shared" si="533"/>
        <v>0</v>
      </c>
      <c r="CV415">
        <f t="shared" si="534"/>
        <v>0</v>
      </c>
      <c r="CW415">
        <f t="shared" si="535"/>
        <v>0</v>
      </c>
      <c r="CX415">
        <f t="shared" si="536"/>
        <v>0</v>
      </c>
      <c r="CY415">
        <f t="shared" si="537"/>
        <v>0</v>
      </c>
      <c r="CZ415">
        <f t="shared" si="538"/>
        <v>0</v>
      </c>
      <c r="DC415" t="s">
        <v>3</v>
      </c>
      <c r="DD415" t="s">
        <v>3</v>
      </c>
      <c r="DE415" t="s">
        <v>3</v>
      </c>
      <c r="DF415" t="s">
        <v>3</v>
      </c>
      <c r="DG415" t="s">
        <v>3</v>
      </c>
      <c r="DH415" t="s">
        <v>3</v>
      </c>
      <c r="DI415" t="s">
        <v>3</v>
      </c>
      <c r="DJ415" t="s">
        <v>3</v>
      </c>
      <c r="DK415" t="s">
        <v>3</v>
      </c>
      <c r="DL415" t="s">
        <v>3</v>
      </c>
      <c r="DM415" t="s">
        <v>3</v>
      </c>
      <c r="DN415">
        <v>0</v>
      </c>
      <c r="DO415">
        <v>0</v>
      </c>
      <c r="DP415">
        <v>1</v>
      </c>
      <c r="DQ415">
        <v>1</v>
      </c>
      <c r="DU415">
        <v>1013</v>
      </c>
      <c r="DV415" t="s">
        <v>48</v>
      </c>
      <c r="DW415" t="s">
        <v>48</v>
      </c>
      <c r="DX415">
        <v>1</v>
      </c>
      <c r="DZ415" t="s">
        <v>3</v>
      </c>
      <c r="EA415" t="s">
        <v>3</v>
      </c>
      <c r="EB415" t="s">
        <v>3</v>
      </c>
      <c r="EC415" t="s">
        <v>3</v>
      </c>
      <c r="EE415">
        <v>51407832</v>
      </c>
      <c r="EF415">
        <v>6</v>
      </c>
      <c r="EG415" t="s">
        <v>188</v>
      </c>
      <c r="EH415">
        <v>0</v>
      </c>
      <c r="EI415" t="s">
        <v>3</v>
      </c>
      <c r="EJ415">
        <v>1</v>
      </c>
      <c r="EK415">
        <v>69001</v>
      </c>
      <c r="EL415" t="s">
        <v>189</v>
      </c>
      <c r="EM415" t="s">
        <v>190</v>
      </c>
      <c r="EO415" t="s">
        <v>3</v>
      </c>
      <c r="EQ415">
        <v>0</v>
      </c>
      <c r="ER415">
        <v>0</v>
      </c>
      <c r="ES415">
        <v>0</v>
      </c>
      <c r="ET415">
        <v>2.91</v>
      </c>
      <c r="EU415">
        <v>0</v>
      </c>
      <c r="EV415">
        <v>0</v>
      </c>
      <c r="EW415">
        <v>0</v>
      </c>
      <c r="EX415">
        <v>0</v>
      </c>
      <c r="EY415">
        <v>0</v>
      </c>
      <c r="FQ415">
        <v>0</v>
      </c>
      <c r="FR415">
        <f t="shared" si="539"/>
        <v>0</v>
      </c>
      <c r="FS415">
        <v>0</v>
      </c>
      <c r="FX415">
        <v>0</v>
      </c>
      <c r="FY415">
        <v>0</v>
      </c>
      <c r="GA415" t="s">
        <v>3</v>
      </c>
      <c r="GD415">
        <v>1</v>
      </c>
      <c r="GF415">
        <v>-2137762324</v>
      </c>
      <c r="GG415">
        <v>2</v>
      </c>
      <c r="GH415">
        <v>0</v>
      </c>
      <c r="GI415">
        <v>-2</v>
      </c>
      <c r="GJ415">
        <v>0</v>
      </c>
      <c r="GK415">
        <v>0</v>
      </c>
      <c r="GL415">
        <f t="shared" si="540"/>
        <v>0</v>
      </c>
      <c r="GM415">
        <f t="shared" si="541"/>
        <v>0</v>
      </c>
      <c r="GN415">
        <f t="shared" si="542"/>
        <v>0</v>
      </c>
      <c r="GO415">
        <f t="shared" si="543"/>
        <v>0</v>
      </c>
      <c r="GP415">
        <f t="shared" si="544"/>
        <v>0</v>
      </c>
      <c r="GR415">
        <v>0</v>
      </c>
      <c r="GS415">
        <v>3</v>
      </c>
      <c r="GT415">
        <v>0</v>
      </c>
      <c r="GU415" t="s">
        <v>3</v>
      </c>
      <c r="GV415">
        <f t="shared" si="545"/>
        <v>0</v>
      </c>
      <c r="GW415">
        <v>13.62</v>
      </c>
      <c r="GX415">
        <f t="shared" si="546"/>
        <v>0</v>
      </c>
      <c r="HA415">
        <v>0</v>
      </c>
      <c r="HB415">
        <v>0</v>
      </c>
      <c r="HC415">
        <f t="shared" si="547"/>
        <v>0</v>
      </c>
      <c r="HE415" t="s">
        <v>3</v>
      </c>
      <c r="HF415" t="s">
        <v>3</v>
      </c>
      <c r="HM415" t="s">
        <v>3</v>
      </c>
      <c r="HN415" t="s">
        <v>3</v>
      </c>
      <c r="HO415" t="s">
        <v>3</v>
      </c>
      <c r="HP415" t="s">
        <v>3</v>
      </c>
      <c r="HQ415" t="s">
        <v>3</v>
      </c>
      <c r="IK415">
        <v>0</v>
      </c>
    </row>
    <row r="416" spans="1:255" x14ac:dyDescent="0.2">
      <c r="A416" s="2">
        <v>17</v>
      </c>
      <c r="B416" s="2">
        <v>1</v>
      </c>
      <c r="C416" s="2">
        <f>ROW(SmtRes!A914)</f>
        <v>914</v>
      </c>
      <c r="D416" s="2">
        <f>ROW(EtalonRes!A914)</f>
        <v>914</v>
      </c>
      <c r="E416" s="2" t="s">
        <v>547</v>
      </c>
      <c r="F416" s="2" t="s">
        <v>548</v>
      </c>
      <c r="G416" s="2" t="s">
        <v>549</v>
      </c>
      <c r="H416" s="2" t="s">
        <v>21</v>
      </c>
      <c r="I416" s="2">
        <v>0</v>
      </c>
      <c r="J416" s="2">
        <v>0</v>
      </c>
      <c r="K416" s="2">
        <v>0</v>
      </c>
      <c r="L416" s="2">
        <v>0.187</v>
      </c>
      <c r="M416" s="2">
        <v>0</v>
      </c>
      <c r="N416" s="2">
        <f t="shared" si="512"/>
        <v>0.187</v>
      </c>
      <c r="O416" s="2">
        <f t="shared" si="513"/>
        <v>0</v>
      </c>
      <c r="P416" s="2">
        <f t="shared" si="514"/>
        <v>0</v>
      </c>
      <c r="Q416" s="2">
        <f t="shared" si="515"/>
        <v>0</v>
      </c>
      <c r="R416" s="2">
        <f t="shared" si="516"/>
        <v>0</v>
      </c>
      <c r="S416" s="2">
        <f t="shared" si="517"/>
        <v>0</v>
      </c>
      <c r="T416" s="2">
        <f t="shared" si="518"/>
        <v>0</v>
      </c>
      <c r="U416" s="2">
        <f t="shared" si="519"/>
        <v>0</v>
      </c>
      <c r="V416" s="2">
        <f t="shared" si="520"/>
        <v>0</v>
      </c>
      <c r="W416" s="2">
        <f t="shared" si="521"/>
        <v>0</v>
      </c>
      <c r="X416" s="2">
        <f t="shared" si="522"/>
        <v>0</v>
      </c>
      <c r="Y416" s="2">
        <f t="shared" si="523"/>
        <v>0</v>
      </c>
      <c r="Z416" s="2"/>
      <c r="AA416" s="2">
        <v>51442965</v>
      </c>
      <c r="AB416" s="2">
        <f t="shared" si="524"/>
        <v>689.03687500000001</v>
      </c>
      <c r="AC416" s="2">
        <f t="shared" si="525"/>
        <v>0</v>
      </c>
      <c r="AD416" s="2">
        <f t="shared" ref="AD416:AD421" si="551">ROUND(((((ET416*1.25*1.15))-((EU416*1.25*1.15)))+AE416),6)</f>
        <v>689.03687500000001</v>
      </c>
      <c r="AE416" s="2">
        <f t="shared" ref="AE416:AE421" si="552">ROUND(((EU416*1.25*1.15)),6)</f>
        <v>134.40625</v>
      </c>
      <c r="AF416" s="2">
        <f t="shared" ref="AF416:AF421" si="553">ROUND(((EV416*1.15*1.15)),6)</f>
        <v>0</v>
      </c>
      <c r="AG416" s="2">
        <f t="shared" si="526"/>
        <v>0</v>
      </c>
      <c r="AH416" s="2">
        <f t="shared" ref="AH416:AH421" si="554">((EW416*1.15*1.15))</f>
        <v>0</v>
      </c>
      <c r="AI416" s="2">
        <f t="shared" ref="AI416:AI421" si="555">((EX416*1.25*1.15))</f>
        <v>11.58625</v>
      </c>
      <c r="AJ416" s="2">
        <f t="shared" si="527"/>
        <v>0</v>
      </c>
      <c r="AK416" s="2">
        <v>0</v>
      </c>
      <c r="AL416" s="2">
        <v>0</v>
      </c>
      <c r="AM416" s="2">
        <v>479.33</v>
      </c>
      <c r="AN416" s="2">
        <v>93.5</v>
      </c>
      <c r="AO416" s="2">
        <v>0</v>
      </c>
      <c r="AP416" s="2">
        <v>0</v>
      </c>
      <c r="AQ416" s="2">
        <v>0</v>
      </c>
      <c r="AR416" s="2">
        <v>8.06</v>
      </c>
      <c r="AS416" s="2">
        <v>0</v>
      </c>
      <c r="AT416" s="2">
        <v>92</v>
      </c>
      <c r="AU416" s="2">
        <v>39.1</v>
      </c>
      <c r="AV416" s="2">
        <v>1</v>
      </c>
      <c r="AW416" s="2">
        <v>1</v>
      </c>
      <c r="AX416" s="2"/>
      <c r="AY416" s="2"/>
      <c r="AZ416" s="2">
        <v>1</v>
      </c>
      <c r="BA416" s="2">
        <v>44.77</v>
      </c>
      <c r="BB416" s="2">
        <v>13.24</v>
      </c>
      <c r="BC416" s="2">
        <v>8.16</v>
      </c>
      <c r="BD416" s="2" t="s">
        <v>3</v>
      </c>
      <c r="BE416" s="2" t="s">
        <v>3</v>
      </c>
      <c r="BF416" s="2" t="s">
        <v>3</v>
      </c>
      <c r="BG416" s="2" t="s">
        <v>3</v>
      </c>
      <c r="BH416" s="2">
        <v>0</v>
      </c>
      <c r="BI416" s="2">
        <v>1</v>
      </c>
      <c r="BJ416" s="2" t="s">
        <v>550</v>
      </c>
      <c r="BK416" s="2"/>
      <c r="BL416" s="2"/>
      <c r="BM416" s="2">
        <v>1001</v>
      </c>
      <c r="BN416" s="2">
        <v>0</v>
      </c>
      <c r="BO416" s="2" t="s">
        <v>23</v>
      </c>
      <c r="BP416" s="2">
        <v>1</v>
      </c>
      <c r="BQ416" s="2">
        <v>2</v>
      </c>
      <c r="BR416" s="2">
        <v>0</v>
      </c>
      <c r="BS416" s="2">
        <v>44.77</v>
      </c>
      <c r="BT416" s="2">
        <v>1</v>
      </c>
      <c r="BU416" s="2">
        <v>1</v>
      </c>
      <c r="BV416" s="2">
        <v>1</v>
      </c>
      <c r="BW416" s="2">
        <v>1</v>
      </c>
      <c r="BX416" s="2">
        <v>1</v>
      </c>
      <c r="BY416" s="2" t="s">
        <v>3</v>
      </c>
      <c r="BZ416" s="2">
        <v>92</v>
      </c>
      <c r="CA416" s="2">
        <v>46</v>
      </c>
      <c r="CB416" s="2" t="s">
        <v>3</v>
      </c>
      <c r="CC416" s="2"/>
      <c r="CD416" s="2"/>
      <c r="CE416" s="2">
        <v>0</v>
      </c>
      <c r="CF416" s="2">
        <v>0</v>
      </c>
      <c r="CG416" s="2">
        <v>0</v>
      </c>
      <c r="CH416" s="2">
        <v>139</v>
      </c>
      <c r="CI416" s="2">
        <v>0</v>
      </c>
      <c r="CJ416" s="2">
        <v>0</v>
      </c>
      <c r="CK416" s="2">
        <v>0</v>
      </c>
      <c r="CL416" s="2">
        <v>0</v>
      </c>
      <c r="CM416" s="2">
        <v>0</v>
      </c>
      <c r="CN416" s="2" t="s">
        <v>885</v>
      </c>
      <c r="CO416" s="2">
        <v>0</v>
      </c>
      <c r="CP416" s="2">
        <f t="shared" si="528"/>
        <v>0</v>
      </c>
      <c r="CQ416" s="2">
        <f t="shared" si="529"/>
        <v>0</v>
      </c>
      <c r="CR416" s="2">
        <f t="shared" si="530"/>
        <v>9122.85</v>
      </c>
      <c r="CS416" s="2">
        <f t="shared" si="531"/>
        <v>6017.37</v>
      </c>
      <c r="CT416" s="2">
        <f t="shared" si="532"/>
        <v>0</v>
      </c>
      <c r="CU416" s="2">
        <f t="shared" si="533"/>
        <v>0</v>
      </c>
      <c r="CV416" s="2">
        <f t="shared" si="534"/>
        <v>0</v>
      </c>
      <c r="CW416" s="2">
        <f t="shared" si="535"/>
        <v>11.58625</v>
      </c>
      <c r="CX416" s="2">
        <f t="shared" si="536"/>
        <v>0</v>
      </c>
      <c r="CY416" s="2">
        <f t="shared" si="537"/>
        <v>0</v>
      </c>
      <c r="CZ416" s="2">
        <f t="shared" si="538"/>
        <v>0</v>
      </c>
      <c r="DA416" s="2"/>
      <c r="DB416" s="2"/>
      <c r="DC416" s="2" t="s">
        <v>3</v>
      </c>
      <c r="DD416" s="2" t="s">
        <v>3</v>
      </c>
      <c r="DE416" s="2" t="s">
        <v>36</v>
      </c>
      <c r="DF416" s="2" t="s">
        <v>36</v>
      </c>
      <c r="DG416" s="2" t="s">
        <v>43</v>
      </c>
      <c r="DH416" s="2" t="s">
        <v>3</v>
      </c>
      <c r="DI416" s="2" t="s">
        <v>43</v>
      </c>
      <c r="DJ416" s="2" t="s">
        <v>36</v>
      </c>
      <c r="DK416" s="2" t="s">
        <v>3</v>
      </c>
      <c r="DL416" s="2" t="s">
        <v>3</v>
      </c>
      <c r="DM416" s="2" t="s">
        <v>26</v>
      </c>
      <c r="DN416" s="2">
        <v>0</v>
      </c>
      <c r="DO416" s="2">
        <v>0</v>
      </c>
      <c r="DP416" s="2">
        <v>1</v>
      </c>
      <c r="DQ416" s="2">
        <v>1</v>
      </c>
      <c r="DR416" s="2"/>
      <c r="DS416" s="2"/>
      <c r="DT416" s="2"/>
      <c r="DU416" s="2">
        <v>1007</v>
      </c>
      <c r="DV416" s="2" t="s">
        <v>21</v>
      </c>
      <c r="DW416" s="2" t="s">
        <v>21</v>
      </c>
      <c r="DX416" s="2">
        <v>1000</v>
      </c>
      <c r="DY416" s="2"/>
      <c r="DZ416" s="2" t="s">
        <v>3</v>
      </c>
      <c r="EA416" s="2" t="s">
        <v>3</v>
      </c>
      <c r="EB416" s="2" t="s">
        <v>3</v>
      </c>
      <c r="EC416" s="2" t="s">
        <v>3</v>
      </c>
      <c r="ED416" s="2"/>
      <c r="EE416" s="2">
        <v>51407626</v>
      </c>
      <c r="EF416" s="2">
        <v>2</v>
      </c>
      <c r="EG416" s="2" t="s">
        <v>27</v>
      </c>
      <c r="EH416" s="2">
        <v>0</v>
      </c>
      <c r="EI416" s="2" t="s">
        <v>3</v>
      </c>
      <c r="EJ416" s="2">
        <v>1</v>
      </c>
      <c r="EK416" s="2">
        <v>1001</v>
      </c>
      <c r="EL416" s="2" t="s">
        <v>28</v>
      </c>
      <c r="EM416" s="2" t="s">
        <v>29</v>
      </c>
      <c r="EN416" s="2"/>
      <c r="EO416" s="2" t="s">
        <v>44</v>
      </c>
      <c r="EP416" s="2"/>
      <c r="EQ416" s="2">
        <v>0</v>
      </c>
      <c r="ER416" s="2">
        <v>0</v>
      </c>
      <c r="ES416" s="2">
        <v>0</v>
      </c>
      <c r="ET416" s="2">
        <v>479.33</v>
      </c>
      <c r="EU416" s="2">
        <v>93.5</v>
      </c>
      <c r="EV416" s="2">
        <v>0</v>
      </c>
      <c r="EW416" s="2">
        <v>0</v>
      </c>
      <c r="EX416" s="2">
        <v>8.06</v>
      </c>
      <c r="EY416" s="2">
        <v>0</v>
      </c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>
        <v>0</v>
      </c>
      <c r="FR416" s="2">
        <f t="shared" si="539"/>
        <v>0</v>
      </c>
      <c r="FS416" s="2">
        <v>0</v>
      </c>
      <c r="FT416" s="2"/>
      <c r="FU416" s="2"/>
      <c r="FV416" s="2"/>
      <c r="FW416" s="2"/>
      <c r="FX416" s="2">
        <v>92</v>
      </c>
      <c r="FY416" s="2">
        <v>39.1</v>
      </c>
      <c r="FZ416" s="2"/>
      <c r="GA416" s="2" t="s">
        <v>3</v>
      </c>
      <c r="GB416" s="2"/>
      <c r="GC416" s="2"/>
      <c r="GD416" s="2">
        <v>1</v>
      </c>
      <c r="GE416" s="2"/>
      <c r="GF416" s="2">
        <v>-881654641</v>
      </c>
      <c r="GG416" s="2">
        <v>2</v>
      </c>
      <c r="GH416" s="2">
        <v>0</v>
      </c>
      <c r="GI416" s="2">
        <v>-2</v>
      </c>
      <c r="GJ416" s="2">
        <v>0</v>
      </c>
      <c r="GK416" s="2">
        <v>0</v>
      </c>
      <c r="GL416" s="2">
        <f t="shared" si="540"/>
        <v>0</v>
      </c>
      <c r="GM416" s="2">
        <f t="shared" si="541"/>
        <v>0</v>
      </c>
      <c r="GN416" s="2">
        <f t="shared" si="542"/>
        <v>0</v>
      </c>
      <c r="GO416" s="2">
        <f t="shared" si="543"/>
        <v>0</v>
      </c>
      <c r="GP416" s="2">
        <f t="shared" si="544"/>
        <v>0</v>
      </c>
      <c r="GQ416" s="2"/>
      <c r="GR416" s="2">
        <v>0</v>
      </c>
      <c r="GS416" s="2">
        <v>3</v>
      </c>
      <c r="GT416" s="2">
        <v>0</v>
      </c>
      <c r="GU416" s="2" t="s">
        <v>3</v>
      </c>
      <c r="GV416" s="2">
        <f t="shared" si="545"/>
        <v>0</v>
      </c>
      <c r="GW416" s="2">
        <v>8.16</v>
      </c>
      <c r="GX416" s="2">
        <f t="shared" si="546"/>
        <v>0</v>
      </c>
      <c r="GY416" s="2"/>
      <c r="GZ416" s="2"/>
      <c r="HA416" s="2">
        <v>0</v>
      </c>
      <c r="HB416" s="2">
        <v>0</v>
      </c>
      <c r="HC416" s="2">
        <f t="shared" si="547"/>
        <v>0</v>
      </c>
      <c r="HD416" s="2"/>
      <c r="HE416" s="2" t="s">
        <v>3</v>
      </c>
      <c r="HF416" s="2" t="s">
        <v>3</v>
      </c>
      <c r="HG416" s="2"/>
      <c r="HH416" s="2"/>
      <c r="HI416" s="2"/>
      <c r="HJ416" s="2"/>
      <c r="HK416" s="2"/>
      <c r="HL416" s="2"/>
      <c r="HM416" s="2" t="s">
        <v>3</v>
      </c>
      <c r="HN416" s="2" t="s">
        <v>3</v>
      </c>
      <c r="HO416" s="2" t="s">
        <v>3</v>
      </c>
      <c r="HP416" s="2" t="s">
        <v>3</v>
      </c>
      <c r="HQ416" s="2" t="s">
        <v>3</v>
      </c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>
        <v>0</v>
      </c>
      <c r="IL416" s="2"/>
      <c r="IM416" s="2"/>
      <c r="IN416" s="2"/>
      <c r="IO416" s="2"/>
      <c r="IP416" s="2"/>
      <c r="IQ416" s="2"/>
      <c r="IR416" s="2"/>
      <c r="IS416" s="2"/>
      <c r="IT416" s="2"/>
      <c r="IU416" s="2"/>
    </row>
    <row r="417" spans="1:255" x14ac:dyDescent="0.2">
      <c r="A417">
        <v>17</v>
      </c>
      <c r="B417">
        <v>1</v>
      </c>
      <c r="C417">
        <f>ROW(SmtRes!A916)</f>
        <v>916</v>
      </c>
      <c r="D417">
        <f>ROW(EtalonRes!A916)</f>
        <v>916</v>
      </c>
      <c r="E417" t="s">
        <v>547</v>
      </c>
      <c r="F417" t="s">
        <v>548</v>
      </c>
      <c r="G417" t="s">
        <v>549</v>
      </c>
      <c r="H417" t="s">
        <v>21</v>
      </c>
      <c r="I417">
        <v>0</v>
      </c>
      <c r="J417">
        <v>0</v>
      </c>
      <c r="K417">
        <v>0</v>
      </c>
      <c r="L417">
        <v>0.187</v>
      </c>
      <c r="M417">
        <v>0</v>
      </c>
      <c r="N417">
        <f t="shared" si="512"/>
        <v>0.187</v>
      </c>
      <c r="O417">
        <f t="shared" si="513"/>
        <v>0</v>
      </c>
      <c r="P417">
        <f t="shared" si="514"/>
        <v>0</v>
      </c>
      <c r="Q417">
        <f t="shared" si="515"/>
        <v>0</v>
      </c>
      <c r="R417">
        <f t="shared" si="516"/>
        <v>0</v>
      </c>
      <c r="S417">
        <f t="shared" si="517"/>
        <v>0</v>
      </c>
      <c r="T417">
        <f t="shared" si="518"/>
        <v>0</v>
      </c>
      <c r="U417">
        <f t="shared" si="519"/>
        <v>0</v>
      </c>
      <c r="V417">
        <f t="shared" si="520"/>
        <v>0</v>
      </c>
      <c r="W417">
        <f t="shared" si="521"/>
        <v>0</v>
      </c>
      <c r="X417">
        <f t="shared" si="522"/>
        <v>0</v>
      </c>
      <c r="Y417">
        <f t="shared" si="523"/>
        <v>0</v>
      </c>
      <c r="AA417">
        <v>51441990</v>
      </c>
      <c r="AB417">
        <f t="shared" si="524"/>
        <v>689.03687500000001</v>
      </c>
      <c r="AC417">
        <f t="shared" si="525"/>
        <v>0</v>
      </c>
      <c r="AD417">
        <f t="shared" si="551"/>
        <v>689.03687500000001</v>
      </c>
      <c r="AE417">
        <f t="shared" si="552"/>
        <v>134.40625</v>
      </c>
      <c r="AF417">
        <f t="shared" si="553"/>
        <v>0</v>
      </c>
      <c r="AG417">
        <f t="shared" si="526"/>
        <v>0</v>
      </c>
      <c r="AH417">
        <f t="shared" si="554"/>
        <v>0</v>
      </c>
      <c r="AI417">
        <f t="shared" si="555"/>
        <v>11.58625</v>
      </c>
      <c r="AJ417">
        <f t="shared" si="527"/>
        <v>0</v>
      </c>
      <c r="AK417">
        <v>0</v>
      </c>
      <c r="AL417">
        <v>0</v>
      </c>
      <c r="AM417">
        <v>479.33</v>
      </c>
      <c r="AN417">
        <v>93.5</v>
      </c>
      <c r="AO417">
        <v>0</v>
      </c>
      <c r="AP417">
        <v>0</v>
      </c>
      <c r="AQ417">
        <v>0</v>
      </c>
      <c r="AR417">
        <v>8.06</v>
      </c>
      <c r="AS417">
        <v>0</v>
      </c>
      <c r="AT417">
        <v>92</v>
      </c>
      <c r="AU417">
        <v>39</v>
      </c>
      <c r="AV417">
        <v>1</v>
      </c>
      <c r="AW417">
        <v>1</v>
      </c>
      <c r="AZ417">
        <v>1</v>
      </c>
      <c r="BA417">
        <v>44.77</v>
      </c>
      <c r="BB417">
        <v>13.24</v>
      </c>
      <c r="BC417">
        <v>8.16</v>
      </c>
      <c r="BD417" t="s">
        <v>3</v>
      </c>
      <c r="BE417" t="s">
        <v>3</v>
      </c>
      <c r="BF417" t="s">
        <v>3</v>
      </c>
      <c r="BG417" t="s">
        <v>3</v>
      </c>
      <c r="BH417">
        <v>0</v>
      </c>
      <c r="BI417">
        <v>1</v>
      </c>
      <c r="BJ417" t="s">
        <v>550</v>
      </c>
      <c r="BM417">
        <v>1001</v>
      </c>
      <c r="BN417">
        <v>0</v>
      </c>
      <c r="BO417" t="s">
        <v>23</v>
      </c>
      <c r="BP417">
        <v>1</v>
      </c>
      <c r="BQ417">
        <v>2</v>
      </c>
      <c r="BR417">
        <v>0</v>
      </c>
      <c r="BS417">
        <v>44.77</v>
      </c>
      <c r="BT417">
        <v>1</v>
      </c>
      <c r="BU417">
        <v>1</v>
      </c>
      <c r="BV417">
        <v>1</v>
      </c>
      <c r="BW417">
        <v>1</v>
      </c>
      <c r="BX417">
        <v>1</v>
      </c>
      <c r="BY417" t="s">
        <v>3</v>
      </c>
      <c r="BZ417">
        <v>92</v>
      </c>
      <c r="CA417">
        <v>46</v>
      </c>
      <c r="CB417" t="s">
        <v>3</v>
      </c>
      <c r="CE417">
        <v>0</v>
      </c>
      <c r="CF417">
        <v>0</v>
      </c>
      <c r="CG417">
        <v>0</v>
      </c>
      <c r="CH417">
        <v>139</v>
      </c>
      <c r="CI417">
        <v>0</v>
      </c>
      <c r="CJ417">
        <v>0</v>
      </c>
      <c r="CK417">
        <v>0</v>
      </c>
      <c r="CL417">
        <v>0</v>
      </c>
      <c r="CM417">
        <v>0</v>
      </c>
      <c r="CN417" t="s">
        <v>885</v>
      </c>
      <c r="CO417">
        <v>0</v>
      </c>
      <c r="CP417">
        <f t="shared" si="528"/>
        <v>0</v>
      </c>
      <c r="CQ417">
        <f t="shared" si="529"/>
        <v>0</v>
      </c>
      <c r="CR417">
        <f t="shared" si="530"/>
        <v>9122.85</v>
      </c>
      <c r="CS417">
        <f t="shared" si="531"/>
        <v>6017.37</v>
      </c>
      <c r="CT417">
        <f t="shared" si="532"/>
        <v>0</v>
      </c>
      <c r="CU417">
        <f t="shared" si="533"/>
        <v>0</v>
      </c>
      <c r="CV417">
        <f t="shared" si="534"/>
        <v>0</v>
      </c>
      <c r="CW417">
        <f t="shared" si="535"/>
        <v>11.58625</v>
      </c>
      <c r="CX417">
        <f t="shared" si="536"/>
        <v>0</v>
      </c>
      <c r="CY417">
        <f t="shared" si="537"/>
        <v>0</v>
      </c>
      <c r="CZ417">
        <f t="shared" si="538"/>
        <v>0</v>
      </c>
      <c r="DC417" t="s">
        <v>3</v>
      </c>
      <c r="DD417" t="s">
        <v>3</v>
      </c>
      <c r="DE417" t="s">
        <v>36</v>
      </c>
      <c r="DF417" t="s">
        <v>36</v>
      </c>
      <c r="DG417" t="s">
        <v>43</v>
      </c>
      <c r="DH417" t="s">
        <v>3</v>
      </c>
      <c r="DI417" t="s">
        <v>43</v>
      </c>
      <c r="DJ417" t="s">
        <v>36</v>
      </c>
      <c r="DK417" t="s">
        <v>3</v>
      </c>
      <c r="DL417" t="s">
        <v>3</v>
      </c>
      <c r="DM417" t="s">
        <v>26</v>
      </c>
      <c r="DN417">
        <v>0</v>
      </c>
      <c r="DO417">
        <v>0</v>
      </c>
      <c r="DP417">
        <v>1</v>
      </c>
      <c r="DQ417">
        <v>1</v>
      </c>
      <c r="DU417">
        <v>1007</v>
      </c>
      <c r="DV417" t="s">
        <v>21</v>
      </c>
      <c r="DW417" t="s">
        <v>21</v>
      </c>
      <c r="DX417">
        <v>1000</v>
      </c>
      <c r="DZ417" t="s">
        <v>3</v>
      </c>
      <c r="EA417" t="s">
        <v>3</v>
      </c>
      <c r="EB417" t="s">
        <v>3</v>
      </c>
      <c r="EC417" t="s">
        <v>3</v>
      </c>
      <c r="EE417">
        <v>51407626</v>
      </c>
      <c r="EF417">
        <v>2</v>
      </c>
      <c r="EG417" t="s">
        <v>27</v>
      </c>
      <c r="EH417">
        <v>0</v>
      </c>
      <c r="EI417" t="s">
        <v>3</v>
      </c>
      <c r="EJ417">
        <v>1</v>
      </c>
      <c r="EK417">
        <v>1001</v>
      </c>
      <c r="EL417" t="s">
        <v>28</v>
      </c>
      <c r="EM417" t="s">
        <v>29</v>
      </c>
      <c r="EO417" t="s">
        <v>44</v>
      </c>
      <c r="EQ417">
        <v>0</v>
      </c>
      <c r="ER417">
        <v>0</v>
      </c>
      <c r="ES417">
        <v>0</v>
      </c>
      <c r="ET417">
        <v>479.33</v>
      </c>
      <c r="EU417">
        <v>93.5</v>
      </c>
      <c r="EV417">
        <v>0</v>
      </c>
      <c r="EW417">
        <v>0</v>
      </c>
      <c r="EX417">
        <v>8.06</v>
      </c>
      <c r="EY417">
        <v>0</v>
      </c>
      <c r="FQ417">
        <v>0</v>
      </c>
      <c r="FR417">
        <f t="shared" si="539"/>
        <v>0</v>
      </c>
      <c r="FS417">
        <v>0</v>
      </c>
      <c r="FX417">
        <v>92</v>
      </c>
      <c r="FY417">
        <v>39.1</v>
      </c>
      <c r="GA417" t="s">
        <v>3</v>
      </c>
      <c r="GD417">
        <v>1</v>
      </c>
      <c r="GF417">
        <v>-881654641</v>
      </c>
      <c r="GG417">
        <v>2</v>
      </c>
      <c r="GH417">
        <v>0</v>
      </c>
      <c r="GI417">
        <v>-2</v>
      </c>
      <c r="GJ417">
        <v>0</v>
      </c>
      <c r="GK417">
        <v>0</v>
      </c>
      <c r="GL417">
        <f t="shared" si="540"/>
        <v>0</v>
      </c>
      <c r="GM417">
        <f t="shared" si="541"/>
        <v>0</v>
      </c>
      <c r="GN417">
        <f t="shared" si="542"/>
        <v>0</v>
      </c>
      <c r="GO417">
        <f t="shared" si="543"/>
        <v>0</v>
      </c>
      <c r="GP417">
        <f t="shared" si="544"/>
        <v>0</v>
      </c>
      <c r="GR417">
        <v>0</v>
      </c>
      <c r="GS417">
        <v>3</v>
      </c>
      <c r="GT417">
        <v>0</v>
      </c>
      <c r="GU417" t="s">
        <v>3</v>
      </c>
      <c r="GV417">
        <f t="shared" si="545"/>
        <v>0</v>
      </c>
      <c r="GW417">
        <v>8.16</v>
      </c>
      <c r="GX417">
        <f t="shared" si="546"/>
        <v>0</v>
      </c>
      <c r="HA417">
        <v>0</v>
      </c>
      <c r="HB417">
        <v>0</v>
      </c>
      <c r="HC417">
        <f t="shared" si="547"/>
        <v>0</v>
      </c>
      <c r="HE417" t="s">
        <v>3</v>
      </c>
      <c r="HF417" t="s">
        <v>3</v>
      </c>
      <c r="HM417" t="s">
        <v>3</v>
      </c>
      <c r="HN417" t="s">
        <v>3</v>
      </c>
      <c r="HO417" t="s">
        <v>3</v>
      </c>
      <c r="HP417" t="s">
        <v>3</v>
      </c>
      <c r="HQ417" t="s">
        <v>3</v>
      </c>
      <c r="IK417">
        <v>0</v>
      </c>
    </row>
    <row r="418" spans="1:255" x14ac:dyDescent="0.2">
      <c r="A418" s="2">
        <v>17</v>
      </c>
      <c r="B418" s="2">
        <v>1</v>
      </c>
      <c r="C418" s="2">
        <f>ROW(SmtRes!A920)</f>
        <v>920</v>
      </c>
      <c r="D418" s="2">
        <f>ROW(EtalonRes!A920)</f>
        <v>920</v>
      </c>
      <c r="E418" s="2" t="s">
        <v>551</v>
      </c>
      <c r="F418" s="2" t="s">
        <v>552</v>
      </c>
      <c r="G418" s="2" t="s">
        <v>553</v>
      </c>
      <c r="H418" s="2" t="s">
        <v>21</v>
      </c>
      <c r="I418" s="2">
        <v>0</v>
      </c>
      <c r="J418" s="2">
        <v>0</v>
      </c>
      <c r="K418" s="2">
        <v>0</v>
      </c>
      <c r="L418" s="2">
        <v>0.187</v>
      </c>
      <c r="M418" s="2">
        <v>0</v>
      </c>
      <c r="N418" s="2">
        <f t="shared" si="512"/>
        <v>0.187</v>
      </c>
      <c r="O418" s="2">
        <f t="shared" si="513"/>
        <v>0</v>
      </c>
      <c r="P418" s="2">
        <f t="shared" si="514"/>
        <v>0</v>
      </c>
      <c r="Q418" s="2">
        <f t="shared" si="515"/>
        <v>0</v>
      </c>
      <c r="R418" s="2">
        <f t="shared" si="516"/>
        <v>0</v>
      </c>
      <c r="S418" s="2">
        <f t="shared" si="517"/>
        <v>0</v>
      </c>
      <c r="T418" s="2">
        <f t="shared" si="518"/>
        <v>0</v>
      </c>
      <c r="U418" s="2">
        <f t="shared" si="519"/>
        <v>0</v>
      </c>
      <c r="V418" s="2">
        <f t="shared" si="520"/>
        <v>0</v>
      </c>
      <c r="W418" s="2">
        <f t="shared" si="521"/>
        <v>0</v>
      </c>
      <c r="X418" s="2">
        <f t="shared" si="522"/>
        <v>0</v>
      </c>
      <c r="Y418" s="2">
        <f t="shared" si="523"/>
        <v>0</v>
      </c>
      <c r="Z418" s="2"/>
      <c r="AA418" s="2">
        <v>51442965</v>
      </c>
      <c r="AB418" s="2">
        <f t="shared" si="524"/>
        <v>1668.9087500000001</v>
      </c>
      <c r="AC418" s="2">
        <f t="shared" si="525"/>
        <v>0</v>
      </c>
      <c r="AD418" s="2">
        <f t="shared" si="551"/>
        <v>1668.9087500000001</v>
      </c>
      <c r="AE418" s="2">
        <f t="shared" si="552"/>
        <v>273.11062500000003</v>
      </c>
      <c r="AF418" s="2">
        <f t="shared" si="553"/>
        <v>0</v>
      </c>
      <c r="AG418" s="2">
        <f t="shared" si="526"/>
        <v>0</v>
      </c>
      <c r="AH418" s="2">
        <f t="shared" si="554"/>
        <v>0</v>
      </c>
      <c r="AI418" s="2">
        <f t="shared" si="555"/>
        <v>20.110624999999999</v>
      </c>
      <c r="AJ418" s="2">
        <f t="shared" si="527"/>
        <v>0</v>
      </c>
      <c r="AK418" s="2">
        <v>0</v>
      </c>
      <c r="AL418" s="2">
        <v>0</v>
      </c>
      <c r="AM418" s="2">
        <v>1160.98</v>
      </c>
      <c r="AN418" s="2">
        <v>189.99</v>
      </c>
      <c r="AO418" s="2">
        <v>0</v>
      </c>
      <c r="AP418" s="2">
        <v>0</v>
      </c>
      <c r="AQ418" s="2">
        <v>0</v>
      </c>
      <c r="AR418" s="2">
        <v>13.99</v>
      </c>
      <c r="AS418" s="2">
        <v>0</v>
      </c>
      <c r="AT418" s="2">
        <v>92</v>
      </c>
      <c r="AU418" s="2">
        <v>39.1</v>
      </c>
      <c r="AV418" s="2">
        <v>1</v>
      </c>
      <c r="AW418" s="2">
        <v>1</v>
      </c>
      <c r="AX418" s="2"/>
      <c r="AY418" s="2"/>
      <c r="AZ418" s="2">
        <v>1</v>
      </c>
      <c r="BA418" s="2">
        <v>44.77</v>
      </c>
      <c r="BB418" s="2">
        <v>13.24</v>
      </c>
      <c r="BC418" s="2">
        <v>8.16</v>
      </c>
      <c r="BD418" s="2" t="s">
        <v>3</v>
      </c>
      <c r="BE418" s="2" t="s">
        <v>3</v>
      </c>
      <c r="BF418" s="2" t="s">
        <v>3</v>
      </c>
      <c r="BG418" s="2" t="s">
        <v>3</v>
      </c>
      <c r="BH418" s="2">
        <v>0</v>
      </c>
      <c r="BI418" s="2">
        <v>1</v>
      </c>
      <c r="BJ418" s="2" t="s">
        <v>554</v>
      </c>
      <c r="BK418" s="2"/>
      <c r="BL418" s="2"/>
      <c r="BM418" s="2">
        <v>1001</v>
      </c>
      <c r="BN418" s="2">
        <v>0</v>
      </c>
      <c r="BO418" s="2" t="s">
        <v>23</v>
      </c>
      <c r="BP418" s="2">
        <v>1</v>
      </c>
      <c r="BQ418" s="2">
        <v>2</v>
      </c>
      <c r="BR418" s="2">
        <v>0</v>
      </c>
      <c r="BS418" s="2">
        <v>44.77</v>
      </c>
      <c r="BT418" s="2">
        <v>1</v>
      </c>
      <c r="BU418" s="2">
        <v>1</v>
      </c>
      <c r="BV418" s="2">
        <v>1</v>
      </c>
      <c r="BW418" s="2">
        <v>1</v>
      </c>
      <c r="BX418" s="2">
        <v>1</v>
      </c>
      <c r="BY418" s="2" t="s">
        <v>3</v>
      </c>
      <c r="BZ418" s="2">
        <v>92</v>
      </c>
      <c r="CA418" s="2">
        <v>46</v>
      </c>
      <c r="CB418" s="2" t="s">
        <v>3</v>
      </c>
      <c r="CC418" s="2"/>
      <c r="CD418" s="2"/>
      <c r="CE418" s="2">
        <v>0</v>
      </c>
      <c r="CF418" s="2">
        <v>0</v>
      </c>
      <c r="CG418" s="2">
        <v>0</v>
      </c>
      <c r="CH418" s="2">
        <v>140</v>
      </c>
      <c r="CI418" s="2">
        <v>0</v>
      </c>
      <c r="CJ418" s="2">
        <v>0</v>
      </c>
      <c r="CK418" s="2">
        <v>0</v>
      </c>
      <c r="CL418" s="2">
        <v>0</v>
      </c>
      <c r="CM418" s="2">
        <v>0</v>
      </c>
      <c r="CN418" s="2" t="s">
        <v>885</v>
      </c>
      <c r="CO418" s="2">
        <v>0</v>
      </c>
      <c r="CP418" s="2">
        <f t="shared" si="528"/>
        <v>0</v>
      </c>
      <c r="CQ418" s="2">
        <f t="shared" si="529"/>
        <v>0</v>
      </c>
      <c r="CR418" s="2">
        <f t="shared" si="530"/>
        <v>22096.35</v>
      </c>
      <c r="CS418" s="2">
        <f t="shared" si="531"/>
        <v>12227.16</v>
      </c>
      <c r="CT418" s="2">
        <f t="shared" si="532"/>
        <v>0</v>
      </c>
      <c r="CU418" s="2">
        <f t="shared" si="533"/>
        <v>0</v>
      </c>
      <c r="CV418" s="2">
        <f t="shared" si="534"/>
        <v>0</v>
      </c>
      <c r="CW418" s="2">
        <f t="shared" si="535"/>
        <v>20.110624999999999</v>
      </c>
      <c r="CX418" s="2">
        <f t="shared" si="536"/>
        <v>0</v>
      </c>
      <c r="CY418" s="2">
        <f t="shared" si="537"/>
        <v>0</v>
      </c>
      <c r="CZ418" s="2">
        <f t="shared" si="538"/>
        <v>0</v>
      </c>
      <c r="DA418" s="2"/>
      <c r="DB418" s="2"/>
      <c r="DC418" s="2" t="s">
        <v>3</v>
      </c>
      <c r="DD418" s="2" t="s">
        <v>3</v>
      </c>
      <c r="DE418" s="2" t="s">
        <v>36</v>
      </c>
      <c r="DF418" s="2" t="s">
        <v>36</v>
      </c>
      <c r="DG418" s="2" t="s">
        <v>43</v>
      </c>
      <c r="DH418" s="2" t="s">
        <v>3</v>
      </c>
      <c r="DI418" s="2" t="s">
        <v>43</v>
      </c>
      <c r="DJ418" s="2" t="s">
        <v>36</v>
      </c>
      <c r="DK418" s="2" t="s">
        <v>3</v>
      </c>
      <c r="DL418" s="2" t="s">
        <v>3</v>
      </c>
      <c r="DM418" s="2" t="s">
        <v>26</v>
      </c>
      <c r="DN418" s="2">
        <v>0</v>
      </c>
      <c r="DO418" s="2">
        <v>0</v>
      </c>
      <c r="DP418" s="2">
        <v>1</v>
      </c>
      <c r="DQ418" s="2">
        <v>1</v>
      </c>
      <c r="DR418" s="2"/>
      <c r="DS418" s="2"/>
      <c r="DT418" s="2"/>
      <c r="DU418" s="2">
        <v>1007</v>
      </c>
      <c r="DV418" s="2" t="s">
        <v>21</v>
      </c>
      <c r="DW418" s="2" t="s">
        <v>21</v>
      </c>
      <c r="DX418" s="2">
        <v>1000</v>
      </c>
      <c r="DY418" s="2"/>
      <c r="DZ418" s="2" t="s">
        <v>3</v>
      </c>
      <c r="EA418" s="2" t="s">
        <v>3</v>
      </c>
      <c r="EB418" s="2" t="s">
        <v>3</v>
      </c>
      <c r="EC418" s="2" t="s">
        <v>3</v>
      </c>
      <c r="ED418" s="2"/>
      <c r="EE418" s="2">
        <v>51407626</v>
      </c>
      <c r="EF418" s="2">
        <v>2</v>
      </c>
      <c r="EG418" s="2" t="s">
        <v>27</v>
      </c>
      <c r="EH418" s="2">
        <v>0</v>
      </c>
      <c r="EI418" s="2" t="s">
        <v>3</v>
      </c>
      <c r="EJ418" s="2">
        <v>1</v>
      </c>
      <c r="EK418" s="2">
        <v>1001</v>
      </c>
      <c r="EL418" s="2" t="s">
        <v>28</v>
      </c>
      <c r="EM418" s="2" t="s">
        <v>29</v>
      </c>
      <c r="EN418" s="2"/>
      <c r="EO418" s="2" t="s">
        <v>44</v>
      </c>
      <c r="EP418" s="2"/>
      <c r="EQ418" s="2">
        <v>0</v>
      </c>
      <c r="ER418" s="2">
        <v>0</v>
      </c>
      <c r="ES418" s="2">
        <v>0</v>
      </c>
      <c r="ET418" s="2">
        <v>1160.98</v>
      </c>
      <c r="EU418" s="2">
        <v>189.99</v>
      </c>
      <c r="EV418" s="2">
        <v>0</v>
      </c>
      <c r="EW418" s="2">
        <v>0</v>
      </c>
      <c r="EX418" s="2">
        <v>13.99</v>
      </c>
      <c r="EY418" s="2">
        <v>0</v>
      </c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>
        <v>0</v>
      </c>
      <c r="FR418" s="2">
        <f t="shared" si="539"/>
        <v>0</v>
      </c>
      <c r="FS418" s="2">
        <v>0</v>
      </c>
      <c r="FT418" s="2"/>
      <c r="FU418" s="2"/>
      <c r="FV418" s="2"/>
      <c r="FW418" s="2"/>
      <c r="FX418" s="2">
        <v>92</v>
      </c>
      <c r="FY418" s="2">
        <v>39.1</v>
      </c>
      <c r="FZ418" s="2"/>
      <c r="GA418" s="2" t="s">
        <v>3</v>
      </c>
      <c r="GB418" s="2"/>
      <c r="GC418" s="2"/>
      <c r="GD418" s="2">
        <v>1</v>
      </c>
      <c r="GE418" s="2"/>
      <c r="GF418" s="2">
        <v>1029223194</v>
      </c>
      <c r="GG418" s="2">
        <v>2</v>
      </c>
      <c r="GH418" s="2">
        <v>0</v>
      </c>
      <c r="GI418" s="2">
        <v>-2</v>
      </c>
      <c r="GJ418" s="2">
        <v>0</v>
      </c>
      <c r="GK418" s="2">
        <v>0</v>
      </c>
      <c r="GL418" s="2">
        <f t="shared" si="540"/>
        <v>0</v>
      </c>
      <c r="GM418" s="2">
        <f t="shared" si="541"/>
        <v>0</v>
      </c>
      <c r="GN418" s="2">
        <f t="shared" si="542"/>
        <v>0</v>
      </c>
      <c r="GO418" s="2">
        <f t="shared" si="543"/>
        <v>0</v>
      </c>
      <c r="GP418" s="2">
        <f t="shared" si="544"/>
        <v>0</v>
      </c>
      <c r="GQ418" s="2"/>
      <c r="GR418" s="2">
        <v>0</v>
      </c>
      <c r="GS418" s="2">
        <v>3</v>
      </c>
      <c r="GT418" s="2">
        <v>0</v>
      </c>
      <c r="GU418" s="2" t="s">
        <v>3</v>
      </c>
      <c r="GV418" s="2">
        <f t="shared" si="545"/>
        <v>0</v>
      </c>
      <c r="GW418" s="2">
        <v>8.16</v>
      </c>
      <c r="GX418" s="2">
        <f t="shared" si="546"/>
        <v>0</v>
      </c>
      <c r="GY418" s="2"/>
      <c r="GZ418" s="2"/>
      <c r="HA418" s="2">
        <v>0</v>
      </c>
      <c r="HB418" s="2">
        <v>0</v>
      </c>
      <c r="HC418" s="2">
        <f t="shared" si="547"/>
        <v>0</v>
      </c>
      <c r="HD418" s="2"/>
      <c r="HE418" s="2" t="s">
        <v>3</v>
      </c>
      <c r="HF418" s="2" t="s">
        <v>3</v>
      </c>
      <c r="HG418" s="2"/>
      <c r="HH418" s="2"/>
      <c r="HI418" s="2"/>
      <c r="HJ418" s="2"/>
      <c r="HK418" s="2"/>
      <c r="HL418" s="2"/>
      <c r="HM418" s="2" t="s">
        <v>3</v>
      </c>
      <c r="HN418" s="2" t="s">
        <v>3</v>
      </c>
      <c r="HO418" s="2" t="s">
        <v>3</v>
      </c>
      <c r="HP418" s="2" t="s">
        <v>3</v>
      </c>
      <c r="HQ418" s="2" t="s">
        <v>3</v>
      </c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>
        <v>0</v>
      </c>
      <c r="IL418" s="2"/>
      <c r="IM418" s="2"/>
      <c r="IN418" s="2"/>
      <c r="IO418" s="2"/>
      <c r="IP418" s="2"/>
      <c r="IQ418" s="2"/>
      <c r="IR418" s="2"/>
      <c r="IS418" s="2"/>
      <c r="IT418" s="2"/>
      <c r="IU418" s="2"/>
    </row>
    <row r="419" spans="1:255" x14ac:dyDescent="0.2">
      <c r="A419">
        <v>17</v>
      </c>
      <c r="B419">
        <v>1</v>
      </c>
      <c r="C419">
        <f>ROW(SmtRes!A924)</f>
        <v>924</v>
      </c>
      <c r="D419">
        <f>ROW(EtalonRes!A924)</f>
        <v>924</v>
      </c>
      <c r="E419" t="s">
        <v>551</v>
      </c>
      <c r="F419" t="s">
        <v>552</v>
      </c>
      <c r="G419" t="s">
        <v>553</v>
      </c>
      <c r="H419" t="s">
        <v>21</v>
      </c>
      <c r="I419">
        <v>0</v>
      </c>
      <c r="J419">
        <v>0</v>
      </c>
      <c r="K419">
        <v>0</v>
      </c>
      <c r="L419">
        <v>0.187</v>
      </c>
      <c r="M419">
        <v>0</v>
      </c>
      <c r="N419">
        <f t="shared" si="512"/>
        <v>0.187</v>
      </c>
      <c r="O419">
        <f t="shared" si="513"/>
        <v>0</v>
      </c>
      <c r="P419">
        <f t="shared" si="514"/>
        <v>0</v>
      </c>
      <c r="Q419">
        <f t="shared" si="515"/>
        <v>0</v>
      </c>
      <c r="R419">
        <f t="shared" si="516"/>
        <v>0</v>
      </c>
      <c r="S419">
        <f t="shared" si="517"/>
        <v>0</v>
      </c>
      <c r="T419">
        <f t="shared" si="518"/>
        <v>0</v>
      </c>
      <c r="U419">
        <f t="shared" si="519"/>
        <v>0</v>
      </c>
      <c r="V419">
        <f t="shared" si="520"/>
        <v>0</v>
      </c>
      <c r="W419">
        <f t="shared" si="521"/>
        <v>0</v>
      </c>
      <c r="X419">
        <f t="shared" si="522"/>
        <v>0</v>
      </c>
      <c r="Y419">
        <f t="shared" si="523"/>
        <v>0</v>
      </c>
      <c r="AA419">
        <v>51441990</v>
      </c>
      <c r="AB419">
        <f t="shared" si="524"/>
        <v>1668.9087500000001</v>
      </c>
      <c r="AC419">
        <f t="shared" si="525"/>
        <v>0</v>
      </c>
      <c r="AD419">
        <f t="shared" si="551"/>
        <v>1668.9087500000001</v>
      </c>
      <c r="AE419">
        <f t="shared" si="552"/>
        <v>273.11062500000003</v>
      </c>
      <c r="AF419">
        <f t="shared" si="553"/>
        <v>0</v>
      </c>
      <c r="AG419">
        <f t="shared" si="526"/>
        <v>0</v>
      </c>
      <c r="AH419">
        <f t="shared" si="554"/>
        <v>0</v>
      </c>
      <c r="AI419">
        <f t="shared" si="555"/>
        <v>20.110624999999999</v>
      </c>
      <c r="AJ419">
        <f t="shared" si="527"/>
        <v>0</v>
      </c>
      <c r="AK419">
        <v>0</v>
      </c>
      <c r="AL419">
        <v>0</v>
      </c>
      <c r="AM419">
        <v>1160.98</v>
      </c>
      <c r="AN419">
        <v>189.99</v>
      </c>
      <c r="AO419">
        <v>0</v>
      </c>
      <c r="AP419">
        <v>0</v>
      </c>
      <c r="AQ419">
        <v>0</v>
      </c>
      <c r="AR419">
        <v>13.99</v>
      </c>
      <c r="AS419">
        <v>0</v>
      </c>
      <c r="AT419">
        <v>92</v>
      </c>
      <c r="AU419">
        <v>39</v>
      </c>
      <c r="AV419">
        <v>1</v>
      </c>
      <c r="AW419">
        <v>1</v>
      </c>
      <c r="AZ419">
        <v>1</v>
      </c>
      <c r="BA419">
        <v>44.77</v>
      </c>
      <c r="BB419">
        <v>13.24</v>
      </c>
      <c r="BC419">
        <v>8.16</v>
      </c>
      <c r="BD419" t="s">
        <v>3</v>
      </c>
      <c r="BE419" t="s">
        <v>3</v>
      </c>
      <c r="BF419" t="s">
        <v>3</v>
      </c>
      <c r="BG419" t="s">
        <v>3</v>
      </c>
      <c r="BH419">
        <v>0</v>
      </c>
      <c r="BI419">
        <v>1</v>
      </c>
      <c r="BJ419" t="s">
        <v>554</v>
      </c>
      <c r="BM419">
        <v>1001</v>
      </c>
      <c r="BN419">
        <v>0</v>
      </c>
      <c r="BO419" t="s">
        <v>23</v>
      </c>
      <c r="BP419">
        <v>1</v>
      </c>
      <c r="BQ419">
        <v>2</v>
      </c>
      <c r="BR419">
        <v>0</v>
      </c>
      <c r="BS419">
        <v>44.77</v>
      </c>
      <c r="BT419">
        <v>1</v>
      </c>
      <c r="BU419">
        <v>1</v>
      </c>
      <c r="BV419">
        <v>1</v>
      </c>
      <c r="BW419">
        <v>1</v>
      </c>
      <c r="BX419">
        <v>1</v>
      </c>
      <c r="BY419" t="s">
        <v>3</v>
      </c>
      <c r="BZ419">
        <v>92</v>
      </c>
      <c r="CA419">
        <v>46</v>
      </c>
      <c r="CB419" t="s">
        <v>3</v>
      </c>
      <c r="CE419">
        <v>0</v>
      </c>
      <c r="CF419">
        <v>0</v>
      </c>
      <c r="CG419">
        <v>0</v>
      </c>
      <c r="CH419">
        <v>140</v>
      </c>
      <c r="CI419">
        <v>0</v>
      </c>
      <c r="CJ419">
        <v>0</v>
      </c>
      <c r="CK419">
        <v>0</v>
      </c>
      <c r="CL419">
        <v>0</v>
      </c>
      <c r="CM419">
        <v>0</v>
      </c>
      <c r="CN419" t="s">
        <v>885</v>
      </c>
      <c r="CO419">
        <v>0</v>
      </c>
      <c r="CP419">
        <f t="shared" si="528"/>
        <v>0</v>
      </c>
      <c r="CQ419">
        <f t="shared" si="529"/>
        <v>0</v>
      </c>
      <c r="CR419">
        <f t="shared" si="530"/>
        <v>22096.35</v>
      </c>
      <c r="CS419">
        <f t="shared" si="531"/>
        <v>12227.16</v>
      </c>
      <c r="CT419">
        <f t="shared" si="532"/>
        <v>0</v>
      </c>
      <c r="CU419">
        <f t="shared" si="533"/>
        <v>0</v>
      </c>
      <c r="CV419">
        <f t="shared" si="534"/>
        <v>0</v>
      </c>
      <c r="CW419">
        <f t="shared" si="535"/>
        <v>20.110624999999999</v>
      </c>
      <c r="CX419">
        <f t="shared" si="536"/>
        <v>0</v>
      </c>
      <c r="CY419">
        <f t="shared" si="537"/>
        <v>0</v>
      </c>
      <c r="CZ419">
        <f t="shared" si="538"/>
        <v>0</v>
      </c>
      <c r="DC419" t="s">
        <v>3</v>
      </c>
      <c r="DD419" t="s">
        <v>3</v>
      </c>
      <c r="DE419" t="s">
        <v>36</v>
      </c>
      <c r="DF419" t="s">
        <v>36</v>
      </c>
      <c r="DG419" t="s">
        <v>43</v>
      </c>
      <c r="DH419" t="s">
        <v>3</v>
      </c>
      <c r="DI419" t="s">
        <v>43</v>
      </c>
      <c r="DJ419" t="s">
        <v>36</v>
      </c>
      <c r="DK419" t="s">
        <v>3</v>
      </c>
      <c r="DL419" t="s">
        <v>3</v>
      </c>
      <c r="DM419" t="s">
        <v>26</v>
      </c>
      <c r="DN419">
        <v>0</v>
      </c>
      <c r="DO419">
        <v>0</v>
      </c>
      <c r="DP419">
        <v>1</v>
      </c>
      <c r="DQ419">
        <v>1</v>
      </c>
      <c r="DU419">
        <v>1007</v>
      </c>
      <c r="DV419" t="s">
        <v>21</v>
      </c>
      <c r="DW419" t="s">
        <v>21</v>
      </c>
      <c r="DX419">
        <v>1000</v>
      </c>
      <c r="DZ419" t="s">
        <v>3</v>
      </c>
      <c r="EA419" t="s">
        <v>3</v>
      </c>
      <c r="EB419" t="s">
        <v>3</v>
      </c>
      <c r="EC419" t="s">
        <v>3</v>
      </c>
      <c r="EE419">
        <v>51407626</v>
      </c>
      <c r="EF419">
        <v>2</v>
      </c>
      <c r="EG419" t="s">
        <v>27</v>
      </c>
      <c r="EH419">
        <v>0</v>
      </c>
      <c r="EI419" t="s">
        <v>3</v>
      </c>
      <c r="EJ419">
        <v>1</v>
      </c>
      <c r="EK419">
        <v>1001</v>
      </c>
      <c r="EL419" t="s">
        <v>28</v>
      </c>
      <c r="EM419" t="s">
        <v>29</v>
      </c>
      <c r="EO419" t="s">
        <v>44</v>
      </c>
      <c r="EQ419">
        <v>0</v>
      </c>
      <c r="ER419">
        <v>0</v>
      </c>
      <c r="ES419">
        <v>0</v>
      </c>
      <c r="ET419">
        <v>1160.98</v>
      </c>
      <c r="EU419">
        <v>189.99</v>
      </c>
      <c r="EV419">
        <v>0</v>
      </c>
      <c r="EW419">
        <v>0</v>
      </c>
      <c r="EX419">
        <v>13.99</v>
      </c>
      <c r="EY419">
        <v>0</v>
      </c>
      <c r="FQ419">
        <v>0</v>
      </c>
      <c r="FR419">
        <f t="shared" si="539"/>
        <v>0</v>
      </c>
      <c r="FS419">
        <v>0</v>
      </c>
      <c r="FX419">
        <v>92</v>
      </c>
      <c r="FY419">
        <v>39.1</v>
      </c>
      <c r="GA419" t="s">
        <v>3</v>
      </c>
      <c r="GD419">
        <v>1</v>
      </c>
      <c r="GF419">
        <v>1029223194</v>
      </c>
      <c r="GG419">
        <v>2</v>
      </c>
      <c r="GH419">
        <v>0</v>
      </c>
      <c r="GI419">
        <v>-2</v>
      </c>
      <c r="GJ419">
        <v>0</v>
      </c>
      <c r="GK419">
        <v>0</v>
      </c>
      <c r="GL419">
        <f t="shared" si="540"/>
        <v>0</v>
      </c>
      <c r="GM419">
        <f t="shared" si="541"/>
        <v>0</v>
      </c>
      <c r="GN419">
        <f t="shared" si="542"/>
        <v>0</v>
      </c>
      <c r="GO419">
        <f t="shared" si="543"/>
        <v>0</v>
      </c>
      <c r="GP419">
        <f t="shared" si="544"/>
        <v>0</v>
      </c>
      <c r="GR419">
        <v>0</v>
      </c>
      <c r="GS419">
        <v>3</v>
      </c>
      <c r="GT419">
        <v>0</v>
      </c>
      <c r="GU419" t="s">
        <v>3</v>
      </c>
      <c r="GV419">
        <f t="shared" si="545"/>
        <v>0</v>
      </c>
      <c r="GW419">
        <v>8.16</v>
      </c>
      <c r="GX419">
        <f t="shared" si="546"/>
        <v>0</v>
      </c>
      <c r="HA419">
        <v>0</v>
      </c>
      <c r="HB419">
        <v>0</v>
      </c>
      <c r="HC419">
        <f t="shared" si="547"/>
        <v>0</v>
      </c>
      <c r="HE419" t="s">
        <v>3</v>
      </c>
      <c r="HF419" t="s">
        <v>3</v>
      </c>
      <c r="HM419" t="s">
        <v>3</v>
      </c>
      <c r="HN419" t="s">
        <v>3</v>
      </c>
      <c r="HO419" t="s">
        <v>3</v>
      </c>
      <c r="HP419" t="s">
        <v>3</v>
      </c>
      <c r="HQ419" t="s">
        <v>3</v>
      </c>
      <c r="IK419">
        <v>0</v>
      </c>
    </row>
    <row r="420" spans="1:255" x14ac:dyDescent="0.2">
      <c r="A420" s="2">
        <v>17</v>
      </c>
      <c r="B420" s="2">
        <v>1</v>
      </c>
      <c r="C420" s="2">
        <f>ROW(SmtRes!A927)</f>
        <v>927</v>
      </c>
      <c r="D420" s="2">
        <f>ROW(EtalonRes!A927)</f>
        <v>927</v>
      </c>
      <c r="E420" s="2" t="s">
        <v>555</v>
      </c>
      <c r="F420" s="2" t="s">
        <v>556</v>
      </c>
      <c r="G420" s="2" t="s">
        <v>557</v>
      </c>
      <c r="H420" s="2" t="s">
        <v>21</v>
      </c>
      <c r="I420" s="2">
        <v>0</v>
      </c>
      <c r="J420" s="2">
        <v>0</v>
      </c>
      <c r="K420" s="2">
        <v>0</v>
      </c>
      <c r="L420" s="2">
        <v>0.187</v>
      </c>
      <c r="M420" s="2">
        <v>0</v>
      </c>
      <c r="N420" s="2">
        <f t="shared" si="512"/>
        <v>0.187</v>
      </c>
      <c r="O420" s="2">
        <f t="shared" si="513"/>
        <v>0</v>
      </c>
      <c r="P420" s="2">
        <f t="shared" si="514"/>
        <v>0</v>
      </c>
      <c r="Q420" s="2">
        <f t="shared" si="515"/>
        <v>0</v>
      </c>
      <c r="R420" s="2">
        <f t="shared" si="516"/>
        <v>0</v>
      </c>
      <c r="S420" s="2">
        <f t="shared" si="517"/>
        <v>0</v>
      </c>
      <c r="T420" s="2">
        <f t="shared" si="518"/>
        <v>0</v>
      </c>
      <c r="U420" s="2">
        <f t="shared" si="519"/>
        <v>0</v>
      </c>
      <c r="V420" s="2">
        <f t="shared" si="520"/>
        <v>0</v>
      </c>
      <c r="W420" s="2">
        <f t="shared" si="521"/>
        <v>0</v>
      </c>
      <c r="X420" s="2">
        <f t="shared" si="522"/>
        <v>0</v>
      </c>
      <c r="Y420" s="2">
        <f t="shared" si="523"/>
        <v>0</v>
      </c>
      <c r="Z420" s="2"/>
      <c r="AA420" s="2">
        <v>51442965</v>
      </c>
      <c r="AB420" s="2">
        <f t="shared" si="524"/>
        <v>220.84312499999999</v>
      </c>
      <c r="AC420" s="2">
        <f t="shared" si="525"/>
        <v>0</v>
      </c>
      <c r="AD420" s="2">
        <f t="shared" si="551"/>
        <v>220.84312499999999</v>
      </c>
      <c r="AE420" s="2">
        <f t="shared" si="552"/>
        <v>25.875</v>
      </c>
      <c r="AF420" s="2">
        <f t="shared" si="553"/>
        <v>0</v>
      </c>
      <c r="AG420" s="2">
        <f t="shared" si="526"/>
        <v>0</v>
      </c>
      <c r="AH420" s="2">
        <f t="shared" si="554"/>
        <v>0</v>
      </c>
      <c r="AI420" s="2">
        <f t="shared" si="555"/>
        <v>1.7968749999999998</v>
      </c>
      <c r="AJ420" s="2">
        <f t="shared" si="527"/>
        <v>0</v>
      </c>
      <c r="AK420" s="2">
        <v>0</v>
      </c>
      <c r="AL420" s="2">
        <v>0</v>
      </c>
      <c r="AM420" s="2">
        <v>153.63</v>
      </c>
      <c r="AN420" s="2">
        <v>18</v>
      </c>
      <c r="AO420" s="2">
        <v>0</v>
      </c>
      <c r="AP420" s="2">
        <v>0</v>
      </c>
      <c r="AQ420" s="2">
        <v>0</v>
      </c>
      <c r="AR420" s="2">
        <v>1.25</v>
      </c>
      <c r="AS420" s="2">
        <v>0</v>
      </c>
      <c r="AT420" s="2">
        <v>92</v>
      </c>
      <c r="AU420" s="2">
        <v>39.1</v>
      </c>
      <c r="AV420" s="2">
        <v>1</v>
      </c>
      <c r="AW420" s="2">
        <v>1</v>
      </c>
      <c r="AX420" s="2"/>
      <c r="AY420" s="2"/>
      <c r="AZ420" s="2">
        <v>1</v>
      </c>
      <c r="BA420" s="2">
        <v>44.77</v>
      </c>
      <c r="BB420" s="2">
        <v>13.24</v>
      </c>
      <c r="BC420" s="2">
        <v>8.16</v>
      </c>
      <c r="BD420" s="2" t="s">
        <v>3</v>
      </c>
      <c r="BE420" s="2" t="s">
        <v>3</v>
      </c>
      <c r="BF420" s="2" t="s">
        <v>3</v>
      </c>
      <c r="BG420" s="2" t="s">
        <v>3</v>
      </c>
      <c r="BH420" s="2">
        <v>0</v>
      </c>
      <c r="BI420" s="2">
        <v>1</v>
      </c>
      <c r="BJ420" s="2" t="s">
        <v>558</v>
      </c>
      <c r="BK420" s="2"/>
      <c r="BL420" s="2"/>
      <c r="BM420" s="2">
        <v>1001</v>
      </c>
      <c r="BN420" s="2">
        <v>0</v>
      </c>
      <c r="BO420" s="2" t="s">
        <v>23</v>
      </c>
      <c r="BP420" s="2">
        <v>1</v>
      </c>
      <c r="BQ420" s="2">
        <v>2</v>
      </c>
      <c r="BR420" s="2">
        <v>0</v>
      </c>
      <c r="BS420" s="2">
        <v>44.77</v>
      </c>
      <c r="BT420" s="2">
        <v>1</v>
      </c>
      <c r="BU420" s="2">
        <v>1</v>
      </c>
      <c r="BV420" s="2">
        <v>1</v>
      </c>
      <c r="BW420" s="2">
        <v>1</v>
      </c>
      <c r="BX420" s="2">
        <v>1</v>
      </c>
      <c r="BY420" s="2" t="s">
        <v>3</v>
      </c>
      <c r="BZ420" s="2">
        <v>92</v>
      </c>
      <c r="CA420" s="2">
        <v>46</v>
      </c>
      <c r="CB420" s="2" t="s">
        <v>3</v>
      </c>
      <c r="CC420" s="2"/>
      <c r="CD420" s="2"/>
      <c r="CE420" s="2">
        <v>0</v>
      </c>
      <c r="CF420" s="2">
        <v>0</v>
      </c>
      <c r="CG420" s="2">
        <v>0</v>
      </c>
      <c r="CH420" s="2">
        <v>141</v>
      </c>
      <c r="CI420" s="2">
        <v>0</v>
      </c>
      <c r="CJ420" s="2">
        <v>0</v>
      </c>
      <c r="CK420" s="2">
        <v>0</v>
      </c>
      <c r="CL420" s="2">
        <v>0</v>
      </c>
      <c r="CM420" s="2">
        <v>0</v>
      </c>
      <c r="CN420" s="2" t="s">
        <v>890</v>
      </c>
      <c r="CO420" s="2">
        <v>0</v>
      </c>
      <c r="CP420" s="2">
        <f t="shared" si="528"/>
        <v>0</v>
      </c>
      <c r="CQ420" s="2">
        <f t="shared" si="529"/>
        <v>0</v>
      </c>
      <c r="CR420" s="2">
        <f t="shared" si="530"/>
        <v>2923.96</v>
      </c>
      <c r="CS420" s="2">
        <f t="shared" si="531"/>
        <v>1158.42</v>
      </c>
      <c r="CT420" s="2">
        <f t="shared" si="532"/>
        <v>0</v>
      </c>
      <c r="CU420" s="2">
        <f t="shared" si="533"/>
        <v>0</v>
      </c>
      <c r="CV420" s="2">
        <f t="shared" si="534"/>
        <v>0</v>
      </c>
      <c r="CW420" s="2">
        <f t="shared" si="535"/>
        <v>1.7968749999999998</v>
      </c>
      <c r="CX420" s="2">
        <f t="shared" si="536"/>
        <v>0</v>
      </c>
      <c r="CY420" s="2">
        <f t="shared" si="537"/>
        <v>0</v>
      </c>
      <c r="CZ420" s="2">
        <f t="shared" si="538"/>
        <v>0</v>
      </c>
      <c r="DA420" s="2"/>
      <c r="DB420" s="2"/>
      <c r="DC420" s="2" t="s">
        <v>3</v>
      </c>
      <c r="DD420" s="2" t="s">
        <v>3</v>
      </c>
      <c r="DE420" s="2" t="s">
        <v>36</v>
      </c>
      <c r="DF420" s="2" t="s">
        <v>36</v>
      </c>
      <c r="DG420" s="2" t="s">
        <v>43</v>
      </c>
      <c r="DH420" s="2" t="s">
        <v>3</v>
      </c>
      <c r="DI420" s="2" t="s">
        <v>43</v>
      </c>
      <c r="DJ420" s="2" t="s">
        <v>36</v>
      </c>
      <c r="DK420" s="2" t="s">
        <v>3</v>
      </c>
      <c r="DL420" s="2" t="s">
        <v>3</v>
      </c>
      <c r="DM420" s="2" t="s">
        <v>26</v>
      </c>
      <c r="DN420" s="2">
        <v>0</v>
      </c>
      <c r="DO420" s="2">
        <v>0</v>
      </c>
      <c r="DP420" s="2">
        <v>1</v>
      </c>
      <c r="DQ420" s="2">
        <v>1</v>
      </c>
      <c r="DR420" s="2"/>
      <c r="DS420" s="2"/>
      <c r="DT420" s="2"/>
      <c r="DU420" s="2">
        <v>1007</v>
      </c>
      <c r="DV420" s="2" t="s">
        <v>21</v>
      </c>
      <c r="DW420" s="2" t="s">
        <v>21</v>
      </c>
      <c r="DX420" s="2">
        <v>1000</v>
      </c>
      <c r="DY420" s="2"/>
      <c r="DZ420" s="2" t="s">
        <v>3</v>
      </c>
      <c r="EA420" s="2" t="s">
        <v>3</v>
      </c>
      <c r="EB420" s="2" t="s">
        <v>3</v>
      </c>
      <c r="EC420" s="2" t="s">
        <v>3</v>
      </c>
      <c r="ED420" s="2"/>
      <c r="EE420" s="2">
        <v>51407626</v>
      </c>
      <c r="EF420" s="2">
        <v>2</v>
      </c>
      <c r="EG420" s="2" t="s">
        <v>27</v>
      </c>
      <c r="EH420" s="2">
        <v>0</v>
      </c>
      <c r="EI420" s="2" t="s">
        <v>3</v>
      </c>
      <c r="EJ420" s="2">
        <v>1</v>
      </c>
      <c r="EK420" s="2">
        <v>1001</v>
      </c>
      <c r="EL420" s="2" t="s">
        <v>28</v>
      </c>
      <c r="EM420" s="2" t="s">
        <v>29</v>
      </c>
      <c r="EN420" s="2"/>
      <c r="EO420" s="2" t="s">
        <v>87</v>
      </c>
      <c r="EP420" s="2"/>
      <c r="EQ420" s="2">
        <v>0</v>
      </c>
      <c r="ER420" s="2">
        <v>0</v>
      </c>
      <c r="ES420" s="2">
        <v>0</v>
      </c>
      <c r="ET420" s="2">
        <v>153.63</v>
      </c>
      <c r="EU420" s="2">
        <v>18</v>
      </c>
      <c r="EV420" s="2">
        <v>0</v>
      </c>
      <c r="EW420" s="2">
        <v>0</v>
      </c>
      <c r="EX420" s="2">
        <v>1.25</v>
      </c>
      <c r="EY420" s="2">
        <v>0</v>
      </c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>
        <v>0</v>
      </c>
      <c r="FR420" s="2">
        <f t="shared" si="539"/>
        <v>0</v>
      </c>
      <c r="FS420" s="2">
        <v>0</v>
      </c>
      <c r="FT420" s="2"/>
      <c r="FU420" s="2"/>
      <c r="FV420" s="2"/>
      <c r="FW420" s="2"/>
      <c r="FX420" s="2">
        <v>92</v>
      </c>
      <c r="FY420" s="2">
        <v>39.1</v>
      </c>
      <c r="FZ420" s="2"/>
      <c r="GA420" s="2" t="s">
        <v>3</v>
      </c>
      <c r="GB420" s="2"/>
      <c r="GC420" s="2"/>
      <c r="GD420" s="2">
        <v>1</v>
      </c>
      <c r="GE420" s="2"/>
      <c r="GF420" s="2">
        <v>-440594963</v>
      </c>
      <c r="GG420" s="2">
        <v>2</v>
      </c>
      <c r="GH420" s="2">
        <v>0</v>
      </c>
      <c r="GI420" s="2">
        <v>-2</v>
      </c>
      <c r="GJ420" s="2">
        <v>0</v>
      </c>
      <c r="GK420" s="2">
        <v>0</v>
      </c>
      <c r="GL420" s="2">
        <f t="shared" si="540"/>
        <v>0</v>
      </c>
      <c r="GM420" s="2">
        <f t="shared" si="541"/>
        <v>0</v>
      </c>
      <c r="GN420" s="2">
        <f t="shared" si="542"/>
        <v>0</v>
      </c>
      <c r="GO420" s="2">
        <f t="shared" si="543"/>
        <v>0</v>
      </c>
      <c r="GP420" s="2">
        <f t="shared" si="544"/>
        <v>0</v>
      </c>
      <c r="GQ420" s="2"/>
      <c r="GR420" s="2">
        <v>0</v>
      </c>
      <c r="GS420" s="2">
        <v>3</v>
      </c>
      <c r="GT420" s="2">
        <v>0</v>
      </c>
      <c r="GU420" s="2" t="s">
        <v>3</v>
      </c>
      <c r="GV420" s="2">
        <f t="shared" si="545"/>
        <v>0</v>
      </c>
      <c r="GW420" s="2">
        <v>8.16</v>
      </c>
      <c r="GX420" s="2">
        <f t="shared" si="546"/>
        <v>0</v>
      </c>
      <c r="GY420" s="2"/>
      <c r="GZ420" s="2"/>
      <c r="HA420" s="2">
        <v>0</v>
      </c>
      <c r="HB420" s="2">
        <v>0</v>
      </c>
      <c r="HC420" s="2">
        <f t="shared" si="547"/>
        <v>0</v>
      </c>
      <c r="HD420" s="2"/>
      <c r="HE420" s="2" t="s">
        <v>3</v>
      </c>
      <c r="HF420" s="2" t="s">
        <v>3</v>
      </c>
      <c r="HG420" s="2"/>
      <c r="HH420" s="2"/>
      <c r="HI420" s="2"/>
      <c r="HJ420" s="2"/>
      <c r="HK420" s="2"/>
      <c r="HL420" s="2"/>
      <c r="HM420" s="2" t="s">
        <v>3</v>
      </c>
      <c r="HN420" s="2" t="s">
        <v>3</v>
      </c>
      <c r="HO420" s="2" t="s">
        <v>3</v>
      </c>
      <c r="HP420" s="2" t="s">
        <v>3</v>
      </c>
      <c r="HQ420" s="2" t="s">
        <v>3</v>
      </c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>
        <v>0</v>
      </c>
      <c r="IL420" s="2"/>
      <c r="IM420" s="2"/>
      <c r="IN420" s="2"/>
      <c r="IO420" s="2"/>
      <c r="IP420" s="2"/>
      <c r="IQ420" s="2"/>
      <c r="IR420" s="2"/>
      <c r="IS420" s="2"/>
      <c r="IT420" s="2"/>
      <c r="IU420" s="2"/>
    </row>
    <row r="421" spans="1:255" x14ac:dyDescent="0.2">
      <c r="A421">
        <v>17</v>
      </c>
      <c r="B421">
        <v>1</v>
      </c>
      <c r="C421">
        <f>ROW(SmtRes!A930)</f>
        <v>930</v>
      </c>
      <c r="D421">
        <f>ROW(EtalonRes!A930)</f>
        <v>930</v>
      </c>
      <c r="E421" t="s">
        <v>555</v>
      </c>
      <c r="F421" t="s">
        <v>556</v>
      </c>
      <c r="G421" t="s">
        <v>557</v>
      </c>
      <c r="H421" t="s">
        <v>21</v>
      </c>
      <c r="I421">
        <v>0</v>
      </c>
      <c r="J421">
        <v>0</v>
      </c>
      <c r="K421">
        <v>0</v>
      </c>
      <c r="L421">
        <v>0.187</v>
      </c>
      <c r="M421">
        <v>0</v>
      </c>
      <c r="N421">
        <f t="shared" si="512"/>
        <v>0.187</v>
      </c>
      <c r="O421">
        <f t="shared" si="513"/>
        <v>0</v>
      </c>
      <c r="P421">
        <f t="shared" si="514"/>
        <v>0</v>
      </c>
      <c r="Q421">
        <f t="shared" si="515"/>
        <v>0</v>
      </c>
      <c r="R421">
        <f t="shared" si="516"/>
        <v>0</v>
      </c>
      <c r="S421">
        <f t="shared" si="517"/>
        <v>0</v>
      </c>
      <c r="T421">
        <f t="shared" si="518"/>
        <v>0</v>
      </c>
      <c r="U421">
        <f t="shared" si="519"/>
        <v>0</v>
      </c>
      <c r="V421">
        <f t="shared" si="520"/>
        <v>0</v>
      </c>
      <c r="W421">
        <f t="shared" si="521"/>
        <v>0</v>
      </c>
      <c r="X421">
        <f t="shared" si="522"/>
        <v>0</v>
      </c>
      <c r="Y421">
        <f t="shared" si="523"/>
        <v>0</v>
      </c>
      <c r="AA421">
        <v>51441990</v>
      </c>
      <c r="AB421">
        <f t="shared" si="524"/>
        <v>220.84312499999999</v>
      </c>
      <c r="AC421">
        <f t="shared" si="525"/>
        <v>0</v>
      </c>
      <c r="AD421">
        <f t="shared" si="551"/>
        <v>220.84312499999999</v>
      </c>
      <c r="AE421">
        <f t="shared" si="552"/>
        <v>25.875</v>
      </c>
      <c r="AF421">
        <f t="shared" si="553"/>
        <v>0</v>
      </c>
      <c r="AG421">
        <f t="shared" si="526"/>
        <v>0</v>
      </c>
      <c r="AH421">
        <f t="shared" si="554"/>
        <v>0</v>
      </c>
      <c r="AI421">
        <f t="shared" si="555"/>
        <v>1.7968749999999998</v>
      </c>
      <c r="AJ421">
        <f t="shared" si="527"/>
        <v>0</v>
      </c>
      <c r="AK421">
        <v>0</v>
      </c>
      <c r="AL421">
        <v>0</v>
      </c>
      <c r="AM421">
        <v>153.63</v>
      </c>
      <c r="AN421">
        <v>18</v>
      </c>
      <c r="AO421">
        <v>0</v>
      </c>
      <c r="AP421">
        <v>0</v>
      </c>
      <c r="AQ421">
        <v>0</v>
      </c>
      <c r="AR421">
        <v>1.25</v>
      </c>
      <c r="AS421">
        <v>0</v>
      </c>
      <c r="AT421">
        <v>92</v>
      </c>
      <c r="AU421">
        <v>39</v>
      </c>
      <c r="AV421">
        <v>1</v>
      </c>
      <c r="AW421">
        <v>1</v>
      </c>
      <c r="AZ421">
        <v>1</v>
      </c>
      <c r="BA421">
        <v>44.77</v>
      </c>
      <c r="BB421">
        <v>13.24</v>
      </c>
      <c r="BC421">
        <v>8.16</v>
      </c>
      <c r="BD421" t="s">
        <v>3</v>
      </c>
      <c r="BE421" t="s">
        <v>3</v>
      </c>
      <c r="BF421" t="s">
        <v>3</v>
      </c>
      <c r="BG421" t="s">
        <v>3</v>
      </c>
      <c r="BH421">
        <v>0</v>
      </c>
      <c r="BI421">
        <v>1</v>
      </c>
      <c r="BJ421" t="s">
        <v>558</v>
      </c>
      <c r="BM421">
        <v>1001</v>
      </c>
      <c r="BN421">
        <v>0</v>
      </c>
      <c r="BO421" t="s">
        <v>23</v>
      </c>
      <c r="BP421">
        <v>1</v>
      </c>
      <c r="BQ421">
        <v>2</v>
      </c>
      <c r="BR421">
        <v>0</v>
      </c>
      <c r="BS421">
        <v>44.77</v>
      </c>
      <c r="BT421">
        <v>1</v>
      </c>
      <c r="BU421">
        <v>1</v>
      </c>
      <c r="BV421">
        <v>1</v>
      </c>
      <c r="BW421">
        <v>1</v>
      </c>
      <c r="BX421">
        <v>1</v>
      </c>
      <c r="BY421" t="s">
        <v>3</v>
      </c>
      <c r="BZ421">
        <v>92</v>
      </c>
      <c r="CA421">
        <v>46</v>
      </c>
      <c r="CB421" t="s">
        <v>3</v>
      </c>
      <c r="CE421">
        <v>0</v>
      </c>
      <c r="CF421">
        <v>0</v>
      </c>
      <c r="CG421">
        <v>0</v>
      </c>
      <c r="CH421">
        <v>141</v>
      </c>
      <c r="CI421">
        <v>0</v>
      </c>
      <c r="CJ421">
        <v>0</v>
      </c>
      <c r="CK421">
        <v>0</v>
      </c>
      <c r="CL421">
        <v>0</v>
      </c>
      <c r="CM421">
        <v>0</v>
      </c>
      <c r="CN421" t="s">
        <v>890</v>
      </c>
      <c r="CO421">
        <v>0</v>
      </c>
      <c r="CP421">
        <f t="shared" si="528"/>
        <v>0</v>
      </c>
      <c r="CQ421">
        <f t="shared" si="529"/>
        <v>0</v>
      </c>
      <c r="CR421">
        <f t="shared" si="530"/>
        <v>2923.96</v>
      </c>
      <c r="CS421">
        <f t="shared" si="531"/>
        <v>1158.42</v>
      </c>
      <c r="CT421">
        <f t="shared" si="532"/>
        <v>0</v>
      </c>
      <c r="CU421">
        <f t="shared" si="533"/>
        <v>0</v>
      </c>
      <c r="CV421">
        <f t="shared" si="534"/>
        <v>0</v>
      </c>
      <c r="CW421">
        <f t="shared" si="535"/>
        <v>1.7968749999999998</v>
      </c>
      <c r="CX421">
        <f t="shared" si="536"/>
        <v>0</v>
      </c>
      <c r="CY421">
        <f t="shared" si="537"/>
        <v>0</v>
      </c>
      <c r="CZ421">
        <f t="shared" si="538"/>
        <v>0</v>
      </c>
      <c r="DC421" t="s">
        <v>3</v>
      </c>
      <c r="DD421" t="s">
        <v>3</v>
      </c>
      <c r="DE421" t="s">
        <v>36</v>
      </c>
      <c r="DF421" t="s">
        <v>36</v>
      </c>
      <c r="DG421" t="s">
        <v>43</v>
      </c>
      <c r="DH421" t="s">
        <v>3</v>
      </c>
      <c r="DI421" t="s">
        <v>43</v>
      </c>
      <c r="DJ421" t="s">
        <v>36</v>
      </c>
      <c r="DK421" t="s">
        <v>3</v>
      </c>
      <c r="DL421" t="s">
        <v>3</v>
      </c>
      <c r="DM421" t="s">
        <v>26</v>
      </c>
      <c r="DN421">
        <v>0</v>
      </c>
      <c r="DO421">
        <v>0</v>
      </c>
      <c r="DP421">
        <v>1</v>
      </c>
      <c r="DQ421">
        <v>1</v>
      </c>
      <c r="DU421">
        <v>1007</v>
      </c>
      <c r="DV421" t="s">
        <v>21</v>
      </c>
      <c r="DW421" t="s">
        <v>21</v>
      </c>
      <c r="DX421">
        <v>1000</v>
      </c>
      <c r="DZ421" t="s">
        <v>3</v>
      </c>
      <c r="EA421" t="s">
        <v>3</v>
      </c>
      <c r="EB421" t="s">
        <v>3</v>
      </c>
      <c r="EC421" t="s">
        <v>3</v>
      </c>
      <c r="EE421">
        <v>51407626</v>
      </c>
      <c r="EF421">
        <v>2</v>
      </c>
      <c r="EG421" t="s">
        <v>27</v>
      </c>
      <c r="EH421">
        <v>0</v>
      </c>
      <c r="EI421" t="s">
        <v>3</v>
      </c>
      <c r="EJ421">
        <v>1</v>
      </c>
      <c r="EK421">
        <v>1001</v>
      </c>
      <c r="EL421" t="s">
        <v>28</v>
      </c>
      <c r="EM421" t="s">
        <v>29</v>
      </c>
      <c r="EO421" t="s">
        <v>87</v>
      </c>
      <c r="EQ421">
        <v>0</v>
      </c>
      <c r="ER421">
        <v>0</v>
      </c>
      <c r="ES421">
        <v>0</v>
      </c>
      <c r="ET421">
        <v>153.63</v>
      </c>
      <c r="EU421">
        <v>18</v>
      </c>
      <c r="EV421">
        <v>0</v>
      </c>
      <c r="EW421">
        <v>0</v>
      </c>
      <c r="EX421">
        <v>1.25</v>
      </c>
      <c r="EY421">
        <v>0</v>
      </c>
      <c r="FQ421">
        <v>0</v>
      </c>
      <c r="FR421">
        <f t="shared" si="539"/>
        <v>0</v>
      </c>
      <c r="FS421">
        <v>0</v>
      </c>
      <c r="FX421">
        <v>92</v>
      </c>
      <c r="FY421">
        <v>39.1</v>
      </c>
      <c r="GA421" t="s">
        <v>3</v>
      </c>
      <c r="GD421">
        <v>1</v>
      </c>
      <c r="GF421">
        <v>-440594963</v>
      </c>
      <c r="GG421">
        <v>2</v>
      </c>
      <c r="GH421">
        <v>0</v>
      </c>
      <c r="GI421">
        <v>-2</v>
      </c>
      <c r="GJ421">
        <v>0</v>
      </c>
      <c r="GK421">
        <v>0</v>
      </c>
      <c r="GL421">
        <f t="shared" si="540"/>
        <v>0</v>
      </c>
      <c r="GM421">
        <f t="shared" si="541"/>
        <v>0</v>
      </c>
      <c r="GN421">
        <f t="shared" si="542"/>
        <v>0</v>
      </c>
      <c r="GO421">
        <f t="shared" si="543"/>
        <v>0</v>
      </c>
      <c r="GP421">
        <f t="shared" si="544"/>
        <v>0</v>
      </c>
      <c r="GR421">
        <v>0</v>
      </c>
      <c r="GS421">
        <v>3</v>
      </c>
      <c r="GT421">
        <v>0</v>
      </c>
      <c r="GU421" t="s">
        <v>3</v>
      </c>
      <c r="GV421">
        <f t="shared" si="545"/>
        <v>0</v>
      </c>
      <c r="GW421">
        <v>8.16</v>
      </c>
      <c r="GX421">
        <f t="shared" si="546"/>
        <v>0</v>
      </c>
      <c r="HA421">
        <v>0</v>
      </c>
      <c r="HB421">
        <v>0</v>
      </c>
      <c r="HC421">
        <f t="shared" si="547"/>
        <v>0</v>
      </c>
      <c r="HE421" t="s">
        <v>3</v>
      </c>
      <c r="HF421" t="s">
        <v>3</v>
      </c>
      <c r="HM421" t="s">
        <v>3</v>
      </c>
      <c r="HN421" t="s">
        <v>3</v>
      </c>
      <c r="HO421" t="s">
        <v>3</v>
      </c>
      <c r="HP421" t="s">
        <v>3</v>
      </c>
      <c r="HQ421" t="s">
        <v>3</v>
      </c>
      <c r="IK421">
        <v>0</v>
      </c>
    </row>
    <row r="423" spans="1:255" x14ac:dyDescent="0.2">
      <c r="A423" s="3">
        <v>51</v>
      </c>
      <c r="B423" s="3">
        <f>B376</f>
        <v>1</v>
      </c>
      <c r="C423" s="3">
        <f>A376</f>
        <v>4</v>
      </c>
      <c r="D423" s="3">
        <f>ROW(A376)</f>
        <v>376</v>
      </c>
      <c r="E423" s="3"/>
      <c r="F423" s="3" t="str">
        <f>IF(F376&lt;&gt;"",F376,"")</f>
        <v>12</v>
      </c>
      <c r="G423" s="3" t="str">
        <f>IF(G376&lt;&gt;"",G376,"")</f>
        <v>Демонтажные работы</v>
      </c>
      <c r="H423" s="3">
        <v>0</v>
      </c>
      <c r="I423" s="3"/>
      <c r="J423" s="3"/>
      <c r="K423" s="3"/>
      <c r="L423" s="3"/>
      <c r="M423" s="3"/>
      <c r="N423" s="3"/>
      <c r="O423" s="3">
        <f t="shared" ref="O423:T423" si="556">ROUND(AB423,2)</f>
        <v>0</v>
      </c>
      <c r="P423" s="3">
        <f t="shared" si="556"/>
        <v>0</v>
      </c>
      <c r="Q423" s="3">
        <f t="shared" si="556"/>
        <v>0</v>
      </c>
      <c r="R423" s="3">
        <f t="shared" si="556"/>
        <v>0</v>
      </c>
      <c r="S423" s="3">
        <f t="shared" si="556"/>
        <v>0</v>
      </c>
      <c r="T423" s="3">
        <f t="shared" si="556"/>
        <v>0</v>
      </c>
      <c r="U423" s="3">
        <f>AH423</f>
        <v>0</v>
      </c>
      <c r="V423" s="3">
        <f>AI423</f>
        <v>0</v>
      </c>
      <c r="W423" s="3">
        <f>ROUND(AJ423,2)</f>
        <v>0</v>
      </c>
      <c r="X423" s="3">
        <f>ROUND(AK423,2)</f>
        <v>0</v>
      </c>
      <c r="Y423" s="3">
        <f>ROUND(AL423,2)</f>
        <v>0</v>
      </c>
      <c r="Z423" s="3"/>
      <c r="AA423" s="3"/>
      <c r="AB423" s="3">
        <f>ROUND(SUMIF(AA380:AA421,"=51442965",O380:O421),2)</f>
        <v>0</v>
      </c>
      <c r="AC423" s="3">
        <f>ROUND(SUMIF(AA380:AA421,"=51442965",P380:P421),2)</f>
        <v>0</v>
      </c>
      <c r="AD423" s="3">
        <f>ROUND(SUMIF(AA380:AA421,"=51442965",Q380:Q421),2)</f>
        <v>0</v>
      </c>
      <c r="AE423" s="3">
        <f>ROUND(SUMIF(AA380:AA421,"=51442965",R380:R421),2)</f>
        <v>0</v>
      </c>
      <c r="AF423" s="3">
        <f>ROUND(SUMIF(AA380:AA421,"=51442965",S380:S421),2)</f>
        <v>0</v>
      </c>
      <c r="AG423" s="3">
        <f>ROUND(SUMIF(AA380:AA421,"=51442965",T380:T421),2)</f>
        <v>0</v>
      </c>
      <c r="AH423" s="3">
        <f>SUMIF(AA380:AA421,"=51442965",U380:U421)</f>
        <v>0</v>
      </c>
      <c r="AI423" s="3">
        <f>SUMIF(AA380:AA421,"=51442965",V380:V421)</f>
        <v>0</v>
      </c>
      <c r="AJ423" s="3">
        <f>ROUND(SUMIF(AA380:AA421,"=51442965",W380:W421),2)</f>
        <v>0</v>
      </c>
      <c r="AK423" s="3">
        <f>ROUND(SUMIF(AA380:AA421,"=51442965",X380:X421),2)</f>
        <v>0</v>
      </c>
      <c r="AL423" s="3">
        <f>ROUND(SUMIF(AA380:AA421,"=51442965",Y380:Y421),2)</f>
        <v>0</v>
      </c>
      <c r="AM423" s="3"/>
      <c r="AN423" s="3"/>
      <c r="AO423" s="3">
        <f t="shared" ref="AO423:BD423" si="557">ROUND(BX423,2)</f>
        <v>0</v>
      </c>
      <c r="AP423" s="3">
        <f t="shared" si="557"/>
        <v>0</v>
      </c>
      <c r="AQ423" s="3">
        <f t="shared" si="557"/>
        <v>0</v>
      </c>
      <c r="AR423" s="3">
        <f t="shared" si="557"/>
        <v>0</v>
      </c>
      <c r="AS423" s="3">
        <f t="shared" si="557"/>
        <v>0</v>
      </c>
      <c r="AT423" s="3">
        <f t="shared" si="557"/>
        <v>0</v>
      </c>
      <c r="AU423" s="3">
        <f t="shared" si="557"/>
        <v>0</v>
      </c>
      <c r="AV423" s="3">
        <f t="shared" si="557"/>
        <v>0</v>
      </c>
      <c r="AW423" s="3">
        <f t="shared" si="557"/>
        <v>0</v>
      </c>
      <c r="AX423" s="3">
        <f t="shared" si="557"/>
        <v>0</v>
      </c>
      <c r="AY423" s="3">
        <f t="shared" si="557"/>
        <v>0</v>
      </c>
      <c r="AZ423" s="3">
        <f t="shared" si="557"/>
        <v>0</v>
      </c>
      <c r="BA423" s="3">
        <f t="shared" si="557"/>
        <v>0</v>
      </c>
      <c r="BB423" s="3">
        <f t="shared" si="557"/>
        <v>0</v>
      </c>
      <c r="BC423" s="3">
        <f t="shared" si="557"/>
        <v>0</v>
      </c>
      <c r="BD423" s="3">
        <f t="shared" si="557"/>
        <v>0</v>
      </c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>
        <f>ROUND(SUMIF(AA380:AA421,"=51442965",FQ380:FQ421),2)</f>
        <v>0</v>
      </c>
      <c r="BY423" s="3">
        <f>ROUND(SUMIF(AA380:AA421,"=51442965",FR380:FR421),2)</f>
        <v>0</v>
      </c>
      <c r="BZ423" s="3">
        <f>ROUND(SUMIF(AA380:AA421,"=51442965",GL380:GL421),2)</f>
        <v>0</v>
      </c>
      <c r="CA423" s="3">
        <f>ROUND(SUMIF(AA380:AA421,"=51442965",GM380:GM421),2)</f>
        <v>0</v>
      </c>
      <c r="CB423" s="3">
        <f>ROUND(SUMIF(AA380:AA421,"=51442965",GN380:GN421),2)</f>
        <v>0</v>
      </c>
      <c r="CC423" s="3">
        <f>ROUND(SUMIF(AA380:AA421,"=51442965",GO380:GO421),2)</f>
        <v>0</v>
      </c>
      <c r="CD423" s="3">
        <f>ROUND(SUMIF(AA380:AA421,"=51442965",GP380:GP421),2)</f>
        <v>0</v>
      </c>
      <c r="CE423" s="3">
        <f>AC423-BX423</f>
        <v>0</v>
      </c>
      <c r="CF423" s="3">
        <f>AC423-BY423</f>
        <v>0</v>
      </c>
      <c r="CG423" s="3">
        <f>BX423-BZ423</f>
        <v>0</v>
      </c>
      <c r="CH423" s="3">
        <f>AC423-BX423-BY423+BZ423</f>
        <v>0</v>
      </c>
      <c r="CI423" s="3">
        <f>BY423-BZ423</f>
        <v>0</v>
      </c>
      <c r="CJ423" s="3">
        <f>ROUND(SUMIF(AA380:AA421,"=51442965",GX380:GX421),2)</f>
        <v>0</v>
      </c>
      <c r="CK423" s="3">
        <f>ROUND(SUMIF(AA380:AA421,"=51442965",GY380:GY421),2)</f>
        <v>0</v>
      </c>
      <c r="CL423" s="3">
        <f>ROUND(SUMIF(AA380:AA421,"=51442965",GZ380:GZ421),2)</f>
        <v>0</v>
      </c>
      <c r="CM423" s="3">
        <f>ROUND(SUMIF(AA380:AA421,"=51442965",HD380:HD421),2)</f>
        <v>0</v>
      </c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4">
        <f t="shared" ref="DG423:DL423" si="558">ROUND(DT423,2)</f>
        <v>0</v>
      </c>
      <c r="DH423" s="4">
        <f t="shared" si="558"/>
        <v>0</v>
      </c>
      <c r="DI423" s="4">
        <f t="shared" si="558"/>
        <v>0</v>
      </c>
      <c r="DJ423" s="4">
        <f t="shared" si="558"/>
        <v>0</v>
      </c>
      <c r="DK423" s="4">
        <f t="shared" si="558"/>
        <v>0</v>
      </c>
      <c r="DL423" s="4">
        <f t="shared" si="558"/>
        <v>0</v>
      </c>
      <c r="DM423" s="4">
        <f>DZ423</f>
        <v>0</v>
      </c>
      <c r="DN423" s="4">
        <f>EA423</f>
        <v>0</v>
      </c>
      <c r="DO423" s="4">
        <f>ROUND(EB423,2)</f>
        <v>0</v>
      </c>
      <c r="DP423" s="4">
        <f>ROUND(EC423,2)</f>
        <v>0</v>
      </c>
      <c r="DQ423" s="4">
        <f>ROUND(ED423,2)</f>
        <v>0</v>
      </c>
      <c r="DR423" s="4"/>
      <c r="DS423" s="4"/>
      <c r="DT423" s="4">
        <f>ROUND(SUMIF(AA380:AA421,"=51441990",O380:O421),2)</f>
        <v>0</v>
      </c>
      <c r="DU423" s="4">
        <f>ROUND(SUMIF(AA380:AA421,"=51441990",P380:P421),2)</f>
        <v>0</v>
      </c>
      <c r="DV423" s="4">
        <f>ROUND(SUMIF(AA380:AA421,"=51441990",Q380:Q421),2)</f>
        <v>0</v>
      </c>
      <c r="DW423" s="4">
        <f>ROUND(SUMIF(AA380:AA421,"=51441990",R380:R421),2)</f>
        <v>0</v>
      </c>
      <c r="DX423" s="4">
        <f>ROUND(SUMIF(AA380:AA421,"=51441990",S380:S421),2)</f>
        <v>0</v>
      </c>
      <c r="DY423" s="4">
        <f>ROUND(SUMIF(AA380:AA421,"=51441990",T380:T421),2)</f>
        <v>0</v>
      </c>
      <c r="DZ423" s="4">
        <f>SUMIF(AA380:AA421,"=51441990",U380:U421)</f>
        <v>0</v>
      </c>
      <c r="EA423" s="4">
        <f>SUMIF(AA380:AA421,"=51441990",V380:V421)</f>
        <v>0</v>
      </c>
      <c r="EB423" s="4">
        <f>ROUND(SUMIF(AA380:AA421,"=51441990",W380:W421),2)</f>
        <v>0</v>
      </c>
      <c r="EC423" s="4">
        <f>ROUND(SUMIF(AA380:AA421,"=51441990",X380:X421),2)</f>
        <v>0</v>
      </c>
      <c r="ED423" s="4">
        <f>ROUND(SUMIF(AA380:AA421,"=51441990",Y380:Y421),2)</f>
        <v>0</v>
      </c>
      <c r="EE423" s="4"/>
      <c r="EF423" s="4"/>
      <c r="EG423" s="4">
        <f t="shared" ref="EG423:EV423" si="559">ROUND(FP423,2)</f>
        <v>0</v>
      </c>
      <c r="EH423" s="4">
        <f t="shared" si="559"/>
        <v>0</v>
      </c>
      <c r="EI423" s="4">
        <f t="shared" si="559"/>
        <v>0</v>
      </c>
      <c r="EJ423" s="4">
        <f t="shared" si="559"/>
        <v>0</v>
      </c>
      <c r="EK423" s="4">
        <f t="shared" si="559"/>
        <v>0</v>
      </c>
      <c r="EL423" s="4">
        <f t="shared" si="559"/>
        <v>0</v>
      </c>
      <c r="EM423" s="4">
        <f t="shared" si="559"/>
        <v>0</v>
      </c>
      <c r="EN423" s="4">
        <f t="shared" si="559"/>
        <v>0</v>
      </c>
      <c r="EO423" s="4">
        <f t="shared" si="559"/>
        <v>0</v>
      </c>
      <c r="EP423" s="4">
        <f t="shared" si="559"/>
        <v>0</v>
      </c>
      <c r="EQ423" s="4">
        <f t="shared" si="559"/>
        <v>0</v>
      </c>
      <c r="ER423" s="4">
        <f t="shared" si="559"/>
        <v>0</v>
      </c>
      <c r="ES423" s="4">
        <f t="shared" si="559"/>
        <v>0</v>
      </c>
      <c r="ET423" s="4">
        <f t="shared" si="559"/>
        <v>0</v>
      </c>
      <c r="EU423" s="4">
        <f t="shared" si="559"/>
        <v>0</v>
      </c>
      <c r="EV423" s="4">
        <f t="shared" si="559"/>
        <v>0</v>
      </c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  <c r="FM423" s="4"/>
      <c r="FN423" s="4"/>
      <c r="FO423" s="4"/>
      <c r="FP423" s="4">
        <f>ROUND(SUMIF(AA380:AA421,"=51441990",FQ380:FQ421),2)</f>
        <v>0</v>
      </c>
      <c r="FQ423" s="4">
        <f>ROUND(SUMIF(AA380:AA421,"=51441990",FR380:FR421),2)</f>
        <v>0</v>
      </c>
      <c r="FR423" s="4">
        <f>ROUND(SUMIF(AA380:AA421,"=51441990",GL380:GL421),2)</f>
        <v>0</v>
      </c>
      <c r="FS423" s="4">
        <f>ROUND(SUMIF(AA380:AA421,"=51441990",GM380:GM421),2)</f>
        <v>0</v>
      </c>
      <c r="FT423" s="4">
        <f>ROUND(SUMIF(AA380:AA421,"=51441990",GN380:GN421),2)</f>
        <v>0</v>
      </c>
      <c r="FU423" s="4">
        <f>ROUND(SUMIF(AA380:AA421,"=51441990",GO380:GO421),2)</f>
        <v>0</v>
      </c>
      <c r="FV423" s="4">
        <f>ROUND(SUMIF(AA380:AA421,"=51441990",GP380:GP421),2)</f>
        <v>0</v>
      </c>
      <c r="FW423" s="4">
        <f>DU423-FP423</f>
        <v>0</v>
      </c>
      <c r="FX423" s="4">
        <f>DU423-FQ423</f>
        <v>0</v>
      </c>
      <c r="FY423" s="4">
        <f>FP423-FR423</f>
        <v>0</v>
      </c>
      <c r="FZ423" s="4">
        <f>DU423-FP423-FQ423+FR423</f>
        <v>0</v>
      </c>
      <c r="GA423" s="4">
        <f>FQ423-FR423</f>
        <v>0</v>
      </c>
      <c r="GB423" s="4">
        <f>ROUND(SUMIF(AA380:AA421,"=51441990",GX380:GX421),2)</f>
        <v>0</v>
      </c>
      <c r="GC423" s="4">
        <f>ROUND(SUMIF(AA380:AA421,"=51441990",GY380:GY421),2)</f>
        <v>0</v>
      </c>
      <c r="GD423" s="4">
        <f>ROUND(SUMIF(AA380:AA421,"=51441990",GZ380:GZ421),2)</f>
        <v>0</v>
      </c>
      <c r="GE423" s="4">
        <f>ROUND(SUMIF(AA380:AA421,"=51441990",HD380:HD421),2)</f>
        <v>0</v>
      </c>
      <c r="GF423" s="4"/>
      <c r="GG423" s="4"/>
      <c r="GH423" s="4"/>
      <c r="GI423" s="4"/>
      <c r="GJ423" s="4"/>
      <c r="GK423" s="4"/>
      <c r="GL423" s="4"/>
      <c r="GM423" s="4"/>
      <c r="GN423" s="4"/>
      <c r="GO423" s="4"/>
      <c r="GP423" s="4"/>
      <c r="GQ423" s="4"/>
      <c r="GR423" s="4"/>
      <c r="GS423" s="4"/>
      <c r="GT423" s="4"/>
      <c r="GU423" s="4"/>
      <c r="GV423" s="4"/>
      <c r="GW423" s="4"/>
      <c r="GX423" s="4">
        <v>0</v>
      </c>
    </row>
    <row r="425" spans="1:255" x14ac:dyDescent="0.2">
      <c r="A425" s="5">
        <v>50</v>
      </c>
      <c r="B425" s="5">
        <v>0</v>
      </c>
      <c r="C425" s="5">
        <v>0</v>
      </c>
      <c r="D425" s="5">
        <v>1</v>
      </c>
      <c r="E425" s="5">
        <v>201</v>
      </c>
      <c r="F425" s="5">
        <f>ROUND(Source!O423,O425)</f>
        <v>0</v>
      </c>
      <c r="G425" s="5" t="s">
        <v>96</v>
      </c>
      <c r="H425" s="5" t="s">
        <v>97</v>
      </c>
      <c r="I425" s="5"/>
      <c r="J425" s="5"/>
      <c r="K425" s="5">
        <v>201</v>
      </c>
      <c r="L425" s="5">
        <v>1</v>
      </c>
      <c r="M425" s="5">
        <v>3</v>
      </c>
      <c r="N425" s="5" t="s">
        <v>3</v>
      </c>
      <c r="O425" s="5">
        <v>2</v>
      </c>
      <c r="P425" s="5">
        <f>ROUND(Source!DG423,O425)</f>
        <v>0</v>
      </c>
      <c r="Q425" s="5"/>
      <c r="R425" s="5"/>
      <c r="S425" s="5"/>
      <c r="T425" s="5"/>
      <c r="U425" s="5"/>
      <c r="V425" s="5"/>
      <c r="W425" s="5">
        <v>0</v>
      </c>
      <c r="X425" s="5">
        <v>1</v>
      </c>
      <c r="Y425" s="5">
        <v>0</v>
      </c>
      <c r="Z425" s="5">
        <v>0</v>
      </c>
      <c r="AA425" s="5">
        <v>1</v>
      </c>
      <c r="AB425" s="5">
        <v>0</v>
      </c>
    </row>
    <row r="426" spans="1:255" x14ac:dyDescent="0.2">
      <c r="A426" s="5">
        <v>50</v>
      </c>
      <c r="B426" s="5">
        <v>0</v>
      </c>
      <c r="C426" s="5">
        <v>0</v>
      </c>
      <c r="D426" s="5">
        <v>1</v>
      </c>
      <c r="E426" s="5">
        <v>202</v>
      </c>
      <c r="F426" s="5">
        <f>ROUND(Source!P423,O426)</f>
        <v>0</v>
      </c>
      <c r="G426" s="5" t="s">
        <v>98</v>
      </c>
      <c r="H426" s="5" t="s">
        <v>99</v>
      </c>
      <c r="I426" s="5"/>
      <c r="J426" s="5"/>
      <c r="K426" s="5">
        <v>202</v>
      </c>
      <c r="L426" s="5">
        <v>2</v>
      </c>
      <c r="M426" s="5">
        <v>3</v>
      </c>
      <c r="N426" s="5" t="s">
        <v>3</v>
      </c>
      <c r="O426" s="5">
        <v>2</v>
      </c>
      <c r="P426" s="5">
        <f>ROUND(Source!DH423,O426)</f>
        <v>0</v>
      </c>
      <c r="Q426" s="5"/>
      <c r="R426" s="5"/>
      <c r="S426" s="5"/>
      <c r="T426" s="5"/>
      <c r="U426" s="5"/>
      <c r="V426" s="5"/>
      <c r="W426" s="5">
        <v>0</v>
      </c>
      <c r="X426" s="5">
        <v>1</v>
      </c>
      <c r="Y426" s="5">
        <v>0</v>
      </c>
      <c r="Z426" s="5">
        <v>0</v>
      </c>
      <c r="AA426" s="5">
        <v>1</v>
      </c>
      <c r="AB426" s="5">
        <v>0</v>
      </c>
    </row>
    <row r="427" spans="1:255" x14ac:dyDescent="0.2">
      <c r="A427" s="5">
        <v>50</v>
      </c>
      <c r="B427" s="5">
        <v>0</v>
      </c>
      <c r="C427" s="5">
        <v>0</v>
      </c>
      <c r="D427" s="5">
        <v>1</v>
      </c>
      <c r="E427" s="5">
        <v>222</v>
      </c>
      <c r="F427" s="5">
        <f>ROUND(Source!AO423,O427)</f>
        <v>0</v>
      </c>
      <c r="G427" s="5" t="s">
        <v>100</v>
      </c>
      <c r="H427" s="5" t="s">
        <v>101</v>
      </c>
      <c r="I427" s="5"/>
      <c r="J427" s="5"/>
      <c r="K427" s="5">
        <v>222</v>
      </c>
      <c r="L427" s="5">
        <v>3</v>
      </c>
      <c r="M427" s="5">
        <v>3</v>
      </c>
      <c r="N427" s="5" t="s">
        <v>3</v>
      </c>
      <c r="O427" s="5">
        <v>2</v>
      </c>
      <c r="P427" s="5">
        <f>ROUND(Source!EG423,O427)</f>
        <v>0</v>
      </c>
      <c r="Q427" s="5"/>
      <c r="R427" s="5"/>
      <c r="S427" s="5"/>
      <c r="T427" s="5"/>
      <c r="U427" s="5"/>
      <c r="V427" s="5"/>
      <c r="W427" s="5">
        <v>0</v>
      </c>
      <c r="X427" s="5">
        <v>1</v>
      </c>
      <c r="Y427" s="5">
        <v>0</v>
      </c>
      <c r="Z427" s="5">
        <v>0</v>
      </c>
      <c r="AA427" s="5">
        <v>1</v>
      </c>
      <c r="AB427" s="5">
        <v>0</v>
      </c>
    </row>
    <row r="428" spans="1:255" x14ac:dyDescent="0.2">
      <c r="A428" s="5">
        <v>50</v>
      </c>
      <c r="B428" s="5">
        <v>0</v>
      </c>
      <c r="C428" s="5">
        <v>0</v>
      </c>
      <c r="D428" s="5">
        <v>1</v>
      </c>
      <c r="E428" s="5">
        <v>225</v>
      </c>
      <c r="F428" s="5">
        <f>ROUND(Source!AV423,O428)</f>
        <v>0</v>
      </c>
      <c r="G428" s="5" t="s">
        <v>102</v>
      </c>
      <c r="H428" s="5" t="s">
        <v>103</v>
      </c>
      <c r="I428" s="5"/>
      <c r="J428" s="5"/>
      <c r="K428" s="5">
        <v>225</v>
      </c>
      <c r="L428" s="5">
        <v>4</v>
      </c>
      <c r="M428" s="5">
        <v>3</v>
      </c>
      <c r="N428" s="5" t="s">
        <v>3</v>
      </c>
      <c r="O428" s="5">
        <v>2</v>
      </c>
      <c r="P428" s="5">
        <f>ROUND(Source!EN423,O428)</f>
        <v>0</v>
      </c>
      <c r="Q428" s="5"/>
      <c r="R428" s="5"/>
      <c r="S428" s="5"/>
      <c r="T428" s="5"/>
      <c r="U428" s="5"/>
      <c r="V428" s="5"/>
      <c r="W428" s="5">
        <v>0</v>
      </c>
      <c r="X428" s="5">
        <v>1</v>
      </c>
      <c r="Y428" s="5">
        <v>0</v>
      </c>
      <c r="Z428" s="5">
        <v>0</v>
      </c>
      <c r="AA428" s="5">
        <v>1</v>
      </c>
      <c r="AB428" s="5">
        <v>0</v>
      </c>
    </row>
    <row r="429" spans="1:255" x14ac:dyDescent="0.2">
      <c r="A429" s="5">
        <v>50</v>
      </c>
      <c r="B429" s="5">
        <v>0</v>
      </c>
      <c r="C429" s="5">
        <v>0</v>
      </c>
      <c r="D429" s="5">
        <v>1</v>
      </c>
      <c r="E429" s="5">
        <v>226</v>
      </c>
      <c r="F429" s="5">
        <f>ROUND(Source!AW423,O429)</f>
        <v>0</v>
      </c>
      <c r="G429" s="5" t="s">
        <v>104</v>
      </c>
      <c r="H429" s="5" t="s">
        <v>105</v>
      </c>
      <c r="I429" s="5"/>
      <c r="J429" s="5"/>
      <c r="K429" s="5">
        <v>226</v>
      </c>
      <c r="L429" s="5">
        <v>5</v>
      </c>
      <c r="M429" s="5">
        <v>3</v>
      </c>
      <c r="N429" s="5" t="s">
        <v>3</v>
      </c>
      <c r="O429" s="5">
        <v>2</v>
      </c>
      <c r="P429" s="5">
        <f>ROUND(Source!EO423,O429)</f>
        <v>0</v>
      </c>
      <c r="Q429" s="5"/>
      <c r="R429" s="5"/>
      <c r="S429" s="5"/>
      <c r="T429" s="5"/>
      <c r="U429" s="5"/>
      <c r="V429" s="5"/>
      <c r="W429" s="5">
        <v>0</v>
      </c>
      <c r="X429" s="5">
        <v>1</v>
      </c>
      <c r="Y429" s="5">
        <v>0</v>
      </c>
      <c r="Z429" s="5">
        <v>0</v>
      </c>
      <c r="AA429" s="5">
        <v>1</v>
      </c>
      <c r="AB429" s="5">
        <v>0</v>
      </c>
    </row>
    <row r="430" spans="1:255" x14ac:dyDescent="0.2">
      <c r="A430" s="5">
        <v>50</v>
      </c>
      <c r="B430" s="5">
        <v>0</v>
      </c>
      <c r="C430" s="5">
        <v>0</v>
      </c>
      <c r="D430" s="5">
        <v>1</v>
      </c>
      <c r="E430" s="5">
        <v>227</v>
      </c>
      <c r="F430" s="5">
        <f>ROUND(Source!AX423,O430)</f>
        <v>0</v>
      </c>
      <c r="G430" s="5" t="s">
        <v>106</v>
      </c>
      <c r="H430" s="5" t="s">
        <v>107</v>
      </c>
      <c r="I430" s="5"/>
      <c r="J430" s="5"/>
      <c r="K430" s="5">
        <v>227</v>
      </c>
      <c r="L430" s="5">
        <v>6</v>
      </c>
      <c r="M430" s="5">
        <v>3</v>
      </c>
      <c r="N430" s="5" t="s">
        <v>3</v>
      </c>
      <c r="O430" s="5">
        <v>2</v>
      </c>
      <c r="P430" s="5">
        <f>ROUND(Source!EP423,O430)</f>
        <v>0</v>
      </c>
      <c r="Q430" s="5"/>
      <c r="R430" s="5"/>
      <c r="S430" s="5"/>
      <c r="T430" s="5"/>
      <c r="U430" s="5"/>
      <c r="V430" s="5"/>
      <c r="W430" s="5">
        <v>0</v>
      </c>
      <c r="X430" s="5">
        <v>1</v>
      </c>
      <c r="Y430" s="5">
        <v>0</v>
      </c>
      <c r="Z430" s="5">
        <v>0</v>
      </c>
      <c r="AA430" s="5">
        <v>1</v>
      </c>
      <c r="AB430" s="5">
        <v>0</v>
      </c>
    </row>
    <row r="431" spans="1:255" x14ac:dyDescent="0.2">
      <c r="A431" s="5">
        <v>50</v>
      </c>
      <c r="B431" s="5">
        <v>0</v>
      </c>
      <c r="C431" s="5">
        <v>0</v>
      </c>
      <c r="D431" s="5">
        <v>1</v>
      </c>
      <c r="E431" s="5">
        <v>228</v>
      </c>
      <c r="F431" s="5">
        <f>ROUND(Source!AY423,O431)</f>
        <v>0</v>
      </c>
      <c r="G431" s="5" t="s">
        <v>108</v>
      </c>
      <c r="H431" s="5" t="s">
        <v>109</v>
      </c>
      <c r="I431" s="5"/>
      <c r="J431" s="5"/>
      <c r="K431" s="5">
        <v>228</v>
      </c>
      <c r="L431" s="5">
        <v>7</v>
      </c>
      <c r="M431" s="5">
        <v>3</v>
      </c>
      <c r="N431" s="5" t="s">
        <v>3</v>
      </c>
      <c r="O431" s="5">
        <v>2</v>
      </c>
      <c r="P431" s="5">
        <f>ROUND(Source!EQ423,O431)</f>
        <v>0</v>
      </c>
      <c r="Q431" s="5"/>
      <c r="R431" s="5"/>
      <c r="S431" s="5"/>
      <c r="T431" s="5"/>
      <c r="U431" s="5"/>
      <c r="V431" s="5"/>
      <c r="W431" s="5">
        <v>0</v>
      </c>
      <c r="X431" s="5">
        <v>1</v>
      </c>
      <c r="Y431" s="5">
        <v>0</v>
      </c>
      <c r="Z431" s="5">
        <v>0</v>
      </c>
      <c r="AA431" s="5">
        <v>1</v>
      </c>
      <c r="AB431" s="5">
        <v>0</v>
      </c>
    </row>
    <row r="432" spans="1:255" x14ac:dyDescent="0.2">
      <c r="A432" s="5">
        <v>50</v>
      </c>
      <c r="B432" s="5">
        <v>0</v>
      </c>
      <c r="C432" s="5">
        <v>0</v>
      </c>
      <c r="D432" s="5">
        <v>1</v>
      </c>
      <c r="E432" s="5">
        <v>216</v>
      </c>
      <c r="F432" s="5">
        <f>ROUND(Source!AP423,O432)</f>
        <v>0</v>
      </c>
      <c r="G432" s="5" t="s">
        <v>110</v>
      </c>
      <c r="H432" s="5" t="s">
        <v>111</v>
      </c>
      <c r="I432" s="5"/>
      <c r="J432" s="5"/>
      <c r="K432" s="5">
        <v>216</v>
      </c>
      <c r="L432" s="5">
        <v>8</v>
      </c>
      <c r="M432" s="5">
        <v>3</v>
      </c>
      <c r="N432" s="5" t="s">
        <v>3</v>
      </c>
      <c r="O432" s="5">
        <v>2</v>
      </c>
      <c r="P432" s="5">
        <f>ROUND(Source!EH423,O432)</f>
        <v>0</v>
      </c>
      <c r="Q432" s="5"/>
      <c r="R432" s="5"/>
      <c r="S432" s="5"/>
      <c r="T432" s="5"/>
      <c r="U432" s="5"/>
      <c r="V432" s="5"/>
      <c r="W432" s="5">
        <v>0</v>
      </c>
      <c r="X432" s="5">
        <v>1</v>
      </c>
      <c r="Y432" s="5">
        <v>0</v>
      </c>
      <c r="Z432" s="5">
        <v>0</v>
      </c>
      <c r="AA432" s="5">
        <v>1</v>
      </c>
      <c r="AB432" s="5">
        <v>0</v>
      </c>
    </row>
    <row r="433" spans="1:28" x14ac:dyDescent="0.2">
      <c r="A433" s="5">
        <v>50</v>
      </c>
      <c r="B433" s="5">
        <v>0</v>
      </c>
      <c r="C433" s="5">
        <v>0</v>
      </c>
      <c r="D433" s="5">
        <v>1</v>
      </c>
      <c r="E433" s="5">
        <v>223</v>
      </c>
      <c r="F433" s="5">
        <f>ROUND(Source!AQ423,O433)</f>
        <v>0</v>
      </c>
      <c r="G433" s="5" t="s">
        <v>112</v>
      </c>
      <c r="H433" s="5" t="s">
        <v>113</v>
      </c>
      <c r="I433" s="5"/>
      <c r="J433" s="5"/>
      <c r="K433" s="5">
        <v>223</v>
      </c>
      <c r="L433" s="5">
        <v>9</v>
      </c>
      <c r="M433" s="5">
        <v>3</v>
      </c>
      <c r="N433" s="5" t="s">
        <v>3</v>
      </c>
      <c r="O433" s="5">
        <v>2</v>
      </c>
      <c r="P433" s="5">
        <f>ROUND(Source!EI423,O433)</f>
        <v>0</v>
      </c>
      <c r="Q433" s="5"/>
      <c r="R433" s="5"/>
      <c r="S433" s="5"/>
      <c r="T433" s="5"/>
      <c r="U433" s="5"/>
      <c r="V433" s="5"/>
      <c r="W433" s="5">
        <v>0</v>
      </c>
      <c r="X433" s="5">
        <v>1</v>
      </c>
      <c r="Y433" s="5">
        <v>0</v>
      </c>
      <c r="Z433" s="5">
        <v>0</v>
      </c>
      <c r="AA433" s="5">
        <v>1</v>
      </c>
      <c r="AB433" s="5">
        <v>0</v>
      </c>
    </row>
    <row r="434" spans="1:28" x14ac:dyDescent="0.2">
      <c r="A434" s="5">
        <v>50</v>
      </c>
      <c r="B434" s="5">
        <v>0</v>
      </c>
      <c r="C434" s="5">
        <v>0</v>
      </c>
      <c r="D434" s="5">
        <v>1</v>
      </c>
      <c r="E434" s="5">
        <v>229</v>
      </c>
      <c r="F434" s="5">
        <f>ROUND(Source!AZ423,O434)</f>
        <v>0</v>
      </c>
      <c r="G434" s="5" t="s">
        <v>114</v>
      </c>
      <c r="H434" s="5" t="s">
        <v>115</v>
      </c>
      <c r="I434" s="5"/>
      <c r="J434" s="5"/>
      <c r="K434" s="5">
        <v>229</v>
      </c>
      <c r="L434" s="5">
        <v>10</v>
      </c>
      <c r="M434" s="5">
        <v>3</v>
      </c>
      <c r="N434" s="5" t="s">
        <v>3</v>
      </c>
      <c r="O434" s="5">
        <v>2</v>
      </c>
      <c r="P434" s="5">
        <f>ROUND(Source!ER423,O434)</f>
        <v>0</v>
      </c>
      <c r="Q434" s="5"/>
      <c r="R434" s="5"/>
      <c r="S434" s="5"/>
      <c r="T434" s="5"/>
      <c r="U434" s="5"/>
      <c r="V434" s="5"/>
      <c r="W434" s="5">
        <v>0</v>
      </c>
      <c r="X434" s="5">
        <v>1</v>
      </c>
      <c r="Y434" s="5">
        <v>0</v>
      </c>
      <c r="Z434" s="5">
        <v>0</v>
      </c>
      <c r="AA434" s="5">
        <v>1</v>
      </c>
      <c r="AB434" s="5">
        <v>0</v>
      </c>
    </row>
    <row r="435" spans="1:28" x14ac:dyDescent="0.2">
      <c r="A435" s="5">
        <v>50</v>
      </c>
      <c r="B435" s="5">
        <v>0</v>
      </c>
      <c r="C435" s="5">
        <v>0</v>
      </c>
      <c r="D435" s="5">
        <v>1</v>
      </c>
      <c r="E435" s="5">
        <v>203</v>
      </c>
      <c r="F435" s="5">
        <f>ROUND(Source!Q423,O435)</f>
        <v>0</v>
      </c>
      <c r="G435" s="5" t="s">
        <v>116</v>
      </c>
      <c r="H435" s="5" t="s">
        <v>117</v>
      </c>
      <c r="I435" s="5"/>
      <c r="J435" s="5"/>
      <c r="K435" s="5">
        <v>203</v>
      </c>
      <c r="L435" s="5">
        <v>11</v>
      </c>
      <c r="M435" s="5">
        <v>3</v>
      </c>
      <c r="N435" s="5" t="s">
        <v>3</v>
      </c>
      <c r="O435" s="5">
        <v>2</v>
      </c>
      <c r="P435" s="5">
        <f>ROUND(Source!DI423,O435)</f>
        <v>0</v>
      </c>
      <c r="Q435" s="5"/>
      <c r="R435" s="5"/>
      <c r="S435" s="5"/>
      <c r="T435" s="5"/>
      <c r="U435" s="5"/>
      <c r="V435" s="5"/>
      <c r="W435" s="5">
        <v>0</v>
      </c>
      <c r="X435" s="5">
        <v>1</v>
      </c>
      <c r="Y435" s="5">
        <v>0</v>
      </c>
      <c r="Z435" s="5">
        <v>0</v>
      </c>
      <c r="AA435" s="5">
        <v>1</v>
      </c>
      <c r="AB435" s="5">
        <v>0</v>
      </c>
    </row>
    <row r="436" spans="1:28" x14ac:dyDescent="0.2">
      <c r="A436" s="5">
        <v>50</v>
      </c>
      <c r="B436" s="5">
        <v>0</v>
      </c>
      <c r="C436" s="5">
        <v>0</v>
      </c>
      <c r="D436" s="5">
        <v>1</v>
      </c>
      <c r="E436" s="5">
        <v>231</v>
      </c>
      <c r="F436" s="5">
        <f>ROUND(Source!BB423,O436)</f>
        <v>0</v>
      </c>
      <c r="G436" s="5" t="s">
        <v>118</v>
      </c>
      <c r="H436" s="5" t="s">
        <v>119</v>
      </c>
      <c r="I436" s="5"/>
      <c r="J436" s="5"/>
      <c r="K436" s="5">
        <v>231</v>
      </c>
      <c r="L436" s="5">
        <v>12</v>
      </c>
      <c r="M436" s="5">
        <v>3</v>
      </c>
      <c r="N436" s="5" t="s">
        <v>3</v>
      </c>
      <c r="O436" s="5">
        <v>2</v>
      </c>
      <c r="P436" s="5">
        <f>ROUND(Source!ET423,O436)</f>
        <v>0</v>
      </c>
      <c r="Q436" s="5"/>
      <c r="R436" s="5"/>
      <c r="S436" s="5"/>
      <c r="T436" s="5"/>
      <c r="U436" s="5"/>
      <c r="V436" s="5"/>
      <c r="W436" s="5">
        <v>0</v>
      </c>
      <c r="X436" s="5">
        <v>1</v>
      </c>
      <c r="Y436" s="5">
        <v>0</v>
      </c>
      <c r="Z436" s="5">
        <v>0</v>
      </c>
      <c r="AA436" s="5">
        <v>1</v>
      </c>
      <c r="AB436" s="5">
        <v>0</v>
      </c>
    </row>
    <row r="437" spans="1:28" x14ac:dyDescent="0.2">
      <c r="A437" s="5">
        <v>50</v>
      </c>
      <c r="B437" s="5">
        <v>0</v>
      </c>
      <c r="C437" s="5">
        <v>0</v>
      </c>
      <c r="D437" s="5">
        <v>1</v>
      </c>
      <c r="E437" s="5">
        <v>204</v>
      </c>
      <c r="F437" s="5">
        <f>ROUND(Source!R423,O437)</f>
        <v>0</v>
      </c>
      <c r="G437" s="5" t="s">
        <v>120</v>
      </c>
      <c r="H437" s="5" t="s">
        <v>121</v>
      </c>
      <c r="I437" s="5"/>
      <c r="J437" s="5"/>
      <c r="K437" s="5">
        <v>204</v>
      </c>
      <c r="L437" s="5">
        <v>13</v>
      </c>
      <c r="M437" s="5">
        <v>3</v>
      </c>
      <c r="N437" s="5" t="s">
        <v>3</v>
      </c>
      <c r="O437" s="5">
        <v>2</v>
      </c>
      <c r="P437" s="5">
        <f>ROUND(Source!DJ423,O437)</f>
        <v>0</v>
      </c>
      <c r="Q437" s="5"/>
      <c r="R437" s="5"/>
      <c r="S437" s="5"/>
      <c r="T437" s="5"/>
      <c r="U437" s="5"/>
      <c r="V437" s="5"/>
      <c r="W437" s="5">
        <v>0</v>
      </c>
      <c r="X437" s="5">
        <v>1</v>
      </c>
      <c r="Y437" s="5">
        <v>0</v>
      </c>
      <c r="Z437" s="5">
        <v>0</v>
      </c>
      <c r="AA437" s="5">
        <v>1</v>
      </c>
      <c r="AB437" s="5">
        <v>0</v>
      </c>
    </row>
    <row r="438" spans="1:28" x14ac:dyDescent="0.2">
      <c r="A438" s="5">
        <v>50</v>
      </c>
      <c r="B438" s="5">
        <v>0</v>
      </c>
      <c r="C438" s="5">
        <v>0</v>
      </c>
      <c r="D438" s="5">
        <v>1</v>
      </c>
      <c r="E438" s="5">
        <v>205</v>
      </c>
      <c r="F438" s="5">
        <f>ROUND(Source!S423,O438)</f>
        <v>0</v>
      </c>
      <c r="G438" s="5" t="s">
        <v>122</v>
      </c>
      <c r="H438" s="5" t="s">
        <v>123</v>
      </c>
      <c r="I438" s="5"/>
      <c r="J438" s="5"/>
      <c r="K438" s="5">
        <v>205</v>
      </c>
      <c r="L438" s="5">
        <v>14</v>
      </c>
      <c r="M438" s="5">
        <v>3</v>
      </c>
      <c r="N438" s="5" t="s">
        <v>3</v>
      </c>
      <c r="O438" s="5">
        <v>2</v>
      </c>
      <c r="P438" s="5">
        <f>ROUND(Source!DK423,O438)</f>
        <v>0</v>
      </c>
      <c r="Q438" s="5"/>
      <c r="R438" s="5"/>
      <c r="S438" s="5"/>
      <c r="T438" s="5"/>
      <c r="U438" s="5"/>
      <c r="V438" s="5"/>
      <c r="W438" s="5">
        <v>0</v>
      </c>
      <c r="X438" s="5">
        <v>1</v>
      </c>
      <c r="Y438" s="5">
        <v>0</v>
      </c>
      <c r="Z438" s="5">
        <v>0</v>
      </c>
      <c r="AA438" s="5">
        <v>1</v>
      </c>
      <c r="AB438" s="5">
        <v>0</v>
      </c>
    </row>
    <row r="439" spans="1:28" x14ac:dyDescent="0.2">
      <c r="A439" s="5">
        <v>50</v>
      </c>
      <c r="B439" s="5">
        <v>0</v>
      </c>
      <c r="C439" s="5">
        <v>0</v>
      </c>
      <c r="D439" s="5">
        <v>1</v>
      </c>
      <c r="E439" s="5">
        <v>232</v>
      </c>
      <c r="F439" s="5">
        <f>ROUND(Source!BC423,O439)</f>
        <v>0</v>
      </c>
      <c r="G439" s="5" t="s">
        <v>124</v>
      </c>
      <c r="H439" s="5" t="s">
        <v>125</v>
      </c>
      <c r="I439" s="5"/>
      <c r="J439" s="5"/>
      <c r="K439" s="5">
        <v>232</v>
      </c>
      <c r="L439" s="5">
        <v>15</v>
      </c>
      <c r="M439" s="5">
        <v>3</v>
      </c>
      <c r="N439" s="5" t="s">
        <v>3</v>
      </c>
      <c r="O439" s="5">
        <v>2</v>
      </c>
      <c r="P439" s="5">
        <f>ROUND(Source!EU423,O439)</f>
        <v>0</v>
      </c>
      <c r="Q439" s="5"/>
      <c r="R439" s="5"/>
      <c r="S439" s="5"/>
      <c r="T439" s="5"/>
      <c r="U439" s="5"/>
      <c r="V439" s="5"/>
      <c r="W439" s="5">
        <v>0</v>
      </c>
      <c r="X439" s="5">
        <v>1</v>
      </c>
      <c r="Y439" s="5">
        <v>0</v>
      </c>
      <c r="Z439" s="5">
        <v>0</v>
      </c>
      <c r="AA439" s="5">
        <v>1</v>
      </c>
      <c r="AB439" s="5">
        <v>0</v>
      </c>
    </row>
    <row r="440" spans="1:28" x14ac:dyDescent="0.2">
      <c r="A440" s="5">
        <v>50</v>
      </c>
      <c r="B440" s="5">
        <v>0</v>
      </c>
      <c r="C440" s="5">
        <v>0</v>
      </c>
      <c r="D440" s="5">
        <v>1</v>
      </c>
      <c r="E440" s="5">
        <v>214</v>
      </c>
      <c r="F440" s="5">
        <f>ROUND(Source!AS423,O440)</f>
        <v>0</v>
      </c>
      <c r="G440" s="5" t="s">
        <v>126</v>
      </c>
      <c r="H440" s="5" t="s">
        <v>127</v>
      </c>
      <c r="I440" s="5"/>
      <c r="J440" s="5"/>
      <c r="K440" s="5">
        <v>214</v>
      </c>
      <c r="L440" s="5">
        <v>16</v>
      </c>
      <c r="M440" s="5">
        <v>3</v>
      </c>
      <c r="N440" s="5" t="s">
        <v>3</v>
      </c>
      <c r="O440" s="5">
        <v>2</v>
      </c>
      <c r="P440" s="5">
        <f>ROUND(Source!EK423,O440)</f>
        <v>0</v>
      </c>
      <c r="Q440" s="5"/>
      <c r="R440" s="5"/>
      <c r="S440" s="5"/>
      <c r="T440" s="5"/>
      <c r="U440" s="5"/>
      <c r="V440" s="5"/>
      <c r="W440" s="5">
        <v>0</v>
      </c>
      <c r="X440" s="5">
        <v>1</v>
      </c>
      <c r="Y440" s="5">
        <v>0</v>
      </c>
      <c r="Z440" s="5">
        <v>0</v>
      </c>
      <c r="AA440" s="5">
        <v>1</v>
      </c>
      <c r="AB440" s="5">
        <v>0</v>
      </c>
    </row>
    <row r="441" spans="1:28" x14ac:dyDescent="0.2">
      <c r="A441" s="5">
        <v>50</v>
      </c>
      <c r="B441" s="5">
        <v>0</v>
      </c>
      <c r="C441" s="5">
        <v>0</v>
      </c>
      <c r="D441" s="5">
        <v>1</v>
      </c>
      <c r="E441" s="5">
        <v>215</v>
      </c>
      <c r="F441" s="5">
        <f>ROUND(Source!AT423,O441)</f>
        <v>0</v>
      </c>
      <c r="G441" s="5" t="s">
        <v>128</v>
      </c>
      <c r="H441" s="5" t="s">
        <v>129</v>
      </c>
      <c r="I441" s="5"/>
      <c r="J441" s="5"/>
      <c r="K441" s="5">
        <v>215</v>
      </c>
      <c r="L441" s="5">
        <v>17</v>
      </c>
      <c r="M441" s="5">
        <v>3</v>
      </c>
      <c r="N441" s="5" t="s">
        <v>3</v>
      </c>
      <c r="O441" s="5">
        <v>2</v>
      </c>
      <c r="P441" s="5">
        <f>ROUND(Source!EL423,O441)</f>
        <v>0</v>
      </c>
      <c r="Q441" s="5"/>
      <c r="R441" s="5"/>
      <c r="S441" s="5"/>
      <c r="T441" s="5"/>
      <c r="U441" s="5"/>
      <c r="V441" s="5"/>
      <c r="W441" s="5">
        <v>0</v>
      </c>
      <c r="X441" s="5">
        <v>1</v>
      </c>
      <c r="Y441" s="5">
        <v>0</v>
      </c>
      <c r="Z441" s="5">
        <v>0</v>
      </c>
      <c r="AA441" s="5">
        <v>1</v>
      </c>
      <c r="AB441" s="5">
        <v>0</v>
      </c>
    </row>
    <row r="442" spans="1:28" x14ac:dyDescent="0.2">
      <c r="A442" s="5">
        <v>50</v>
      </c>
      <c r="B442" s="5">
        <v>0</v>
      </c>
      <c r="C442" s="5">
        <v>0</v>
      </c>
      <c r="D442" s="5">
        <v>1</v>
      </c>
      <c r="E442" s="5">
        <v>217</v>
      </c>
      <c r="F442" s="5">
        <f>ROUND(Source!AU423,O442)</f>
        <v>0</v>
      </c>
      <c r="G442" s="5" t="s">
        <v>130</v>
      </c>
      <c r="H442" s="5" t="s">
        <v>131</v>
      </c>
      <c r="I442" s="5"/>
      <c r="J442" s="5"/>
      <c r="K442" s="5">
        <v>217</v>
      </c>
      <c r="L442" s="5">
        <v>18</v>
      </c>
      <c r="M442" s="5">
        <v>3</v>
      </c>
      <c r="N442" s="5" t="s">
        <v>3</v>
      </c>
      <c r="O442" s="5">
        <v>2</v>
      </c>
      <c r="P442" s="5">
        <f>ROUND(Source!EM423,O442)</f>
        <v>0</v>
      </c>
      <c r="Q442" s="5"/>
      <c r="R442" s="5"/>
      <c r="S442" s="5"/>
      <c r="T442" s="5"/>
      <c r="U442" s="5"/>
      <c r="V442" s="5"/>
      <c r="W442" s="5">
        <v>0</v>
      </c>
      <c r="X442" s="5">
        <v>1</v>
      </c>
      <c r="Y442" s="5">
        <v>0</v>
      </c>
      <c r="Z442" s="5">
        <v>0</v>
      </c>
      <c r="AA442" s="5">
        <v>1</v>
      </c>
      <c r="AB442" s="5">
        <v>0</v>
      </c>
    </row>
    <row r="443" spans="1:28" x14ac:dyDescent="0.2">
      <c r="A443" s="5">
        <v>50</v>
      </c>
      <c r="B443" s="5">
        <v>0</v>
      </c>
      <c r="C443" s="5">
        <v>0</v>
      </c>
      <c r="D443" s="5">
        <v>1</v>
      </c>
      <c r="E443" s="5">
        <v>230</v>
      </c>
      <c r="F443" s="5">
        <f>ROUND(Source!BA423,O443)</f>
        <v>0</v>
      </c>
      <c r="G443" s="5" t="s">
        <v>132</v>
      </c>
      <c r="H443" s="5" t="s">
        <v>133</v>
      </c>
      <c r="I443" s="5"/>
      <c r="J443" s="5"/>
      <c r="K443" s="5">
        <v>230</v>
      </c>
      <c r="L443" s="5">
        <v>19</v>
      </c>
      <c r="M443" s="5">
        <v>3</v>
      </c>
      <c r="N443" s="5" t="s">
        <v>3</v>
      </c>
      <c r="O443" s="5">
        <v>2</v>
      </c>
      <c r="P443" s="5">
        <f>ROUND(Source!ES423,O443)</f>
        <v>0</v>
      </c>
      <c r="Q443" s="5"/>
      <c r="R443" s="5"/>
      <c r="S443" s="5"/>
      <c r="T443" s="5"/>
      <c r="U443" s="5"/>
      <c r="V443" s="5"/>
      <c r="W443" s="5">
        <v>0</v>
      </c>
      <c r="X443" s="5">
        <v>1</v>
      </c>
      <c r="Y443" s="5">
        <v>0</v>
      </c>
      <c r="Z443" s="5">
        <v>0</v>
      </c>
      <c r="AA443" s="5">
        <v>1</v>
      </c>
      <c r="AB443" s="5">
        <v>0</v>
      </c>
    </row>
    <row r="444" spans="1:28" x14ac:dyDescent="0.2">
      <c r="A444" s="5">
        <v>50</v>
      </c>
      <c r="B444" s="5">
        <v>0</v>
      </c>
      <c r="C444" s="5">
        <v>0</v>
      </c>
      <c r="D444" s="5">
        <v>1</v>
      </c>
      <c r="E444" s="5">
        <v>206</v>
      </c>
      <c r="F444" s="5">
        <f>ROUND(Source!T423,O444)</f>
        <v>0</v>
      </c>
      <c r="G444" s="5" t="s">
        <v>134</v>
      </c>
      <c r="H444" s="5" t="s">
        <v>135</v>
      </c>
      <c r="I444" s="5"/>
      <c r="J444" s="5"/>
      <c r="K444" s="5">
        <v>206</v>
      </c>
      <c r="L444" s="5">
        <v>20</v>
      </c>
      <c r="M444" s="5">
        <v>3</v>
      </c>
      <c r="N444" s="5" t="s">
        <v>3</v>
      </c>
      <c r="O444" s="5">
        <v>2</v>
      </c>
      <c r="P444" s="5">
        <f>ROUND(Source!DL423,O444)</f>
        <v>0</v>
      </c>
      <c r="Q444" s="5"/>
      <c r="R444" s="5"/>
      <c r="S444" s="5"/>
      <c r="T444" s="5"/>
      <c r="U444" s="5"/>
      <c r="V444" s="5"/>
      <c r="W444" s="5">
        <v>0</v>
      </c>
      <c r="X444" s="5">
        <v>1</v>
      </c>
      <c r="Y444" s="5">
        <v>0</v>
      </c>
      <c r="Z444" s="5">
        <v>0</v>
      </c>
      <c r="AA444" s="5">
        <v>1</v>
      </c>
      <c r="AB444" s="5">
        <v>0</v>
      </c>
    </row>
    <row r="445" spans="1:28" x14ac:dyDescent="0.2">
      <c r="A445" s="5">
        <v>50</v>
      </c>
      <c r="B445" s="5">
        <v>0</v>
      </c>
      <c r="C445" s="5">
        <v>0</v>
      </c>
      <c r="D445" s="5">
        <v>1</v>
      </c>
      <c r="E445" s="5">
        <v>207</v>
      </c>
      <c r="F445" s="5">
        <f>Source!U423</f>
        <v>0</v>
      </c>
      <c r="G445" s="5" t="s">
        <v>136</v>
      </c>
      <c r="H445" s="5" t="s">
        <v>137</v>
      </c>
      <c r="I445" s="5"/>
      <c r="J445" s="5"/>
      <c r="K445" s="5">
        <v>207</v>
      </c>
      <c r="L445" s="5">
        <v>21</v>
      </c>
      <c r="M445" s="5">
        <v>3</v>
      </c>
      <c r="N445" s="5" t="s">
        <v>3</v>
      </c>
      <c r="O445" s="5">
        <v>-1</v>
      </c>
      <c r="P445" s="5">
        <f>Source!DM423</f>
        <v>0</v>
      </c>
      <c r="Q445" s="5"/>
      <c r="R445" s="5"/>
      <c r="S445" s="5"/>
      <c r="T445" s="5"/>
      <c r="U445" s="5"/>
      <c r="V445" s="5"/>
      <c r="W445" s="5">
        <v>0</v>
      </c>
      <c r="X445" s="5">
        <v>1</v>
      </c>
      <c r="Y445" s="5">
        <v>0</v>
      </c>
      <c r="Z445" s="5">
        <v>0</v>
      </c>
      <c r="AA445" s="5">
        <v>1</v>
      </c>
      <c r="AB445" s="5">
        <v>0</v>
      </c>
    </row>
    <row r="446" spans="1:28" x14ac:dyDescent="0.2">
      <c r="A446" s="5">
        <v>50</v>
      </c>
      <c r="B446" s="5">
        <v>0</v>
      </c>
      <c r="C446" s="5">
        <v>0</v>
      </c>
      <c r="D446" s="5">
        <v>1</v>
      </c>
      <c r="E446" s="5">
        <v>208</v>
      </c>
      <c r="F446" s="5">
        <f>Source!V423</f>
        <v>0</v>
      </c>
      <c r="G446" s="5" t="s">
        <v>138</v>
      </c>
      <c r="H446" s="5" t="s">
        <v>139</v>
      </c>
      <c r="I446" s="5"/>
      <c r="J446" s="5"/>
      <c r="K446" s="5">
        <v>208</v>
      </c>
      <c r="L446" s="5">
        <v>22</v>
      </c>
      <c r="M446" s="5">
        <v>3</v>
      </c>
      <c r="N446" s="5" t="s">
        <v>3</v>
      </c>
      <c r="O446" s="5">
        <v>-1</v>
      </c>
      <c r="P446" s="5">
        <f>Source!DN423</f>
        <v>0</v>
      </c>
      <c r="Q446" s="5"/>
      <c r="R446" s="5"/>
      <c r="S446" s="5"/>
      <c r="T446" s="5"/>
      <c r="U446" s="5"/>
      <c r="V446" s="5"/>
      <c r="W446" s="5">
        <v>0</v>
      </c>
      <c r="X446" s="5">
        <v>1</v>
      </c>
      <c r="Y446" s="5">
        <v>0</v>
      </c>
      <c r="Z446" s="5">
        <v>0</v>
      </c>
      <c r="AA446" s="5">
        <v>1</v>
      </c>
      <c r="AB446" s="5">
        <v>0</v>
      </c>
    </row>
    <row r="447" spans="1:28" x14ac:dyDescent="0.2">
      <c r="A447" s="5">
        <v>50</v>
      </c>
      <c r="B447" s="5">
        <v>0</v>
      </c>
      <c r="C447" s="5">
        <v>0</v>
      </c>
      <c r="D447" s="5">
        <v>1</v>
      </c>
      <c r="E447" s="5">
        <v>209</v>
      </c>
      <c r="F447" s="5">
        <f>ROUND(Source!W423,O447)</f>
        <v>0</v>
      </c>
      <c r="G447" s="5" t="s">
        <v>140</v>
      </c>
      <c r="H447" s="5" t="s">
        <v>141</v>
      </c>
      <c r="I447" s="5"/>
      <c r="J447" s="5"/>
      <c r="K447" s="5">
        <v>209</v>
      </c>
      <c r="L447" s="5">
        <v>23</v>
      </c>
      <c r="M447" s="5">
        <v>3</v>
      </c>
      <c r="N447" s="5" t="s">
        <v>3</v>
      </c>
      <c r="O447" s="5">
        <v>2</v>
      </c>
      <c r="P447" s="5">
        <f>ROUND(Source!DO423,O447)</f>
        <v>0</v>
      </c>
      <c r="Q447" s="5"/>
      <c r="R447" s="5"/>
      <c r="S447" s="5"/>
      <c r="T447" s="5"/>
      <c r="U447" s="5"/>
      <c r="V447" s="5"/>
      <c r="W447" s="5">
        <v>0</v>
      </c>
      <c r="X447" s="5">
        <v>1</v>
      </c>
      <c r="Y447" s="5">
        <v>0</v>
      </c>
      <c r="Z447" s="5">
        <v>0</v>
      </c>
      <c r="AA447" s="5">
        <v>1</v>
      </c>
      <c r="AB447" s="5">
        <v>0</v>
      </c>
    </row>
    <row r="448" spans="1:28" x14ac:dyDescent="0.2">
      <c r="A448" s="5">
        <v>50</v>
      </c>
      <c r="B448" s="5">
        <v>0</v>
      </c>
      <c r="C448" s="5">
        <v>0</v>
      </c>
      <c r="D448" s="5">
        <v>1</v>
      </c>
      <c r="E448" s="5">
        <v>233</v>
      </c>
      <c r="F448" s="5">
        <f>ROUND(Source!BD423,O448)</f>
        <v>0</v>
      </c>
      <c r="G448" s="5" t="s">
        <v>142</v>
      </c>
      <c r="H448" s="5" t="s">
        <v>143</v>
      </c>
      <c r="I448" s="5"/>
      <c r="J448" s="5"/>
      <c r="K448" s="5">
        <v>233</v>
      </c>
      <c r="L448" s="5">
        <v>24</v>
      </c>
      <c r="M448" s="5">
        <v>3</v>
      </c>
      <c r="N448" s="5" t="s">
        <v>3</v>
      </c>
      <c r="O448" s="5">
        <v>2</v>
      </c>
      <c r="P448" s="5">
        <f>ROUND(Source!EV423,O448)</f>
        <v>0</v>
      </c>
      <c r="Q448" s="5"/>
      <c r="R448" s="5"/>
      <c r="S448" s="5"/>
      <c r="T448" s="5"/>
      <c r="U448" s="5"/>
      <c r="V448" s="5"/>
      <c r="W448" s="5">
        <v>0</v>
      </c>
      <c r="X448" s="5">
        <v>1</v>
      </c>
      <c r="Y448" s="5">
        <v>0</v>
      </c>
      <c r="Z448" s="5">
        <v>0</v>
      </c>
      <c r="AA448" s="5">
        <v>1</v>
      </c>
      <c r="AB448" s="5">
        <v>0</v>
      </c>
    </row>
    <row r="449" spans="1:206" x14ac:dyDescent="0.2">
      <c r="A449" s="5">
        <v>50</v>
      </c>
      <c r="B449" s="5">
        <v>0</v>
      </c>
      <c r="C449" s="5">
        <v>0</v>
      </c>
      <c r="D449" s="5">
        <v>1</v>
      </c>
      <c r="E449" s="5">
        <v>210</v>
      </c>
      <c r="F449" s="5">
        <f>ROUND(Source!X423,O449)</f>
        <v>0</v>
      </c>
      <c r="G449" s="5" t="s">
        <v>144</v>
      </c>
      <c r="H449" s="5" t="s">
        <v>145</v>
      </c>
      <c r="I449" s="5"/>
      <c r="J449" s="5"/>
      <c r="K449" s="5">
        <v>210</v>
      </c>
      <c r="L449" s="5">
        <v>25</v>
      </c>
      <c r="M449" s="5">
        <v>3</v>
      </c>
      <c r="N449" s="5" t="s">
        <v>3</v>
      </c>
      <c r="O449" s="5">
        <v>2</v>
      </c>
      <c r="P449" s="5">
        <f>ROUND(Source!DP423,O449)</f>
        <v>0</v>
      </c>
      <c r="Q449" s="5"/>
      <c r="R449" s="5"/>
      <c r="S449" s="5"/>
      <c r="T449" s="5"/>
      <c r="U449" s="5"/>
      <c r="V449" s="5"/>
      <c r="W449" s="5">
        <v>0</v>
      </c>
      <c r="X449" s="5">
        <v>1</v>
      </c>
      <c r="Y449" s="5">
        <v>0</v>
      </c>
      <c r="Z449" s="5">
        <v>0</v>
      </c>
      <c r="AA449" s="5">
        <v>1</v>
      </c>
      <c r="AB449" s="5">
        <v>0</v>
      </c>
    </row>
    <row r="450" spans="1:206" x14ac:dyDescent="0.2">
      <c r="A450" s="5">
        <v>50</v>
      </c>
      <c r="B450" s="5">
        <v>0</v>
      </c>
      <c r="C450" s="5">
        <v>0</v>
      </c>
      <c r="D450" s="5">
        <v>1</v>
      </c>
      <c r="E450" s="5">
        <v>211</v>
      </c>
      <c r="F450" s="5">
        <f>ROUND(Source!Y423,O450)</f>
        <v>0</v>
      </c>
      <c r="G450" s="5" t="s">
        <v>146</v>
      </c>
      <c r="H450" s="5" t="s">
        <v>147</v>
      </c>
      <c r="I450" s="5"/>
      <c r="J450" s="5"/>
      <c r="K450" s="5">
        <v>211</v>
      </c>
      <c r="L450" s="5">
        <v>26</v>
      </c>
      <c r="M450" s="5">
        <v>3</v>
      </c>
      <c r="N450" s="5" t="s">
        <v>3</v>
      </c>
      <c r="O450" s="5">
        <v>2</v>
      </c>
      <c r="P450" s="5">
        <f>ROUND(Source!DQ423,O450)</f>
        <v>0</v>
      </c>
      <c r="Q450" s="5"/>
      <c r="R450" s="5"/>
      <c r="S450" s="5"/>
      <c r="T450" s="5"/>
      <c r="U450" s="5"/>
      <c r="V450" s="5"/>
      <c r="W450" s="5">
        <v>0</v>
      </c>
      <c r="X450" s="5">
        <v>1</v>
      </c>
      <c r="Y450" s="5">
        <v>0</v>
      </c>
      <c r="Z450" s="5">
        <v>0</v>
      </c>
      <c r="AA450" s="5">
        <v>1</v>
      </c>
      <c r="AB450" s="5">
        <v>0</v>
      </c>
    </row>
    <row r="451" spans="1:206" x14ac:dyDescent="0.2">
      <c r="A451" s="5">
        <v>50</v>
      </c>
      <c r="B451" s="5">
        <v>0</v>
      </c>
      <c r="C451" s="5">
        <v>0</v>
      </c>
      <c r="D451" s="5">
        <v>1</v>
      </c>
      <c r="E451" s="5">
        <v>224</v>
      </c>
      <c r="F451" s="5">
        <f>ROUND(Source!AR423,O451)</f>
        <v>0</v>
      </c>
      <c r="G451" s="5" t="s">
        <v>148</v>
      </c>
      <c r="H451" s="5" t="s">
        <v>149</v>
      </c>
      <c r="I451" s="5"/>
      <c r="J451" s="5"/>
      <c r="K451" s="5">
        <v>224</v>
      </c>
      <c r="L451" s="5">
        <v>27</v>
      </c>
      <c r="M451" s="5">
        <v>3</v>
      </c>
      <c r="N451" s="5" t="s">
        <v>3</v>
      </c>
      <c r="O451" s="5">
        <v>2</v>
      </c>
      <c r="P451" s="5">
        <f>ROUND(Source!EJ423,O451)</f>
        <v>0</v>
      </c>
      <c r="Q451" s="5"/>
      <c r="R451" s="5"/>
      <c r="S451" s="5"/>
      <c r="T451" s="5"/>
      <c r="U451" s="5"/>
      <c r="V451" s="5"/>
      <c r="W451" s="5">
        <v>0</v>
      </c>
      <c r="X451" s="5">
        <v>1</v>
      </c>
      <c r="Y451" s="5">
        <v>0</v>
      </c>
      <c r="Z451" s="5">
        <v>0</v>
      </c>
      <c r="AA451" s="5">
        <v>1</v>
      </c>
      <c r="AB451" s="5">
        <v>0</v>
      </c>
    </row>
    <row r="453" spans="1:206" x14ac:dyDescent="0.2">
      <c r="A453" s="3">
        <v>51</v>
      </c>
      <c r="B453" s="3">
        <f>B20</f>
        <v>1</v>
      </c>
      <c r="C453" s="3">
        <f>A20</f>
        <v>3</v>
      </c>
      <c r="D453" s="3">
        <f>ROW(A20)</f>
        <v>20</v>
      </c>
      <c r="E453" s="3"/>
      <c r="F453" s="3" t="str">
        <f>IF(F20&lt;&gt;"",F20,"")</f>
        <v>02-01-01</v>
      </c>
      <c r="G453" s="3" t="str">
        <f>IF(G20&lt;&gt;"",G20,"")</f>
        <v>корр_02-01-01 ПЖ  эстакада утв..</v>
      </c>
      <c r="H453" s="3">
        <v>0</v>
      </c>
      <c r="I453" s="3"/>
      <c r="J453" s="3"/>
      <c r="K453" s="3"/>
      <c r="L453" s="3"/>
      <c r="M453" s="3"/>
      <c r="N453" s="3"/>
      <c r="O453" s="3">
        <f t="shared" ref="O453:T453" si="560">ROUND(O55+O118+O346+O423+AB453,2)</f>
        <v>42785829.899999999</v>
      </c>
      <c r="P453" s="3">
        <f t="shared" si="560"/>
        <v>37430955.68</v>
      </c>
      <c r="Q453" s="3">
        <f t="shared" si="560"/>
        <v>4055941.45</v>
      </c>
      <c r="R453" s="3">
        <f t="shared" si="560"/>
        <v>766124.76</v>
      </c>
      <c r="S453" s="3">
        <f t="shared" si="560"/>
        <v>1298932.77</v>
      </c>
      <c r="T453" s="3">
        <f t="shared" si="560"/>
        <v>0</v>
      </c>
      <c r="U453" s="3">
        <f>U55+U118+U346+U423+AH453</f>
        <v>3483.5771560154994</v>
      </c>
      <c r="V453" s="3">
        <f>V55+V118+V346+V423+AI453</f>
        <v>1309.4908619</v>
      </c>
      <c r="W453" s="3">
        <f>ROUND(W55+W118+W346+W423+AJ453,2)</f>
        <v>0</v>
      </c>
      <c r="X453" s="3">
        <f>ROUND(X55+X118+X346+X423+AK453,2)</f>
        <v>2370226.44</v>
      </c>
      <c r="Y453" s="3">
        <f>ROUND(Y55+Y118+Y346+Y423+AL453,2)</f>
        <v>1370861.8</v>
      </c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>
        <f t="shared" ref="AO453:BD453" si="561">ROUND(AO55+AO118+AO346+AO423+BX453,2)</f>
        <v>0</v>
      </c>
      <c r="AP453" s="3">
        <f t="shared" si="561"/>
        <v>0</v>
      </c>
      <c r="AQ453" s="3">
        <f t="shared" si="561"/>
        <v>0</v>
      </c>
      <c r="AR453" s="3">
        <f t="shared" si="561"/>
        <v>46526918.140000001</v>
      </c>
      <c r="AS453" s="3">
        <f t="shared" si="561"/>
        <v>46526918.140000001</v>
      </c>
      <c r="AT453" s="3">
        <f t="shared" si="561"/>
        <v>0</v>
      </c>
      <c r="AU453" s="3">
        <f t="shared" si="561"/>
        <v>0</v>
      </c>
      <c r="AV453" s="3">
        <f t="shared" si="561"/>
        <v>37430955.68</v>
      </c>
      <c r="AW453" s="3">
        <f t="shared" si="561"/>
        <v>37430955.68</v>
      </c>
      <c r="AX453" s="3">
        <f t="shared" si="561"/>
        <v>0</v>
      </c>
      <c r="AY453" s="3">
        <f t="shared" si="561"/>
        <v>37430955.68</v>
      </c>
      <c r="AZ453" s="3">
        <f t="shared" si="561"/>
        <v>0</v>
      </c>
      <c r="BA453" s="3">
        <f t="shared" si="561"/>
        <v>0</v>
      </c>
      <c r="BB453" s="3">
        <f t="shared" si="561"/>
        <v>0</v>
      </c>
      <c r="BC453" s="3">
        <f t="shared" si="561"/>
        <v>0</v>
      </c>
      <c r="BD453" s="3">
        <f t="shared" si="561"/>
        <v>176267.01</v>
      </c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4">
        <f t="shared" ref="DG453:DL453" si="562">ROUND(DG55+DG118+DG346+DG423+DT453,2)</f>
        <v>267245240.97</v>
      </c>
      <c r="DH453" s="4">
        <f t="shared" si="562"/>
        <v>261890366.75</v>
      </c>
      <c r="DI453" s="4">
        <f t="shared" si="562"/>
        <v>4055941.45</v>
      </c>
      <c r="DJ453" s="4">
        <f t="shared" si="562"/>
        <v>766124.76</v>
      </c>
      <c r="DK453" s="4">
        <f t="shared" si="562"/>
        <v>1298932.77</v>
      </c>
      <c r="DL453" s="4">
        <f t="shared" si="562"/>
        <v>0</v>
      </c>
      <c r="DM453" s="4">
        <f>DM55+DM118+DM346+DM423+DZ453</f>
        <v>3483.5771560154994</v>
      </c>
      <c r="DN453" s="4">
        <f>DN55+DN118+DN346+DN423+EA453</f>
        <v>1309.4908619</v>
      </c>
      <c r="DO453" s="4">
        <f>ROUND(DO55+DO118+DO346+DO423+EB453,2)</f>
        <v>0</v>
      </c>
      <c r="DP453" s="4">
        <f>ROUND(DP55+DP118+DP346+DP423+EC453,2)</f>
        <v>2370226.44</v>
      </c>
      <c r="DQ453" s="4">
        <f>ROUND(DQ55+DQ118+DQ346+DQ423+ED453,2)</f>
        <v>1368657.78</v>
      </c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>
        <f t="shared" ref="EG453:EV453" si="563">ROUND(EG55+EG118+EG346+EG423+FP453,2)</f>
        <v>0</v>
      </c>
      <c r="EH453" s="4">
        <f t="shared" si="563"/>
        <v>0</v>
      </c>
      <c r="EI453" s="4">
        <f t="shared" si="563"/>
        <v>0</v>
      </c>
      <c r="EJ453" s="4">
        <f t="shared" si="563"/>
        <v>270984125.19</v>
      </c>
      <c r="EK453" s="4">
        <f t="shared" si="563"/>
        <v>270984125.19</v>
      </c>
      <c r="EL453" s="4">
        <f t="shared" si="563"/>
        <v>0</v>
      </c>
      <c r="EM453" s="4">
        <f t="shared" si="563"/>
        <v>0</v>
      </c>
      <c r="EN453" s="4">
        <f t="shared" si="563"/>
        <v>261890366.75</v>
      </c>
      <c r="EO453" s="4">
        <f t="shared" si="563"/>
        <v>261890366.75</v>
      </c>
      <c r="EP453" s="4">
        <f t="shared" si="563"/>
        <v>0</v>
      </c>
      <c r="EQ453" s="4">
        <f t="shared" si="563"/>
        <v>261890366.75</v>
      </c>
      <c r="ER453" s="4">
        <f t="shared" si="563"/>
        <v>0</v>
      </c>
      <c r="ES453" s="4">
        <f t="shared" si="563"/>
        <v>0</v>
      </c>
      <c r="ET453" s="4">
        <f t="shared" si="563"/>
        <v>0</v>
      </c>
      <c r="EU453" s="4">
        <f t="shared" si="563"/>
        <v>0</v>
      </c>
      <c r="EV453" s="4">
        <f t="shared" si="563"/>
        <v>176267.01</v>
      </c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/>
      <c r="FR453" s="4"/>
      <c r="FS453" s="4"/>
      <c r="FT453" s="4"/>
      <c r="FU453" s="4"/>
      <c r="FV453" s="4"/>
      <c r="FW453" s="4"/>
      <c r="FX453" s="4"/>
      <c r="FY453" s="4"/>
      <c r="FZ453" s="4"/>
      <c r="GA453" s="4"/>
      <c r="GB453" s="4"/>
      <c r="GC453" s="4"/>
      <c r="GD453" s="4"/>
      <c r="GE453" s="4"/>
      <c r="GF453" s="4"/>
      <c r="GG453" s="4"/>
      <c r="GH453" s="4"/>
      <c r="GI453" s="4"/>
      <c r="GJ453" s="4"/>
      <c r="GK453" s="4"/>
      <c r="GL453" s="4"/>
      <c r="GM453" s="4"/>
      <c r="GN453" s="4"/>
      <c r="GO453" s="4"/>
      <c r="GP453" s="4"/>
      <c r="GQ453" s="4"/>
      <c r="GR453" s="4"/>
      <c r="GS453" s="4"/>
      <c r="GT453" s="4"/>
      <c r="GU453" s="4"/>
      <c r="GV453" s="4"/>
      <c r="GW453" s="4"/>
      <c r="GX453" s="4">
        <v>0</v>
      </c>
    </row>
    <row r="455" spans="1:206" x14ac:dyDescent="0.2">
      <c r="A455" s="5">
        <v>50</v>
      </c>
      <c r="B455" s="5">
        <v>0</v>
      </c>
      <c r="C455" s="5">
        <v>0</v>
      </c>
      <c r="D455" s="5">
        <v>1</v>
      </c>
      <c r="E455" s="5">
        <v>201</v>
      </c>
      <c r="F455" s="5">
        <f>ROUND(Source!O453,O455)</f>
        <v>42785829.899999999</v>
      </c>
      <c r="G455" s="5" t="s">
        <v>96</v>
      </c>
      <c r="H455" s="5" t="s">
        <v>97</v>
      </c>
      <c r="I455" s="5"/>
      <c r="J455" s="5"/>
      <c r="K455" s="5">
        <v>201</v>
      </c>
      <c r="L455" s="5">
        <v>1</v>
      </c>
      <c r="M455" s="5">
        <v>3</v>
      </c>
      <c r="N455" s="5" t="s">
        <v>3</v>
      </c>
      <c r="O455" s="5">
        <v>2</v>
      </c>
      <c r="P455" s="5">
        <f>ROUND(Source!DG453,O455)</f>
        <v>267245240.97</v>
      </c>
      <c r="Q455" s="5"/>
      <c r="R455" s="5"/>
      <c r="S455" s="5"/>
      <c r="T455" s="5"/>
      <c r="U455" s="5"/>
      <c r="V455" s="5"/>
      <c r="W455" s="5">
        <v>42919908.369999997</v>
      </c>
      <c r="X455" s="5">
        <v>1</v>
      </c>
      <c r="Y455" s="5">
        <v>42919908.369999997</v>
      </c>
      <c r="Z455" s="5">
        <v>267379319.44</v>
      </c>
      <c r="AA455" s="5">
        <v>1</v>
      </c>
      <c r="AB455" s="5">
        <v>267379319.44</v>
      </c>
    </row>
    <row r="456" spans="1:206" x14ac:dyDescent="0.2">
      <c r="A456" s="5">
        <v>50</v>
      </c>
      <c r="B456" s="5">
        <v>0</v>
      </c>
      <c r="C456" s="5">
        <v>0</v>
      </c>
      <c r="D456" s="5">
        <v>1</v>
      </c>
      <c r="E456" s="5">
        <v>202</v>
      </c>
      <c r="F456" s="5">
        <f>ROUND(Source!P453,O456)</f>
        <v>37430955.68</v>
      </c>
      <c r="G456" s="5" t="s">
        <v>98</v>
      </c>
      <c r="H456" s="5" t="s">
        <v>99</v>
      </c>
      <c r="I456" s="5"/>
      <c r="J456" s="5"/>
      <c r="K456" s="5">
        <v>202</v>
      </c>
      <c r="L456" s="5">
        <v>2</v>
      </c>
      <c r="M456" s="5">
        <v>3</v>
      </c>
      <c r="N456" s="5" t="s">
        <v>3</v>
      </c>
      <c r="O456" s="5">
        <v>2</v>
      </c>
      <c r="P456" s="5">
        <f>ROUND(Source!DH453,O456)</f>
        <v>261890366.75</v>
      </c>
      <c r="Q456" s="5"/>
      <c r="R456" s="5"/>
      <c r="S456" s="5"/>
      <c r="T456" s="5"/>
      <c r="U456" s="5"/>
      <c r="V456" s="5"/>
      <c r="W456" s="5">
        <v>37430955.68</v>
      </c>
      <c r="X456" s="5">
        <v>1</v>
      </c>
      <c r="Y456" s="5">
        <v>37430955.68</v>
      </c>
      <c r="Z456" s="5">
        <v>261890366.75</v>
      </c>
      <c r="AA456" s="5">
        <v>1</v>
      </c>
      <c r="AB456" s="5">
        <v>261890366.75</v>
      </c>
    </row>
    <row r="457" spans="1:206" x14ac:dyDescent="0.2">
      <c r="A457" s="5">
        <v>50</v>
      </c>
      <c r="B457" s="5">
        <v>0</v>
      </c>
      <c r="C457" s="5">
        <v>0</v>
      </c>
      <c r="D457" s="5">
        <v>1</v>
      </c>
      <c r="E457" s="5">
        <v>222</v>
      </c>
      <c r="F457" s="5">
        <f>ROUND(Source!AO453,O457)</f>
        <v>0</v>
      </c>
      <c r="G457" s="5" t="s">
        <v>100</v>
      </c>
      <c r="H457" s="5" t="s">
        <v>101</v>
      </c>
      <c r="I457" s="5"/>
      <c r="J457" s="5"/>
      <c r="K457" s="5">
        <v>222</v>
      </c>
      <c r="L457" s="5">
        <v>3</v>
      </c>
      <c r="M457" s="5">
        <v>3</v>
      </c>
      <c r="N457" s="5" t="s">
        <v>3</v>
      </c>
      <c r="O457" s="5">
        <v>2</v>
      </c>
      <c r="P457" s="5">
        <f>ROUND(Source!EG453,O457)</f>
        <v>0</v>
      </c>
      <c r="Q457" s="5"/>
      <c r="R457" s="5"/>
      <c r="S457" s="5"/>
      <c r="T457" s="5"/>
      <c r="U457" s="5"/>
      <c r="V457" s="5"/>
      <c r="W457" s="5">
        <v>0</v>
      </c>
      <c r="X457" s="5">
        <v>1</v>
      </c>
      <c r="Y457" s="5">
        <v>0</v>
      </c>
      <c r="Z457" s="5">
        <v>0</v>
      </c>
      <c r="AA457" s="5">
        <v>1</v>
      </c>
      <c r="AB457" s="5">
        <v>0</v>
      </c>
    </row>
    <row r="458" spans="1:206" x14ac:dyDescent="0.2">
      <c r="A458" s="5">
        <v>50</v>
      </c>
      <c r="B458" s="5">
        <v>0</v>
      </c>
      <c r="C458" s="5">
        <v>0</v>
      </c>
      <c r="D458" s="5">
        <v>1</v>
      </c>
      <c r="E458" s="5">
        <v>225</v>
      </c>
      <c r="F458" s="5">
        <f>ROUND(Source!AV453,O458)</f>
        <v>37430955.68</v>
      </c>
      <c r="G458" s="5" t="s">
        <v>102</v>
      </c>
      <c r="H458" s="5" t="s">
        <v>103</v>
      </c>
      <c r="I458" s="5"/>
      <c r="J458" s="5"/>
      <c r="K458" s="5">
        <v>225</v>
      </c>
      <c r="L458" s="5">
        <v>4</v>
      </c>
      <c r="M458" s="5">
        <v>3</v>
      </c>
      <c r="N458" s="5" t="s">
        <v>3</v>
      </c>
      <c r="O458" s="5">
        <v>2</v>
      </c>
      <c r="P458" s="5">
        <f>ROUND(Source!EN453,O458)</f>
        <v>261890366.75</v>
      </c>
      <c r="Q458" s="5"/>
      <c r="R458" s="5"/>
      <c r="S458" s="5"/>
      <c r="T458" s="5"/>
      <c r="U458" s="5"/>
      <c r="V458" s="5"/>
      <c r="W458" s="5">
        <v>37430955.68</v>
      </c>
      <c r="X458" s="5">
        <v>1</v>
      </c>
      <c r="Y458" s="5">
        <v>37430955.68</v>
      </c>
      <c r="Z458" s="5">
        <v>261890366.75</v>
      </c>
      <c r="AA458" s="5">
        <v>1</v>
      </c>
      <c r="AB458" s="5">
        <v>261890366.75</v>
      </c>
    </row>
    <row r="459" spans="1:206" x14ac:dyDescent="0.2">
      <c r="A459" s="5">
        <v>50</v>
      </c>
      <c r="B459" s="5">
        <v>0</v>
      </c>
      <c r="C459" s="5">
        <v>0</v>
      </c>
      <c r="D459" s="5">
        <v>1</v>
      </c>
      <c r="E459" s="5">
        <v>226</v>
      </c>
      <c r="F459" s="5">
        <f>ROUND(Source!AW453,O459)</f>
        <v>37430955.68</v>
      </c>
      <c r="G459" s="5" t="s">
        <v>104</v>
      </c>
      <c r="H459" s="5" t="s">
        <v>105</v>
      </c>
      <c r="I459" s="5"/>
      <c r="J459" s="5"/>
      <c r="K459" s="5">
        <v>226</v>
      </c>
      <c r="L459" s="5">
        <v>5</v>
      </c>
      <c r="M459" s="5">
        <v>3</v>
      </c>
      <c r="N459" s="5" t="s">
        <v>3</v>
      </c>
      <c r="O459" s="5">
        <v>2</v>
      </c>
      <c r="P459" s="5">
        <f>ROUND(Source!EO453,O459)</f>
        <v>261890366.75</v>
      </c>
      <c r="Q459" s="5"/>
      <c r="R459" s="5"/>
      <c r="S459" s="5"/>
      <c r="T459" s="5"/>
      <c r="U459" s="5"/>
      <c r="V459" s="5"/>
      <c r="W459" s="5">
        <v>37430955.68</v>
      </c>
      <c r="X459" s="5">
        <v>1</v>
      </c>
      <c r="Y459" s="5">
        <v>37430955.68</v>
      </c>
      <c r="Z459" s="5">
        <v>261890366.75</v>
      </c>
      <c r="AA459" s="5">
        <v>1</v>
      </c>
      <c r="AB459" s="5">
        <v>261890366.75</v>
      </c>
    </row>
    <row r="460" spans="1:206" x14ac:dyDescent="0.2">
      <c r="A460" s="5">
        <v>50</v>
      </c>
      <c r="B460" s="5">
        <v>0</v>
      </c>
      <c r="C460" s="5">
        <v>0</v>
      </c>
      <c r="D460" s="5">
        <v>1</v>
      </c>
      <c r="E460" s="5">
        <v>227</v>
      </c>
      <c r="F460" s="5">
        <f>ROUND(Source!AX453,O460)</f>
        <v>0</v>
      </c>
      <c r="G460" s="5" t="s">
        <v>106</v>
      </c>
      <c r="H460" s="5" t="s">
        <v>107</v>
      </c>
      <c r="I460" s="5"/>
      <c r="J460" s="5"/>
      <c r="K460" s="5">
        <v>227</v>
      </c>
      <c r="L460" s="5">
        <v>6</v>
      </c>
      <c r="M460" s="5">
        <v>3</v>
      </c>
      <c r="N460" s="5" t="s">
        <v>3</v>
      </c>
      <c r="O460" s="5">
        <v>2</v>
      </c>
      <c r="P460" s="5">
        <f>ROUND(Source!EP453,O460)</f>
        <v>0</v>
      </c>
      <c r="Q460" s="5"/>
      <c r="R460" s="5"/>
      <c r="S460" s="5"/>
      <c r="T460" s="5"/>
      <c r="U460" s="5"/>
      <c r="V460" s="5"/>
      <c r="W460" s="5">
        <v>0</v>
      </c>
      <c r="X460" s="5">
        <v>1</v>
      </c>
      <c r="Y460" s="5">
        <v>0</v>
      </c>
      <c r="Z460" s="5">
        <v>0</v>
      </c>
      <c r="AA460" s="5">
        <v>1</v>
      </c>
      <c r="AB460" s="5">
        <v>0</v>
      </c>
    </row>
    <row r="461" spans="1:206" x14ac:dyDescent="0.2">
      <c r="A461" s="5">
        <v>50</v>
      </c>
      <c r="B461" s="5">
        <v>0</v>
      </c>
      <c r="C461" s="5">
        <v>0</v>
      </c>
      <c r="D461" s="5">
        <v>1</v>
      </c>
      <c r="E461" s="5">
        <v>228</v>
      </c>
      <c r="F461" s="5">
        <f>ROUND(Source!AY453,O461)</f>
        <v>37430955.68</v>
      </c>
      <c r="G461" s="5" t="s">
        <v>108</v>
      </c>
      <c r="H461" s="5" t="s">
        <v>109</v>
      </c>
      <c r="I461" s="5"/>
      <c r="J461" s="5"/>
      <c r="K461" s="5">
        <v>228</v>
      </c>
      <c r="L461" s="5">
        <v>7</v>
      </c>
      <c r="M461" s="5">
        <v>3</v>
      </c>
      <c r="N461" s="5" t="s">
        <v>3</v>
      </c>
      <c r="O461" s="5">
        <v>2</v>
      </c>
      <c r="P461" s="5">
        <f>ROUND(Source!EQ453,O461)</f>
        <v>261890366.75</v>
      </c>
      <c r="Q461" s="5"/>
      <c r="R461" s="5"/>
      <c r="S461" s="5"/>
      <c r="T461" s="5"/>
      <c r="U461" s="5"/>
      <c r="V461" s="5"/>
      <c r="W461" s="5">
        <v>37430955.68</v>
      </c>
      <c r="X461" s="5">
        <v>1</v>
      </c>
      <c r="Y461" s="5">
        <v>37430955.68</v>
      </c>
      <c r="Z461" s="5">
        <v>261890366.75</v>
      </c>
      <c r="AA461" s="5">
        <v>1</v>
      </c>
      <c r="AB461" s="5">
        <v>261890366.75</v>
      </c>
    </row>
    <row r="462" spans="1:206" x14ac:dyDescent="0.2">
      <c r="A462" s="5">
        <v>50</v>
      </c>
      <c r="B462" s="5">
        <v>0</v>
      </c>
      <c r="C462" s="5">
        <v>0</v>
      </c>
      <c r="D462" s="5">
        <v>1</v>
      </c>
      <c r="E462" s="5">
        <v>216</v>
      </c>
      <c r="F462" s="5">
        <f>ROUND(Source!AP453,O462)</f>
        <v>0</v>
      </c>
      <c r="G462" s="5" t="s">
        <v>110</v>
      </c>
      <c r="H462" s="5" t="s">
        <v>111</v>
      </c>
      <c r="I462" s="5"/>
      <c r="J462" s="5"/>
      <c r="K462" s="5">
        <v>216</v>
      </c>
      <c r="L462" s="5">
        <v>8</v>
      </c>
      <c r="M462" s="5">
        <v>3</v>
      </c>
      <c r="N462" s="5" t="s">
        <v>3</v>
      </c>
      <c r="O462" s="5">
        <v>2</v>
      </c>
      <c r="P462" s="5">
        <f>ROUND(Source!EH453,O462)</f>
        <v>0</v>
      </c>
      <c r="Q462" s="5"/>
      <c r="R462" s="5"/>
      <c r="S462" s="5"/>
      <c r="T462" s="5"/>
      <c r="U462" s="5"/>
      <c r="V462" s="5"/>
      <c r="W462" s="5">
        <v>0</v>
      </c>
      <c r="X462" s="5">
        <v>1</v>
      </c>
      <c r="Y462" s="5">
        <v>0</v>
      </c>
      <c r="Z462" s="5">
        <v>0</v>
      </c>
      <c r="AA462" s="5">
        <v>1</v>
      </c>
      <c r="AB462" s="5">
        <v>0</v>
      </c>
    </row>
    <row r="463" spans="1:206" x14ac:dyDescent="0.2">
      <c r="A463" s="5">
        <v>50</v>
      </c>
      <c r="B463" s="5">
        <v>0</v>
      </c>
      <c r="C463" s="5">
        <v>0</v>
      </c>
      <c r="D463" s="5">
        <v>1</v>
      </c>
      <c r="E463" s="5">
        <v>223</v>
      </c>
      <c r="F463" s="5">
        <f>ROUND(Source!AQ453,O463)</f>
        <v>0</v>
      </c>
      <c r="G463" s="5" t="s">
        <v>112</v>
      </c>
      <c r="H463" s="5" t="s">
        <v>113</v>
      </c>
      <c r="I463" s="5"/>
      <c r="J463" s="5"/>
      <c r="K463" s="5">
        <v>223</v>
      </c>
      <c r="L463" s="5">
        <v>9</v>
      </c>
      <c r="M463" s="5">
        <v>3</v>
      </c>
      <c r="N463" s="5" t="s">
        <v>3</v>
      </c>
      <c r="O463" s="5">
        <v>2</v>
      </c>
      <c r="P463" s="5">
        <f>ROUND(Source!EI453,O463)</f>
        <v>0</v>
      </c>
      <c r="Q463" s="5"/>
      <c r="R463" s="5"/>
      <c r="S463" s="5"/>
      <c r="T463" s="5"/>
      <c r="U463" s="5"/>
      <c r="V463" s="5"/>
      <c r="W463" s="5">
        <v>0</v>
      </c>
      <c r="X463" s="5">
        <v>1</v>
      </c>
      <c r="Y463" s="5">
        <v>0</v>
      </c>
      <c r="Z463" s="5">
        <v>0</v>
      </c>
      <c r="AA463" s="5">
        <v>1</v>
      </c>
      <c r="AB463" s="5">
        <v>0</v>
      </c>
    </row>
    <row r="464" spans="1:206" x14ac:dyDescent="0.2">
      <c r="A464" s="5">
        <v>50</v>
      </c>
      <c r="B464" s="5">
        <v>0</v>
      </c>
      <c r="C464" s="5">
        <v>0</v>
      </c>
      <c r="D464" s="5">
        <v>1</v>
      </c>
      <c r="E464" s="5">
        <v>229</v>
      </c>
      <c r="F464" s="5">
        <f>ROUND(Source!AZ453,O464)</f>
        <v>0</v>
      </c>
      <c r="G464" s="5" t="s">
        <v>114</v>
      </c>
      <c r="H464" s="5" t="s">
        <v>115</v>
      </c>
      <c r="I464" s="5"/>
      <c r="J464" s="5"/>
      <c r="K464" s="5">
        <v>229</v>
      </c>
      <c r="L464" s="5">
        <v>10</v>
      </c>
      <c r="M464" s="5">
        <v>3</v>
      </c>
      <c r="N464" s="5" t="s">
        <v>3</v>
      </c>
      <c r="O464" s="5">
        <v>2</v>
      </c>
      <c r="P464" s="5">
        <f>ROUND(Source!ER453,O464)</f>
        <v>0</v>
      </c>
      <c r="Q464" s="5"/>
      <c r="R464" s="5"/>
      <c r="S464" s="5"/>
      <c r="T464" s="5"/>
      <c r="U464" s="5"/>
      <c r="V464" s="5"/>
      <c r="W464" s="5">
        <v>0</v>
      </c>
      <c r="X464" s="5">
        <v>1</v>
      </c>
      <c r="Y464" s="5">
        <v>0</v>
      </c>
      <c r="Z464" s="5">
        <v>0</v>
      </c>
      <c r="AA464" s="5">
        <v>1</v>
      </c>
      <c r="AB464" s="5">
        <v>0</v>
      </c>
    </row>
    <row r="465" spans="1:28" x14ac:dyDescent="0.2">
      <c r="A465" s="5">
        <v>50</v>
      </c>
      <c r="B465" s="5">
        <v>0</v>
      </c>
      <c r="C465" s="5">
        <v>0</v>
      </c>
      <c r="D465" s="5">
        <v>1</v>
      </c>
      <c r="E465" s="5">
        <v>203</v>
      </c>
      <c r="F465" s="5">
        <f>ROUND(Source!Q453,O465)</f>
        <v>4055941.45</v>
      </c>
      <c r="G465" s="5" t="s">
        <v>116</v>
      </c>
      <c r="H465" s="5" t="s">
        <v>117</v>
      </c>
      <c r="I465" s="5"/>
      <c r="J465" s="5"/>
      <c r="K465" s="5">
        <v>203</v>
      </c>
      <c r="L465" s="5">
        <v>11</v>
      </c>
      <c r="M465" s="5">
        <v>3</v>
      </c>
      <c r="N465" s="5" t="s">
        <v>3</v>
      </c>
      <c r="O465" s="5">
        <v>2</v>
      </c>
      <c r="P465" s="5">
        <f>ROUND(Source!DI453,O465)</f>
        <v>4055941.45</v>
      </c>
      <c r="Q465" s="5"/>
      <c r="R465" s="5"/>
      <c r="S465" s="5"/>
      <c r="T465" s="5"/>
      <c r="U465" s="5"/>
      <c r="V465" s="5"/>
      <c r="W465" s="5">
        <v>4013752.91</v>
      </c>
      <c r="X465" s="5">
        <v>1</v>
      </c>
      <c r="Y465" s="5">
        <v>4013752.91</v>
      </c>
      <c r="Z465" s="5">
        <v>4013752.91</v>
      </c>
      <c r="AA465" s="5">
        <v>1</v>
      </c>
      <c r="AB465" s="5">
        <v>4013752.91</v>
      </c>
    </row>
    <row r="466" spans="1:28" x14ac:dyDescent="0.2">
      <c r="A466" s="5">
        <v>50</v>
      </c>
      <c r="B466" s="5">
        <v>0</v>
      </c>
      <c r="C466" s="5">
        <v>0</v>
      </c>
      <c r="D466" s="5">
        <v>1</v>
      </c>
      <c r="E466" s="5">
        <v>231</v>
      </c>
      <c r="F466" s="5">
        <f>ROUND(Source!BB453,O466)</f>
        <v>0</v>
      </c>
      <c r="G466" s="5" t="s">
        <v>118</v>
      </c>
      <c r="H466" s="5" t="s">
        <v>119</v>
      </c>
      <c r="I466" s="5"/>
      <c r="J466" s="5"/>
      <c r="K466" s="5">
        <v>231</v>
      </c>
      <c r="L466" s="5">
        <v>12</v>
      </c>
      <c r="M466" s="5">
        <v>3</v>
      </c>
      <c r="N466" s="5" t="s">
        <v>3</v>
      </c>
      <c r="O466" s="5">
        <v>2</v>
      </c>
      <c r="P466" s="5">
        <f>ROUND(Source!ET453,O466)</f>
        <v>0</v>
      </c>
      <c r="Q466" s="5"/>
      <c r="R466" s="5"/>
      <c r="S466" s="5"/>
      <c r="T466" s="5"/>
      <c r="U466" s="5"/>
      <c r="V466" s="5"/>
      <c r="W466" s="5">
        <v>0</v>
      </c>
      <c r="X466" s="5">
        <v>1</v>
      </c>
      <c r="Y466" s="5">
        <v>0</v>
      </c>
      <c r="Z466" s="5">
        <v>0</v>
      </c>
      <c r="AA466" s="5">
        <v>1</v>
      </c>
      <c r="AB466" s="5">
        <v>0</v>
      </c>
    </row>
    <row r="467" spans="1:28" x14ac:dyDescent="0.2">
      <c r="A467" s="5">
        <v>50</v>
      </c>
      <c r="B467" s="5">
        <v>0</v>
      </c>
      <c r="C467" s="5">
        <v>0</v>
      </c>
      <c r="D467" s="5">
        <v>1</v>
      </c>
      <c r="E467" s="5">
        <v>204</v>
      </c>
      <c r="F467" s="5">
        <f>ROUND(Source!R453,O467)</f>
        <v>766124.76</v>
      </c>
      <c r="G467" s="5" t="s">
        <v>120</v>
      </c>
      <c r="H467" s="5" t="s">
        <v>121</v>
      </c>
      <c r="I467" s="5"/>
      <c r="J467" s="5"/>
      <c r="K467" s="5">
        <v>204</v>
      </c>
      <c r="L467" s="5">
        <v>13</v>
      </c>
      <c r="M467" s="5">
        <v>3</v>
      </c>
      <c r="N467" s="5" t="s">
        <v>3</v>
      </c>
      <c r="O467" s="5">
        <v>2</v>
      </c>
      <c r="P467" s="5">
        <f>ROUND(Source!DJ453,O467)</f>
        <v>766124.76</v>
      </c>
      <c r="Q467" s="5"/>
      <c r="R467" s="5"/>
      <c r="S467" s="5"/>
      <c r="T467" s="5"/>
      <c r="U467" s="5"/>
      <c r="V467" s="5"/>
      <c r="W467" s="5">
        <v>766124.76</v>
      </c>
      <c r="X467" s="5">
        <v>1</v>
      </c>
      <c r="Y467" s="5">
        <v>766124.76</v>
      </c>
      <c r="Z467" s="5">
        <v>766124.76</v>
      </c>
      <c r="AA467" s="5">
        <v>1</v>
      </c>
      <c r="AB467" s="5">
        <v>766124.76</v>
      </c>
    </row>
    <row r="468" spans="1:28" x14ac:dyDescent="0.2">
      <c r="A468" s="5">
        <v>50</v>
      </c>
      <c r="B468" s="5">
        <v>0</v>
      </c>
      <c r="C468" s="5">
        <v>0</v>
      </c>
      <c r="D468" s="5">
        <v>1</v>
      </c>
      <c r="E468" s="5">
        <v>205</v>
      </c>
      <c r="F468" s="5">
        <f>ROUND(Source!S453,O468)</f>
        <v>1298932.77</v>
      </c>
      <c r="G468" s="5" t="s">
        <v>122</v>
      </c>
      <c r="H468" s="5" t="s">
        <v>123</v>
      </c>
      <c r="I468" s="5"/>
      <c r="J468" s="5"/>
      <c r="K468" s="5">
        <v>205</v>
      </c>
      <c r="L468" s="5">
        <v>14</v>
      </c>
      <c r="M468" s="5">
        <v>3</v>
      </c>
      <c r="N468" s="5" t="s">
        <v>3</v>
      </c>
      <c r="O468" s="5">
        <v>2</v>
      </c>
      <c r="P468" s="5">
        <f>ROUND(Source!DK453,O468)</f>
        <v>1298932.77</v>
      </c>
      <c r="Q468" s="5"/>
      <c r="R468" s="5"/>
      <c r="S468" s="5"/>
      <c r="T468" s="5"/>
      <c r="U468" s="5"/>
      <c r="V468" s="5"/>
      <c r="W468" s="5">
        <v>1298932.77</v>
      </c>
      <c r="X468" s="5">
        <v>1</v>
      </c>
      <c r="Y468" s="5">
        <v>1298932.77</v>
      </c>
      <c r="Z468" s="5">
        <v>1298932.77</v>
      </c>
      <c r="AA468" s="5">
        <v>1</v>
      </c>
      <c r="AB468" s="5">
        <v>1298932.77</v>
      </c>
    </row>
    <row r="469" spans="1:28" x14ac:dyDescent="0.2">
      <c r="A469" s="5">
        <v>50</v>
      </c>
      <c r="B469" s="5">
        <v>0</v>
      </c>
      <c r="C469" s="5">
        <v>0</v>
      </c>
      <c r="D469" s="5">
        <v>1</v>
      </c>
      <c r="E469" s="5">
        <v>232</v>
      </c>
      <c r="F469" s="5">
        <f>ROUND(Source!BC453,O469)</f>
        <v>0</v>
      </c>
      <c r="G469" s="5" t="s">
        <v>124</v>
      </c>
      <c r="H469" s="5" t="s">
        <v>125</v>
      </c>
      <c r="I469" s="5"/>
      <c r="J469" s="5"/>
      <c r="K469" s="5">
        <v>232</v>
      </c>
      <c r="L469" s="5">
        <v>15</v>
      </c>
      <c r="M469" s="5">
        <v>3</v>
      </c>
      <c r="N469" s="5" t="s">
        <v>3</v>
      </c>
      <c r="O469" s="5">
        <v>2</v>
      </c>
      <c r="P469" s="5">
        <f>ROUND(Source!EU453,O469)</f>
        <v>0</v>
      </c>
      <c r="Q469" s="5"/>
      <c r="R469" s="5"/>
      <c r="S469" s="5"/>
      <c r="T469" s="5"/>
      <c r="U469" s="5"/>
      <c r="V469" s="5"/>
      <c r="W469" s="5">
        <v>0</v>
      </c>
      <c r="X469" s="5">
        <v>1</v>
      </c>
      <c r="Y469" s="5">
        <v>0</v>
      </c>
      <c r="Z469" s="5">
        <v>0</v>
      </c>
      <c r="AA469" s="5">
        <v>1</v>
      </c>
      <c r="AB469" s="5">
        <v>0</v>
      </c>
    </row>
    <row r="470" spans="1:28" x14ac:dyDescent="0.2">
      <c r="A470" s="5">
        <v>50</v>
      </c>
      <c r="B470" s="5">
        <v>0</v>
      </c>
      <c r="C470" s="5">
        <v>0</v>
      </c>
      <c r="D470" s="5">
        <v>1</v>
      </c>
      <c r="E470" s="5">
        <v>214</v>
      </c>
      <c r="F470" s="5">
        <f>ROUND(Source!AS453,O470)</f>
        <v>46526918.140000001</v>
      </c>
      <c r="G470" s="5" t="s">
        <v>126</v>
      </c>
      <c r="H470" s="5" t="s">
        <v>127</v>
      </c>
      <c r="I470" s="5"/>
      <c r="J470" s="5"/>
      <c r="K470" s="5">
        <v>214</v>
      </c>
      <c r="L470" s="5">
        <v>16</v>
      </c>
      <c r="M470" s="5">
        <v>3</v>
      </c>
      <c r="N470" s="5" t="s">
        <v>3</v>
      </c>
      <c r="O470" s="5">
        <v>2</v>
      </c>
      <c r="P470" s="5">
        <f>ROUND(Source!EK453,O470)</f>
        <v>270984125.19</v>
      </c>
      <c r="Q470" s="5"/>
      <c r="R470" s="5"/>
      <c r="S470" s="5"/>
      <c r="T470" s="5"/>
      <c r="U470" s="5"/>
      <c r="V470" s="5"/>
      <c r="W470" s="5">
        <v>46526918.140000001</v>
      </c>
      <c r="X470" s="5">
        <v>1</v>
      </c>
      <c r="Y470" s="5">
        <v>46526918.140000001</v>
      </c>
      <c r="Z470" s="5">
        <v>270984125.19</v>
      </c>
      <c r="AA470" s="5">
        <v>1</v>
      </c>
      <c r="AB470" s="5">
        <v>270984125.19</v>
      </c>
    </row>
    <row r="471" spans="1:28" x14ac:dyDescent="0.2">
      <c r="A471" s="5">
        <v>50</v>
      </c>
      <c r="B471" s="5">
        <v>0</v>
      </c>
      <c r="C471" s="5">
        <v>0</v>
      </c>
      <c r="D471" s="5">
        <v>1</v>
      </c>
      <c r="E471" s="5">
        <v>215</v>
      </c>
      <c r="F471" s="5">
        <f>ROUND(Source!AT453,O471)</f>
        <v>0</v>
      </c>
      <c r="G471" s="5" t="s">
        <v>128</v>
      </c>
      <c r="H471" s="5" t="s">
        <v>129</v>
      </c>
      <c r="I471" s="5"/>
      <c r="J471" s="5"/>
      <c r="K471" s="5">
        <v>215</v>
      </c>
      <c r="L471" s="5">
        <v>17</v>
      </c>
      <c r="M471" s="5">
        <v>3</v>
      </c>
      <c r="N471" s="5" t="s">
        <v>3</v>
      </c>
      <c r="O471" s="5">
        <v>2</v>
      </c>
      <c r="P471" s="5">
        <f>ROUND(Source!EL453,O471)</f>
        <v>0</v>
      </c>
      <c r="Q471" s="5"/>
      <c r="R471" s="5"/>
      <c r="S471" s="5"/>
      <c r="T471" s="5"/>
      <c r="U471" s="5"/>
      <c r="V471" s="5"/>
      <c r="W471" s="5">
        <v>0</v>
      </c>
      <c r="X471" s="5">
        <v>1</v>
      </c>
      <c r="Y471" s="5">
        <v>0</v>
      </c>
      <c r="Z471" s="5">
        <v>0</v>
      </c>
      <c r="AA471" s="5">
        <v>1</v>
      </c>
      <c r="AB471" s="5">
        <v>0</v>
      </c>
    </row>
    <row r="472" spans="1:28" x14ac:dyDescent="0.2">
      <c r="A472" s="5">
        <v>50</v>
      </c>
      <c r="B472" s="5">
        <v>0</v>
      </c>
      <c r="C472" s="5">
        <v>0</v>
      </c>
      <c r="D472" s="5">
        <v>1</v>
      </c>
      <c r="E472" s="5">
        <v>217</v>
      </c>
      <c r="F472" s="5">
        <f>ROUND(Source!AU453,O472)</f>
        <v>0</v>
      </c>
      <c r="G472" s="5" t="s">
        <v>130</v>
      </c>
      <c r="H472" s="5" t="s">
        <v>131</v>
      </c>
      <c r="I472" s="5"/>
      <c r="J472" s="5"/>
      <c r="K472" s="5">
        <v>217</v>
      </c>
      <c r="L472" s="5">
        <v>18</v>
      </c>
      <c r="M472" s="5">
        <v>3</v>
      </c>
      <c r="N472" s="5" t="s">
        <v>3</v>
      </c>
      <c r="O472" s="5">
        <v>2</v>
      </c>
      <c r="P472" s="5">
        <f>ROUND(Source!EM453,O472)</f>
        <v>0</v>
      </c>
      <c r="Q472" s="5"/>
      <c r="R472" s="5"/>
      <c r="S472" s="5"/>
      <c r="T472" s="5"/>
      <c r="U472" s="5"/>
      <c r="V472" s="5"/>
      <c r="W472" s="5">
        <v>0</v>
      </c>
      <c r="X472" s="5">
        <v>1</v>
      </c>
      <c r="Y472" s="5">
        <v>0</v>
      </c>
      <c r="Z472" s="5">
        <v>0</v>
      </c>
      <c r="AA472" s="5">
        <v>1</v>
      </c>
      <c r="AB472" s="5">
        <v>0</v>
      </c>
    </row>
    <row r="473" spans="1:28" x14ac:dyDescent="0.2">
      <c r="A473" s="5">
        <v>50</v>
      </c>
      <c r="B473" s="5">
        <v>0</v>
      </c>
      <c r="C473" s="5">
        <v>0</v>
      </c>
      <c r="D473" s="5">
        <v>1</v>
      </c>
      <c r="E473" s="5">
        <v>230</v>
      </c>
      <c r="F473" s="5">
        <f>ROUND(Source!BA453,O473)</f>
        <v>0</v>
      </c>
      <c r="G473" s="5" t="s">
        <v>132</v>
      </c>
      <c r="H473" s="5" t="s">
        <v>133</v>
      </c>
      <c r="I473" s="5"/>
      <c r="J473" s="5"/>
      <c r="K473" s="5">
        <v>230</v>
      </c>
      <c r="L473" s="5">
        <v>19</v>
      </c>
      <c r="M473" s="5">
        <v>3</v>
      </c>
      <c r="N473" s="5" t="s">
        <v>3</v>
      </c>
      <c r="O473" s="5">
        <v>2</v>
      </c>
      <c r="P473" s="5">
        <f>ROUND(Source!ES453,O473)</f>
        <v>0</v>
      </c>
      <c r="Q473" s="5"/>
      <c r="R473" s="5"/>
      <c r="S473" s="5"/>
      <c r="T473" s="5"/>
      <c r="U473" s="5"/>
      <c r="V473" s="5"/>
      <c r="W473" s="5">
        <v>0</v>
      </c>
      <c r="X473" s="5">
        <v>1</v>
      </c>
      <c r="Y473" s="5">
        <v>0</v>
      </c>
      <c r="Z473" s="5">
        <v>0</v>
      </c>
      <c r="AA473" s="5">
        <v>1</v>
      </c>
      <c r="AB473" s="5">
        <v>0</v>
      </c>
    </row>
    <row r="474" spans="1:28" x14ac:dyDescent="0.2">
      <c r="A474" s="5">
        <v>50</v>
      </c>
      <c r="B474" s="5">
        <v>0</v>
      </c>
      <c r="C474" s="5">
        <v>0</v>
      </c>
      <c r="D474" s="5">
        <v>1</v>
      </c>
      <c r="E474" s="5">
        <v>206</v>
      </c>
      <c r="F474" s="5">
        <f>ROUND(Source!T453,O474)</f>
        <v>0</v>
      </c>
      <c r="G474" s="5" t="s">
        <v>134</v>
      </c>
      <c r="H474" s="5" t="s">
        <v>135</v>
      </c>
      <c r="I474" s="5"/>
      <c r="J474" s="5"/>
      <c r="K474" s="5">
        <v>206</v>
      </c>
      <c r="L474" s="5">
        <v>20</v>
      </c>
      <c r="M474" s="5">
        <v>3</v>
      </c>
      <c r="N474" s="5" t="s">
        <v>3</v>
      </c>
      <c r="O474" s="5">
        <v>2</v>
      </c>
      <c r="P474" s="5">
        <f>ROUND(Source!DL453,O474)</f>
        <v>0</v>
      </c>
      <c r="Q474" s="5"/>
      <c r="R474" s="5"/>
      <c r="S474" s="5"/>
      <c r="T474" s="5"/>
      <c r="U474" s="5"/>
      <c r="V474" s="5"/>
      <c r="W474" s="5">
        <v>0</v>
      </c>
      <c r="X474" s="5">
        <v>1</v>
      </c>
      <c r="Y474" s="5">
        <v>0</v>
      </c>
      <c r="Z474" s="5">
        <v>0</v>
      </c>
      <c r="AA474" s="5">
        <v>1</v>
      </c>
      <c r="AB474" s="5">
        <v>0</v>
      </c>
    </row>
    <row r="475" spans="1:28" x14ac:dyDescent="0.2">
      <c r="A475" s="5">
        <v>50</v>
      </c>
      <c r="B475" s="5">
        <v>0</v>
      </c>
      <c r="C475" s="5">
        <v>0</v>
      </c>
      <c r="D475" s="5">
        <v>1</v>
      </c>
      <c r="E475" s="5">
        <v>207</v>
      </c>
      <c r="F475" s="5">
        <f>Source!U453</f>
        <v>3483.5771560154994</v>
      </c>
      <c r="G475" s="5" t="s">
        <v>136</v>
      </c>
      <c r="H475" s="5" t="s">
        <v>137</v>
      </c>
      <c r="I475" s="5"/>
      <c r="J475" s="5"/>
      <c r="K475" s="5">
        <v>207</v>
      </c>
      <c r="L475" s="5">
        <v>21</v>
      </c>
      <c r="M475" s="5">
        <v>3</v>
      </c>
      <c r="N475" s="5" t="s">
        <v>3</v>
      </c>
      <c r="O475" s="5">
        <v>-1</v>
      </c>
      <c r="P475" s="5">
        <f>Source!DM453</f>
        <v>3483.5771560154994</v>
      </c>
      <c r="Q475" s="5"/>
      <c r="R475" s="5"/>
      <c r="S475" s="5"/>
      <c r="T475" s="5"/>
      <c r="U475" s="5"/>
      <c r="V475" s="5"/>
      <c r="W475" s="5">
        <v>3483.5771559999998</v>
      </c>
      <c r="X475" s="5">
        <v>1</v>
      </c>
      <c r="Y475" s="5">
        <v>3483.5771559999998</v>
      </c>
      <c r="Z475" s="5">
        <v>3483.5771559999998</v>
      </c>
      <c r="AA475" s="5">
        <v>1</v>
      </c>
      <c r="AB475" s="5">
        <v>3483.5771559999998</v>
      </c>
    </row>
    <row r="476" spans="1:28" x14ac:dyDescent="0.2">
      <c r="A476" s="5">
        <v>50</v>
      </c>
      <c r="B476" s="5">
        <v>0</v>
      </c>
      <c r="C476" s="5">
        <v>0</v>
      </c>
      <c r="D476" s="5">
        <v>1</v>
      </c>
      <c r="E476" s="5">
        <v>208</v>
      </c>
      <c r="F476" s="5">
        <f>Source!V453</f>
        <v>1309.4908619</v>
      </c>
      <c r="G476" s="5" t="s">
        <v>138</v>
      </c>
      <c r="H476" s="5" t="s">
        <v>139</v>
      </c>
      <c r="I476" s="5"/>
      <c r="J476" s="5"/>
      <c r="K476" s="5">
        <v>208</v>
      </c>
      <c r="L476" s="5">
        <v>22</v>
      </c>
      <c r="M476" s="5">
        <v>3</v>
      </c>
      <c r="N476" s="5" t="s">
        <v>3</v>
      </c>
      <c r="O476" s="5">
        <v>-1</v>
      </c>
      <c r="P476" s="5">
        <f>Source!DN453</f>
        <v>1309.4908619</v>
      </c>
      <c r="Q476" s="5"/>
      <c r="R476" s="5"/>
      <c r="S476" s="5"/>
      <c r="T476" s="5"/>
      <c r="U476" s="5"/>
      <c r="V476" s="5"/>
      <c r="W476" s="5">
        <v>1309.4908619</v>
      </c>
      <c r="X476" s="5">
        <v>1</v>
      </c>
      <c r="Y476" s="5">
        <v>1309.4908619</v>
      </c>
      <c r="Z476" s="5">
        <v>1309.4908619</v>
      </c>
      <c r="AA476" s="5">
        <v>1</v>
      </c>
      <c r="AB476" s="5">
        <v>1309.4908619</v>
      </c>
    </row>
    <row r="477" spans="1:28" x14ac:dyDescent="0.2">
      <c r="A477" s="5">
        <v>50</v>
      </c>
      <c r="B477" s="5">
        <v>0</v>
      </c>
      <c r="C477" s="5">
        <v>0</v>
      </c>
      <c r="D477" s="5">
        <v>1</v>
      </c>
      <c r="E477" s="5">
        <v>209</v>
      </c>
      <c r="F477" s="5">
        <f>ROUND(Source!W453,O477)</f>
        <v>0</v>
      </c>
      <c r="G477" s="5" t="s">
        <v>140</v>
      </c>
      <c r="H477" s="5" t="s">
        <v>141</v>
      </c>
      <c r="I477" s="5"/>
      <c r="J477" s="5"/>
      <c r="K477" s="5">
        <v>209</v>
      </c>
      <c r="L477" s="5">
        <v>23</v>
      </c>
      <c r="M477" s="5">
        <v>3</v>
      </c>
      <c r="N477" s="5" t="s">
        <v>3</v>
      </c>
      <c r="O477" s="5">
        <v>2</v>
      </c>
      <c r="P477" s="5">
        <f>ROUND(Source!DO453,O477)</f>
        <v>0</v>
      </c>
      <c r="Q477" s="5"/>
      <c r="R477" s="5"/>
      <c r="S477" s="5"/>
      <c r="T477" s="5"/>
      <c r="U477" s="5"/>
      <c r="V477" s="5"/>
      <c r="W477" s="5">
        <v>0</v>
      </c>
      <c r="X477" s="5">
        <v>1</v>
      </c>
      <c r="Y477" s="5">
        <v>0</v>
      </c>
      <c r="Z477" s="5">
        <v>0</v>
      </c>
      <c r="AA477" s="5">
        <v>1</v>
      </c>
      <c r="AB477" s="5">
        <v>0</v>
      </c>
    </row>
    <row r="478" spans="1:28" x14ac:dyDescent="0.2">
      <c r="A478" s="5">
        <v>50</v>
      </c>
      <c r="B478" s="5">
        <v>0</v>
      </c>
      <c r="C478" s="5">
        <v>0</v>
      </c>
      <c r="D478" s="5">
        <v>1</v>
      </c>
      <c r="E478" s="5">
        <v>233</v>
      </c>
      <c r="F478" s="5">
        <f>ROUND(Source!BD453,O478)</f>
        <v>176267.01</v>
      </c>
      <c r="G478" s="5" t="s">
        <v>142</v>
      </c>
      <c r="H478" s="5" t="s">
        <v>143</v>
      </c>
      <c r="I478" s="5"/>
      <c r="J478" s="5"/>
      <c r="K478" s="5">
        <v>233</v>
      </c>
      <c r="L478" s="5">
        <v>24</v>
      </c>
      <c r="M478" s="5">
        <v>3</v>
      </c>
      <c r="N478" s="5" t="s">
        <v>3</v>
      </c>
      <c r="O478" s="5">
        <v>2</v>
      </c>
      <c r="P478" s="5">
        <f>ROUND(Source!EV453,O478)</f>
        <v>176267.01</v>
      </c>
      <c r="Q478" s="5"/>
      <c r="R478" s="5"/>
      <c r="S478" s="5"/>
      <c r="T478" s="5"/>
      <c r="U478" s="5"/>
      <c r="V478" s="5"/>
      <c r="W478" s="5">
        <v>176267.01</v>
      </c>
      <c r="X478" s="5">
        <v>1</v>
      </c>
      <c r="Y478" s="5">
        <v>176267.01</v>
      </c>
      <c r="Z478" s="5">
        <v>176267.01</v>
      </c>
      <c r="AA478" s="5">
        <v>1</v>
      </c>
      <c r="AB478" s="5">
        <v>176267.01</v>
      </c>
    </row>
    <row r="479" spans="1:28" x14ac:dyDescent="0.2">
      <c r="A479" s="5">
        <v>50</v>
      </c>
      <c r="B479" s="5">
        <v>0</v>
      </c>
      <c r="C479" s="5">
        <v>0</v>
      </c>
      <c r="D479" s="5">
        <v>1</v>
      </c>
      <c r="E479" s="5">
        <v>210</v>
      </c>
      <c r="F479" s="5">
        <f>ROUND(Source!X453,O479)</f>
        <v>2370226.44</v>
      </c>
      <c r="G479" s="5" t="s">
        <v>144</v>
      </c>
      <c r="H479" s="5" t="s">
        <v>145</v>
      </c>
      <c r="I479" s="5"/>
      <c r="J479" s="5"/>
      <c r="K479" s="5">
        <v>210</v>
      </c>
      <c r="L479" s="5">
        <v>25</v>
      </c>
      <c r="M479" s="5">
        <v>3</v>
      </c>
      <c r="N479" s="5" t="s">
        <v>3</v>
      </c>
      <c r="O479" s="5">
        <v>2</v>
      </c>
      <c r="P479" s="5">
        <f>ROUND(Source!DP453,O479)</f>
        <v>2370226.44</v>
      </c>
      <c r="Q479" s="5"/>
      <c r="R479" s="5"/>
      <c r="S479" s="5"/>
      <c r="T479" s="5"/>
      <c r="U479" s="5"/>
      <c r="V479" s="5"/>
      <c r="W479" s="5">
        <v>2370226.44</v>
      </c>
      <c r="X479" s="5">
        <v>1</v>
      </c>
      <c r="Y479" s="5">
        <v>2370226.44</v>
      </c>
      <c r="Z479" s="5">
        <v>2370226.44</v>
      </c>
      <c r="AA479" s="5">
        <v>1</v>
      </c>
      <c r="AB479" s="5">
        <v>2370226.44</v>
      </c>
    </row>
    <row r="480" spans="1:28" x14ac:dyDescent="0.2">
      <c r="A480" s="5">
        <v>50</v>
      </c>
      <c r="B480" s="5">
        <v>0</v>
      </c>
      <c r="C480" s="5">
        <v>0</v>
      </c>
      <c r="D480" s="5">
        <v>1</v>
      </c>
      <c r="E480" s="5">
        <v>211</v>
      </c>
      <c r="F480" s="5">
        <f>ROUND(Source!Y453,O480)</f>
        <v>1370861.8</v>
      </c>
      <c r="G480" s="5" t="s">
        <v>146</v>
      </c>
      <c r="H480" s="5" t="s">
        <v>147</v>
      </c>
      <c r="I480" s="5"/>
      <c r="J480" s="5"/>
      <c r="K480" s="5">
        <v>211</v>
      </c>
      <c r="L480" s="5">
        <v>26</v>
      </c>
      <c r="M480" s="5">
        <v>3</v>
      </c>
      <c r="N480" s="5" t="s">
        <v>3</v>
      </c>
      <c r="O480" s="5">
        <v>2</v>
      </c>
      <c r="P480" s="5">
        <f>ROUND(Source!DQ453,O480)</f>
        <v>1368657.78</v>
      </c>
      <c r="Q480" s="5"/>
      <c r="R480" s="5"/>
      <c r="S480" s="5"/>
      <c r="T480" s="5"/>
      <c r="U480" s="5"/>
      <c r="V480" s="5"/>
      <c r="W480" s="5">
        <v>1370861.8</v>
      </c>
      <c r="X480" s="5">
        <v>1</v>
      </c>
      <c r="Y480" s="5">
        <v>1370861.8</v>
      </c>
      <c r="Z480" s="5">
        <v>1368657.78</v>
      </c>
      <c r="AA480" s="5">
        <v>1</v>
      </c>
      <c r="AB480" s="5">
        <v>1368657.78</v>
      </c>
    </row>
    <row r="481" spans="1:206" x14ac:dyDescent="0.2">
      <c r="A481" s="5">
        <v>50</v>
      </c>
      <c r="B481" s="5">
        <v>0</v>
      </c>
      <c r="C481" s="5">
        <v>0</v>
      </c>
      <c r="D481" s="5">
        <v>1</v>
      </c>
      <c r="E481" s="5">
        <v>224</v>
      </c>
      <c r="F481" s="5">
        <f>ROUND(Source!AR453,O481)</f>
        <v>46526918.140000001</v>
      </c>
      <c r="G481" s="5" t="s">
        <v>148</v>
      </c>
      <c r="H481" s="5" t="s">
        <v>149</v>
      </c>
      <c r="I481" s="5"/>
      <c r="J481" s="5"/>
      <c r="K481" s="5">
        <v>224</v>
      </c>
      <c r="L481" s="5">
        <v>27</v>
      </c>
      <c r="M481" s="5">
        <v>3</v>
      </c>
      <c r="N481" s="5" t="s">
        <v>3</v>
      </c>
      <c r="O481" s="5">
        <v>2</v>
      </c>
      <c r="P481" s="5">
        <f>ROUND(Source!EJ453,O481)</f>
        <v>270984125.19</v>
      </c>
      <c r="Q481" s="5"/>
      <c r="R481" s="5"/>
      <c r="S481" s="5"/>
      <c r="T481" s="5"/>
      <c r="U481" s="5"/>
      <c r="V481" s="5"/>
      <c r="W481" s="5">
        <v>46660996.609999992</v>
      </c>
      <c r="X481" s="5">
        <v>1</v>
      </c>
      <c r="Y481" s="5">
        <v>46660996.609999992</v>
      </c>
      <c r="Z481" s="5">
        <v>271118203.65999997</v>
      </c>
      <c r="AA481" s="5">
        <v>1</v>
      </c>
      <c r="AB481" s="5">
        <v>271118203.65999997</v>
      </c>
    </row>
    <row r="483" spans="1:206" x14ac:dyDescent="0.2">
      <c r="A483" s="3">
        <v>51</v>
      </c>
      <c r="B483" s="3">
        <f>B12</f>
        <v>546</v>
      </c>
      <c r="C483" s="3">
        <f>A12</f>
        <v>1</v>
      </c>
      <c r="D483" s="3">
        <f>ROW(A12)</f>
        <v>12</v>
      </c>
      <c r="E483" s="3"/>
      <c r="F483" s="3" t="str">
        <f>IF(F12&lt;&gt;"",F12,"")</f>
        <v>02-01-01</v>
      </c>
      <c r="G483" s="3" t="str">
        <f>IF(G12&lt;&gt;"",G12,"")</f>
        <v>корр_02-01-01 ПЖ  эстакада утв..</v>
      </c>
      <c r="H483" s="3">
        <v>0</v>
      </c>
      <c r="I483" s="3"/>
      <c r="J483" s="3"/>
      <c r="K483" s="3"/>
      <c r="L483" s="3"/>
      <c r="M483" s="3"/>
      <c r="N483" s="3"/>
      <c r="O483" s="3">
        <f t="shared" ref="O483:T483" si="564">ROUND(O453,2)</f>
        <v>42785829.899999999</v>
      </c>
      <c r="P483" s="3">
        <f t="shared" si="564"/>
        <v>37430955.68</v>
      </c>
      <c r="Q483" s="3">
        <f t="shared" si="564"/>
        <v>4055941.45</v>
      </c>
      <c r="R483" s="3">
        <f t="shared" si="564"/>
        <v>766124.76</v>
      </c>
      <c r="S483" s="3">
        <f t="shared" si="564"/>
        <v>1298932.77</v>
      </c>
      <c r="T483" s="3">
        <f t="shared" si="564"/>
        <v>0</v>
      </c>
      <c r="U483" s="3">
        <f>U453</f>
        <v>3483.5771560154994</v>
      </c>
      <c r="V483" s="3">
        <f>V453</f>
        <v>1309.4908619</v>
      </c>
      <c r="W483" s="3">
        <f>ROUND(W453,2)</f>
        <v>0</v>
      </c>
      <c r="X483" s="3">
        <f>ROUND(X453,2)</f>
        <v>2370226.44</v>
      </c>
      <c r="Y483" s="3">
        <f>ROUND(Y453,2)</f>
        <v>1370861.8</v>
      </c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>
        <f t="shared" ref="AO483:BD483" si="565">ROUND(AO453,2)</f>
        <v>0</v>
      </c>
      <c r="AP483" s="3">
        <f t="shared" si="565"/>
        <v>0</v>
      </c>
      <c r="AQ483" s="3">
        <f t="shared" si="565"/>
        <v>0</v>
      </c>
      <c r="AR483" s="3">
        <f t="shared" si="565"/>
        <v>46526918.140000001</v>
      </c>
      <c r="AS483" s="3">
        <f t="shared" si="565"/>
        <v>46526918.140000001</v>
      </c>
      <c r="AT483" s="3">
        <f t="shared" si="565"/>
        <v>0</v>
      </c>
      <c r="AU483" s="3">
        <f t="shared" si="565"/>
        <v>0</v>
      </c>
      <c r="AV483" s="3">
        <f t="shared" si="565"/>
        <v>37430955.68</v>
      </c>
      <c r="AW483" s="3">
        <f t="shared" si="565"/>
        <v>37430955.68</v>
      </c>
      <c r="AX483" s="3">
        <f t="shared" si="565"/>
        <v>0</v>
      </c>
      <c r="AY483" s="3">
        <f t="shared" si="565"/>
        <v>37430955.68</v>
      </c>
      <c r="AZ483" s="3">
        <f t="shared" si="565"/>
        <v>0</v>
      </c>
      <c r="BA483" s="3">
        <f t="shared" si="565"/>
        <v>0</v>
      </c>
      <c r="BB483" s="3">
        <f t="shared" si="565"/>
        <v>0</v>
      </c>
      <c r="BC483" s="3">
        <f t="shared" si="565"/>
        <v>0</v>
      </c>
      <c r="BD483" s="3">
        <f t="shared" si="565"/>
        <v>176267.01</v>
      </c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4">
        <f t="shared" ref="DG483:DL483" si="566">ROUND(DG453,2)</f>
        <v>267245240.97</v>
      </c>
      <c r="DH483" s="4">
        <f t="shared" si="566"/>
        <v>261890366.75</v>
      </c>
      <c r="DI483" s="4">
        <f t="shared" si="566"/>
        <v>4055941.45</v>
      </c>
      <c r="DJ483" s="4">
        <f t="shared" si="566"/>
        <v>766124.76</v>
      </c>
      <c r="DK483" s="4">
        <f t="shared" si="566"/>
        <v>1298932.77</v>
      </c>
      <c r="DL483" s="4">
        <f t="shared" si="566"/>
        <v>0</v>
      </c>
      <c r="DM483" s="4">
        <f>DM453</f>
        <v>3483.5771560154994</v>
      </c>
      <c r="DN483" s="4">
        <f>DN453</f>
        <v>1309.4908619</v>
      </c>
      <c r="DO483" s="4">
        <f>ROUND(DO453,2)</f>
        <v>0</v>
      </c>
      <c r="DP483" s="4">
        <f>ROUND(DP453,2)</f>
        <v>2370226.44</v>
      </c>
      <c r="DQ483" s="4">
        <f>ROUND(DQ453,2)</f>
        <v>1368657.78</v>
      </c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>
        <f t="shared" ref="EG483:EV483" si="567">ROUND(EG453,2)</f>
        <v>0</v>
      </c>
      <c r="EH483" s="4">
        <f t="shared" si="567"/>
        <v>0</v>
      </c>
      <c r="EI483" s="4">
        <f t="shared" si="567"/>
        <v>0</v>
      </c>
      <c r="EJ483" s="4">
        <f t="shared" si="567"/>
        <v>270984125.19</v>
      </c>
      <c r="EK483" s="4">
        <f t="shared" si="567"/>
        <v>270984125.19</v>
      </c>
      <c r="EL483" s="4">
        <f t="shared" si="567"/>
        <v>0</v>
      </c>
      <c r="EM483" s="4">
        <f t="shared" si="567"/>
        <v>0</v>
      </c>
      <c r="EN483" s="4">
        <f t="shared" si="567"/>
        <v>261890366.75</v>
      </c>
      <c r="EO483" s="4">
        <f t="shared" si="567"/>
        <v>261890366.75</v>
      </c>
      <c r="EP483" s="4">
        <f t="shared" si="567"/>
        <v>0</v>
      </c>
      <c r="EQ483" s="4">
        <f t="shared" si="567"/>
        <v>261890366.75</v>
      </c>
      <c r="ER483" s="4">
        <f t="shared" si="567"/>
        <v>0</v>
      </c>
      <c r="ES483" s="4">
        <f t="shared" si="567"/>
        <v>0</v>
      </c>
      <c r="ET483" s="4">
        <f t="shared" si="567"/>
        <v>0</v>
      </c>
      <c r="EU483" s="4">
        <f t="shared" si="567"/>
        <v>0</v>
      </c>
      <c r="EV483" s="4">
        <f t="shared" si="567"/>
        <v>176267.01</v>
      </c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  <c r="FW483" s="4"/>
      <c r="FX483" s="4"/>
      <c r="FY483" s="4"/>
      <c r="FZ483" s="4"/>
      <c r="GA483" s="4"/>
      <c r="GB483" s="4"/>
      <c r="GC483" s="4"/>
      <c r="GD483" s="4"/>
      <c r="GE483" s="4"/>
      <c r="GF483" s="4"/>
      <c r="GG483" s="4"/>
      <c r="GH483" s="4"/>
      <c r="GI483" s="4"/>
      <c r="GJ483" s="4"/>
      <c r="GK483" s="4"/>
      <c r="GL483" s="4"/>
      <c r="GM483" s="4"/>
      <c r="GN483" s="4"/>
      <c r="GO483" s="4"/>
      <c r="GP483" s="4"/>
      <c r="GQ483" s="4"/>
      <c r="GR483" s="4"/>
      <c r="GS483" s="4"/>
      <c r="GT483" s="4"/>
      <c r="GU483" s="4"/>
      <c r="GV483" s="4"/>
      <c r="GW483" s="4"/>
      <c r="GX483" s="4">
        <v>0</v>
      </c>
    </row>
    <row r="485" spans="1:206" x14ac:dyDescent="0.2">
      <c r="A485" s="5">
        <v>50</v>
      </c>
      <c r="B485" s="5">
        <v>1</v>
      </c>
      <c r="C485" s="5">
        <v>0</v>
      </c>
      <c r="D485" s="5">
        <v>1</v>
      </c>
      <c r="E485" s="5">
        <v>201</v>
      </c>
      <c r="F485" s="5">
        <f>ROUND(Source!O483,O485)</f>
        <v>42785829.899999999</v>
      </c>
      <c r="G485" s="5" t="s">
        <v>96</v>
      </c>
      <c r="H485" s="5" t="s">
        <v>97</v>
      </c>
      <c r="I485" s="5"/>
      <c r="J485" s="5"/>
      <c r="K485" s="5">
        <v>201</v>
      </c>
      <c r="L485" s="5">
        <v>1</v>
      </c>
      <c r="M485" s="5">
        <v>0</v>
      </c>
      <c r="N485" s="5" t="s">
        <v>3</v>
      </c>
      <c r="O485" s="5">
        <v>2</v>
      </c>
      <c r="P485" s="5">
        <f>ROUND(Source!DG483,O485)</f>
        <v>267245240.97</v>
      </c>
      <c r="Q485" s="5"/>
      <c r="R485" s="5"/>
      <c r="S485" s="5"/>
      <c r="T485" s="5"/>
      <c r="U485" s="5"/>
      <c r="V485" s="5"/>
      <c r="W485" s="5">
        <v>42919908.369999997</v>
      </c>
      <c r="X485" s="5">
        <v>1</v>
      </c>
      <c r="Y485" s="5">
        <v>42919908.369999997</v>
      </c>
      <c r="Z485" s="5">
        <v>267379319.44</v>
      </c>
      <c r="AA485" s="5">
        <v>1</v>
      </c>
      <c r="AB485" s="5">
        <v>267379319.44</v>
      </c>
    </row>
    <row r="486" spans="1:206" x14ac:dyDescent="0.2">
      <c r="A486" s="5">
        <v>50</v>
      </c>
      <c r="B486" s="5">
        <v>0</v>
      </c>
      <c r="C486" s="5">
        <v>0</v>
      </c>
      <c r="D486" s="5">
        <v>1</v>
      </c>
      <c r="E486" s="5">
        <v>202</v>
      </c>
      <c r="F486" s="5">
        <f>ROUND(Source!P483,O486)</f>
        <v>37430955.68</v>
      </c>
      <c r="G486" s="5" t="s">
        <v>98</v>
      </c>
      <c r="H486" s="5" t="s">
        <v>99</v>
      </c>
      <c r="I486" s="5"/>
      <c r="J486" s="5"/>
      <c r="K486" s="5">
        <v>202</v>
      </c>
      <c r="L486" s="5">
        <v>2</v>
      </c>
      <c r="M486" s="5">
        <v>3</v>
      </c>
      <c r="N486" s="5" t="s">
        <v>3</v>
      </c>
      <c r="O486" s="5">
        <v>2</v>
      </c>
      <c r="P486" s="5">
        <f>ROUND(Source!DH483,O486)</f>
        <v>261890366.75</v>
      </c>
      <c r="Q486" s="5"/>
      <c r="R486" s="5"/>
      <c r="S486" s="5"/>
      <c r="T486" s="5"/>
      <c r="U486" s="5"/>
      <c r="V486" s="5"/>
      <c r="W486" s="5">
        <v>37430955.68</v>
      </c>
      <c r="X486" s="5">
        <v>1</v>
      </c>
      <c r="Y486" s="5">
        <v>37430955.68</v>
      </c>
      <c r="Z486" s="5">
        <v>261890366.75</v>
      </c>
      <c r="AA486" s="5">
        <v>1</v>
      </c>
      <c r="AB486" s="5">
        <v>261890366.75</v>
      </c>
    </row>
    <row r="487" spans="1:206" x14ac:dyDescent="0.2">
      <c r="A487" s="5">
        <v>50</v>
      </c>
      <c r="B487" s="5">
        <v>0</v>
      </c>
      <c r="C487" s="5">
        <v>0</v>
      </c>
      <c r="D487" s="5">
        <v>1</v>
      </c>
      <c r="E487" s="5">
        <v>222</v>
      </c>
      <c r="F487" s="5">
        <f>ROUND(Source!AO483,O487)</f>
        <v>0</v>
      </c>
      <c r="G487" s="5" t="s">
        <v>100</v>
      </c>
      <c r="H487" s="5" t="s">
        <v>101</v>
      </c>
      <c r="I487" s="5"/>
      <c r="J487" s="5"/>
      <c r="K487" s="5">
        <v>222</v>
      </c>
      <c r="L487" s="5">
        <v>3</v>
      </c>
      <c r="M487" s="5">
        <v>3</v>
      </c>
      <c r="N487" s="5" t="s">
        <v>3</v>
      </c>
      <c r="O487" s="5">
        <v>2</v>
      </c>
      <c r="P487" s="5">
        <f>ROUND(Source!EG483,O487)</f>
        <v>0</v>
      </c>
      <c r="Q487" s="5"/>
      <c r="R487" s="5"/>
      <c r="S487" s="5"/>
      <c r="T487" s="5"/>
      <c r="U487" s="5"/>
      <c r="V487" s="5"/>
      <c r="W487" s="5">
        <v>0</v>
      </c>
      <c r="X487" s="5">
        <v>1</v>
      </c>
      <c r="Y487" s="5">
        <v>0</v>
      </c>
      <c r="Z487" s="5">
        <v>0</v>
      </c>
      <c r="AA487" s="5">
        <v>1</v>
      </c>
      <c r="AB487" s="5">
        <v>0</v>
      </c>
    </row>
    <row r="488" spans="1:206" x14ac:dyDescent="0.2">
      <c r="A488" s="5">
        <v>50</v>
      </c>
      <c r="B488" s="5">
        <v>0</v>
      </c>
      <c r="C488" s="5">
        <v>0</v>
      </c>
      <c r="D488" s="5">
        <v>1</v>
      </c>
      <c r="E488" s="5">
        <v>225</v>
      </c>
      <c r="F488" s="5">
        <f>ROUND(Source!AV483,O488)</f>
        <v>37430955.68</v>
      </c>
      <c r="G488" s="5" t="s">
        <v>102</v>
      </c>
      <c r="H488" s="5" t="s">
        <v>103</v>
      </c>
      <c r="I488" s="5"/>
      <c r="J488" s="5"/>
      <c r="K488" s="5">
        <v>225</v>
      </c>
      <c r="L488" s="5">
        <v>4</v>
      </c>
      <c r="M488" s="5">
        <v>3</v>
      </c>
      <c r="N488" s="5" t="s">
        <v>3</v>
      </c>
      <c r="O488" s="5">
        <v>2</v>
      </c>
      <c r="P488" s="5">
        <f>ROUND(Source!EN483,O488)</f>
        <v>261890366.75</v>
      </c>
      <c r="Q488" s="5"/>
      <c r="R488" s="5"/>
      <c r="S488" s="5"/>
      <c r="T488" s="5"/>
      <c r="U488" s="5"/>
      <c r="V488" s="5"/>
      <c r="W488" s="5">
        <v>37430955.68</v>
      </c>
      <c r="X488" s="5">
        <v>1</v>
      </c>
      <c r="Y488" s="5">
        <v>37430955.68</v>
      </c>
      <c r="Z488" s="5">
        <v>261890366.75</v>
      </c>
      <c r="AA488" s="5">
        <v>1</v>
      </c>
      <c r="AB488" s="5">
        <v>261890366.75</v>
      </c>
    </row>
    <row r="489" spans="1:206" x14ac:dyDescent="0.2">
      <c r="A489" s="5">
        <v>50</v>
      </c>
      <c r="B489" s="5">
        <v>1</v>
      </c>
      <c r="C489" s="5">
        <v>0</v>
      </c>
      <c r="D489" s="5">
        <v>1</v>
      </c>
      <c r="E489" s="5">
        <v>226</v>
      </c>
      <c r="F489" s="5">
        <f>ROUND(Source!AW483,O489)</f>
        <v>37430955.68</v>
      </c>
      <c r="G489" s="5" t="s">
        <v>104</v>
      </c>
      <c r="H489" s="5" t="s">
        <v>105</v>
      </c>
      <c r="I489" s="5"/>
      <c r="J489" s="5"/>
      <c r="K489" s="5">
        <v>226</v>
      </c>
      <c r="L489" s="5">
        <v>5</v>
      </c>
      <c r="M489" s="5">
        <v>0</v>
      </c>
      <c r="N489" s="5" t="s">
        <v>3</v>
      </c>
      <c r="O489" s="5">
        <v>2</v>
      </c>
      <c r="P489" s="5">
        <f>ROUND(Source!EO483,O489)</f>
        <v>261890366.75</v>
      </c>
      <c r="Q489" s="5"/>
      <c r="R489" s="5"/>
      <c r="S489" s="5"/>
      <c r="T489" s="5"/>
      <c r="U489" s="5"/>
      <c r="V489" s="5"/>
      <c r="W489" s="5">
        <v>37430955.68</v>
      </c>
      <c r="X489" s="5">
        <v>1</v>
      </c>
      <c r="Y489" s="5">
        <v>37430955.68</v>
      </c>
      <c r="Z489" s="5">
        <v>261890366.75</v>
      </c>
      <c r="AA489" s="5">
        <v>1</v>
      </c>
      <c r="AB489" s="5">
        <v>261890366.75</v>
      </c>
    </row>
    <row r="490" spans="1:206" x14ac:dyDescent="0.2">
      <c r="A490" s="5">
        <v>50</v>
      </c>
      <c r="B490" s="5">
        <v>0</v>
      </c>
      <c r="C490" s="5">
        <v>0</v>
      </c>
      <c r="D490" s="5">
        <v>1</v>
      </c>
      <c r="E490" s="5">
        <v>227</v>
      </c>
      <c r="F490" s="5">
        <f>ROUND(Source!AX483,O490)</f>
        <v>0</v>
      </c>
      <c r="G490" s="5" t="s">
        <v>106</v>
      </c>
      <c r="H490" s="5" t="s">
        <v>107</v>
      </c>
      <c r="I490" s="5"/>
      <c r="J490" s="5"/>
      <c r="K490" s="5">
        <v>227</v>
      </c>
      <c r="L490" s="5">
        <v>6</v>
      </c>
      <c r="M490" s="5">
        <v>3</v>
      </c>
      <c r="N490" s="5" t="s">
        <v>3</v>
      </c>
      <c r="O490" s="5">
        <v>2</v>
      </c>
      <c r="P490" s="5">
        <f>ROUND(Source!EP483,O490)</f>
        <v>0</v>
      </c>
      <c r="Q490" s="5"/>
      <c r="R490" s="5"/>
      <c r="S490" s="5"/>
      <c r="T490" s="5"/>
      <c r="U490" s="5"/>
      <c r="V490" s="5"/>
      <c r="W490" s="5">
        <v>0</v>
      </c>
      <c r="X490" s="5">
        <v>1</v>
      </c>
      <c r="Y490" s="5">
        <v>0</v>
      </c>
      <c r="Z490" s="5">
        <v>0</v>
      </c>
      <c r="AA490" s="5">
        <v>1</v>
      </c>
      <c r="AB490" s="5">
        <v>0</v>
      </c>
    </row>
    <row r="491" spans="1:206" x14ac:dyDescent="0.2">
      <c r="A491" s="5">
        <v>50</v>
      </c>
      <c r="B491" s="5">
        <v>0</v>
      </c>
      <c r="C491" s="5">
        <v>0</v>
      </c>
      <c r="D491" s="5">
        <v>1</v>
      </c>
      <c r="E491" s="5">
        <v>228</v>
      </c>
      <c r="F491" s="5">
        <f>ROUND(Source!AY483,O491)</f>
        <v>37430955.68</v>
      </c>
      <c r="G491" s="5" t="s">
        <v>108</v>
      </c>
      <c r="H491" s="5" t="s">
        <v>109</v>
      </c>
      <c r="I491" s="5"/>
      <c r="J491" s="5"/>
      <c r="K491" s="5">
        <v>228</v>
      </c>
      <c r="L491" s="5">
        <v>7</v>
      </c>
      <c r="M491" s="5">
        <v>3</v>
      </c>
      <c r="N491" s="5" t="s">
        <v>3</v>
      </c>
      <c r="O491" s="5">
        <v>2</v>
      </c>
      <c r="P491" s="5">
        <f>ROUND(Source!EQ483,O491)</f>
        <v>261890366.75</v>
      </c>
      <c r="Q491" s="5"/>
      <c r="R491" s="5"/>
      <c r="S491" s="5"/>
      <c r="T491" s="5"/>
      <c r="U491" s="5"/>
      <c r="V491" s="5"/>
      <c r="W491" s="5">
        <v>37430955.68</v>
      </c>
      <c r="X491" s="5">
        <v>1</v>
      </c>
      <c r="Y491" s="5">
        <v>37430955.68</v>
      </c>
      <c r="Z491" s="5">
        <v>261890366.75</v>
      </c>
      <c r="AA491" s="5">
        <v>1</v>
      </c>
      <c r="AB491" s="5">
        <v>261890366.75</v>
      </c>
    </row>
    <row r="492" spans="1:206" x14ac:dyDescent="0.2">
      <c r="A492" s="5">
        <v>50</v>
      </c>
      <c r="B492" s="5">
        <v>0</v>
      </c>
      <c r="C492" s="5">
        <v>0</v>
      </c>
      <c r="D492" s="5">
        <v>1</v>
      </c>
      <c r="E492" s="5">
        <v>216</v>
      </c>
      <c r="F492" s="5">
        <f>ROUND(Source!AP483,O492)</f>
        <v>0</v>
      </c>
      <c r="G492" s="5" t="s">
        <v>110</v>
      </c>
      <c r="H492" s="5" t="s">
        <v>111</v>
      </c>
      <c r="I492" s="5"/>
      <c r="J492" s="5"/>
      <c r="K492" s="5">
        <v>216</v>
      </c>
      <c r="L492" s="5">
        <v>8</v>
      </c>
      <c r="M492" s="5">
        <v>3</v>
      </c>
      <c r="N492" s="5" t="s">
        <v>3</v>
      </c>
      <c r="O492" s="5">
        <v>2</v>
      </c>
      <c r="P492" s="5">
        <f>ROUND(Source!EH483,O492)</f>
        <v>0</v>
      </c>
      <c r="Q492" s="5"/>
      <c r="R492" s="5"/>
      <c r="S492" s="5"/>
      <c r="T492" s="5"/>
      <c r="U492" s="5"/>
      <c r="V492" s="5"/>
      <c r="W492" s="5">
        <v>0</v>
      </c>
      <c r="X492" s="5">
        <v>1</v>
      </c>
      <c r="Y492" s="5">
        <v>0</v>
      </c>
      <c r="Z492" s="5">
        <v>0</v>
      </c>
      <c r="AA492" s="5">
        <v>1</v>
      </c>
      <c r="AB492" s="5">
        <v>0</v>
      </c>
    </row>
    <row r="493" spans="1:206" x14ac:dyDescent="0.2">
      <c r="A493" s="5">
        <v>50</v>
      </c>
      <c r="B493" s="5">
        <v>0</v>
      </c>
      <c r="C493" s="5">
        <v>0</v>
      </c>
      <c r="D493" s="5">
        <v>1</v>
      </c>
      <c r="E493" s="5">
        <v>223</v>
      </c>
      <c r="F493" s="5">
        <f>ROUND(Source!AQ483,O493)</f>
        <v>0</v>
      </c>
      <c r="G493" s="5" t="s">
        <v>112</v>
      </c>
      <c r="H493" s="5" t="s">
        <v>113</v>
      </c>
      <c r="I493" s="5"/>
      <c r="J493" s="5"/>
      <c r="K493" s="5">
        <v>223</v>
      </c>
      <c r="L493" s="5">
        <v>9</v>
      </c>
      <c r="M493" s="5">
        <v>3</v>
      </c>
      <c r="N493" s="5" t="s">
        <v>3</v>
      </c>
      <c r="O493" s="5">
        <v>2</v>
      </c>
      <c r="P493" s="5">
        <f>ROUND(Source!EI483,O493)</f>
        <v>0</v>
      </c>
      <c r="Q493" s="5"/>
      <c r="R493" s="5"/>
      <c r="S493" s="5"/>
      <c r="T493" s="5"/>
      <c r="U493" s="5"/>
      <c r="V493" s="5"/>
      <c r="W493" s="5">
        <v>0</v>
      </c>
      <c r="X493" s="5">
        <v>1</v>
      </c>
      <c r="Y493" s="5">
        <v>0</v>
      </c>
      <c r="Z493" s="5">
        <v>0</v>
      </c>
      <c r="AA493" s="5">
        <v>1</v>
      </c>
      <c r="AB493" s="5">
        <v>0</v>
      </c>
    </row>
    <row r="494" spans="1:206" x14ac:dyDescent="0.2">
      <c r="A494" s="5">
        <v>50</v>
      </c>
      <c r="B494" s="5">
        <v>0</v>
      </c>
      <c r="C494" s="5">
        <v>0</v>
      </c>
      <c r="D494" s="5">
        <v>1</v>
      </c>
      <c r="E494" s="5">
        <v>229</v>
      </c>
      <c r="F494" s="5">
        <f>ROUND(Source!AZ483,O494)</f>
        <v>0</v>
      </c>
      <c r="G494" s="5" t="s">
        <v>114</v>
      </c>
      <c r="H494" s="5" t="s">
        <v>115</v>
      </c>
      <c r="I494" s="5"/>
      <c r="J494" s="5"/>
      <c r="K494" s="5">
        <v>229</v>
      </c>
      <c r="L494" s="5">
        <v>10</v>
      </c>
      <c r="M494" s="5">
        <v>3</v>
      </c>
      <c r="N494" s="5" t="s">
        <v>3</v>
      </c>
      <c r="O494" s="5">
        <v>2</v>
      </c>
      <c r="P494" s="5">
        <f>ROUND(Source!ER483,O494)</f>
        <v>0</v>
      </c>
      <c r="Q494" s="5"/>
      <c r="R494" s="5"/>
      <c r="S494" s="5"/>
      <c r="T494" s="5"/>
      <c r="U494" s="5"/>
      <c r="V494" s="5"/>
      <c r="W494" s="5">
        <v>0</v>
      </c>
      <c r="X494" s="5">
        <v>1</v>
      </c>
      <c r="Y494" s="5">
        <v>0</v>
      </c>
      <c r="Z494" s="5">
        <v>0</v>
      </c>
      <c r="AA494" s="5">
        <v>1</v>
      </c>
      <c r="AB494" s="5">
        <v>0</v>
      </c>
    </row>
    <row r="495" spans="1:206" x14ac:dyDescent="0.2">
      <c r="A495" s="5">
        <v>50</v>
      </c>
      <c r="B495" s="5">
        <v>1</v>
      </c>
      <c r="C495" s="5">
        <v>0</v>
      </c>
      <c r="D495" s="5">
        <v>1</v>
      </c>
      <c r="E495" s="5">
        <v>203</v>
      </c>
      <c r="F495" s="5">
        <f>ROUND(Source!Q483,O495)</f>
        <v>4055941.45</v>
      </c>
      <c r="G495" s="5" t="s">
        <v>116</v>
      </c>
      <c r="H495" s="5" t="s">
        <v>117</v>
      </c>
      <c r="I495" s="5"/>
      <c r="J495" s="5"/>
      <c r="K495" s="5">
        <v>203</v>
      </c>
      <c r="L495" s="5">
        <v>11</v>
      </c>
      <c r="M495" s="5">
        <v>0</v>
      </c>
      <c r="N495" s="5" t="s">
        <v>3</v>
      </c>
      <c r="O495" s="5">
        <v>2</v>
      </c>
      <c r="P495" s="5">
        <f>ROUND(Source!DI483,O495)</f>
        <v>4055941.45</v>
      </c>
      <c r="Q495" s="5"/>
      <c r="R495" s="5"/>
      <c r="S495" s="5"/>
      <c r="T495" s="5"/>
      <c r="U495" s="5"/>
      <c r="V495" s="5"/>
      <c r="W495" s="5">
        <v>4013752.9099999997</v>
      </c>
      <c r="X495" s="5">
        <v>1</v>
      </c>
      <c r="Y495" s="5">
        <v>4013752.9099999997</v>
      </c>
      <c r="Z495" s="5">
        <v>4013752.9099999997</v>
      </c>
      <c r="AA495" s="5">
        <v>1</v>
      </c>
      <c r="AB495" s="5">
        <v>4013752.9099999997</v>
      </c>
    </row>
    <row r="496" spans="1:206" x14ac:dyDescent="0.2">
      <c r="A496" s="5">
        <v>50</v>
      </c>
      <c r="B496" s="5">
        <v>0</v>
      </c>
      <c r="C496" s="5">
        <v>0</v>
      </c>
      <c r="D496" s="5">
        <v>1</v>
      </c>
      <c r="E496" s="5">
        <v>231</v>
      </c>
      <c r="F496" s="5">
        <f>ROUND(Source!BB483,O496)</f>
        <v>0</v>
      </c>
      <c r="G496" s="5" t="s">
        <v>118</v>
      </c>
      <c r="H496" s="5" t="s">
        <v>119</v>
      </c>
      <c r="I496" s="5"/>
      <c r="J496" s="5"/>
      <c r="K496" s="5">
        <v>231</v>
      </c>
      <c r="L496" s="5">
        <v>12</v>
      </c>
      <c r="M496" s="5">
        <v>3</v>
      </c>
      <c r="N496" s="5" t="s">
        <v>3</v>
      </c>
      <c r="O496" s="5">
        <v>2</v>
      </c>
      <c r="P496" s="5">
        <f>ROUND(Source!ET483,O496)</f>
        <v>0</v>
      </c>
      <c r="Q496" s="5"/>
      <c r="R496" s="5"/>
      <c r="S496" s="5"/>
      <c r="T496" s="5"/>
      <c r="U496" s="5"/>
      <c r="V496" s="5"/>
      <c r="W496" s="5">
        <v>0</v>
      </c>
      <c r="X496" s="5">
        <v>1</v>
      </c>
      <c r="Y496" s="5">
        <v>0</v>
      </c>
      <c r="Z496" s="5">
        <v>0</v>
      </c>
      <c r="AA496" s="5">
        <v>1</v>
      </c>
      <c r="AB496" s="5">
        <v>0</v>
      </c>
    </row>
    <row r="497" spans="1:28" x14ac:dyDescent="0.2">
      <c r="A497" s="5">
        <v>50</v>
      </c>
      <c r="B497" s="5">
        <v>1</v>
      </c>
      <c r="C497" s="5">
        <v>0</v>
      </c>
      <c r="D497" s="5">
        <v>1</v>
      </c>
      <c r="E497" s="5">
        <v>204</v>
      </c>
      <c r="F497" s="5">
        <f>ROUND(Source!R483,O497)</f>
        <v>766124.76</v>
      </c>
      <c r="G497" s="5" t="s">
        <v>120</v>
      </c>
      <c r="H497" s="5" t="s">
        <v>121</v>
      </c>
      <c r="I497" s="5"/>
      <c r="J497" s="5"/>
      <c r="K497" s="5">
        <v>204</v>
      </c>
      <c r="L497" s="5">
        <v>13</v>
      </c>
      <c r="M497" s="5">
        <v>0</v>
      </c>
      <c r="N497" s="5" t="s">
        <v>3</v>
      </c>
      <c r="O497" s="5">
        <v>2</v>
      </c>
      <c r="P497" s="5">
        <f>ROUND(Source!DJ483,O497)</f>
        <v>766124.76</v>
      </c>
      <c r="Q497" s="5"/>
      <c r="R497" s="5"/>
      <c r="S497" s="5"/>
      <c r="T497" s="5"/>
      <c r="U497" s="5"/>
      <c r="V497" s="5"/>
      <c r="W497" s="5">
        <v>766124.75999999978</v>
      </c>
      <c r="X497" s="5">
        <v>1</v>
      </c>
      <c r="Y497" s="5">
        <v>766124.75999999978</v>
      </c>
      <c r="Z497" s="5">
        <v>766124.75999999978</v>
      </c>
      <c r="AA497" s="5">
        <v>1</v>
      </c>
      <c r="AB497" s="5">
        <v>766124.75999999978</v>
      </c>
    </row>
    <row r="498" spans="1:28" x14ac:dyDescent="0.2">
      <c r="A498" s="5">
        <v>50</v>
      </c>
      <c r="B498" s="5">
        <v>1</v>
      </c>
      <c r="C498" s="5">
        <v>0</v>
      </c>
      <c r="D498" s="5">
        <v>1</v>
      </c>
      <c r="E498" s="5">
        <v>205</v>
      </c>
      <c r="F498" s="5">
        <f>ROUND(Source!S483,O498)</f>
        <v>1298932.77</v>
      </c>
      <c r="G498" s="5" t="s">
        <v>122</v>
      </c>
      <c r="H498" s="5" t="s">
        <v>123</v>
      </c>
      <c r="I498" s="5"/>
      <c r="J498" s="5"/>
      <c r="K498" s="5">
        <v>205</v>
      </c>
      <c r="L498" s="5">
        <v>14</v>
      </c>
      <c r="M498" s="5">
        <v>0</v>
      </c>
      <c r="N498" s="5" t="s">
        <v>3</v>
      </c>
      <c r="O498" s="5">
        <v>2</v>
      </c>
      <c r="P498" s="5">
        <f>ROUND(Source!DK483,O498)</f>
        <v>1298932.77</v>
      </c>
      <c r="Q498" s="5"/>
      <c r="R498" s="5"/>
      <c r="S498" s="5"/>
      <c r="T498" s="5"/>
      <c r="U498" s="5"/>
      <c r="V498" s="5"/>
      <c r="W498" s="5">
        <v>1298932.77</v>
      </c>
      <c r="X498" s="5">
        <v>1</v>
      </c>
      <c r="Y498" s="5">
        <v>1298932.77</v>
      </c>
      <c r="Z498" s="5">
        <v>1298932.77</v>
      </c>
      <c r="AA498" s="5">
        <v>1</v>
      </c>
      <c r="AB498" s="5">
        <v>1298932.77</v>
      </c>
    </row>
    <row r="499" spans="1:28" x14ac:dyDescent="0.2">
      <c r="A499" s="5">
        <v>50</v>
      </c>
      <c r="B499" s="5">
        <v>0</v>
      </c>
      <c r="C499" s="5">
        <v>0</v>
      </c>
      <c r="D499" s="5">
        <v>1</v>
      </c>
      <c r="E499" s="5">
        <v>232</v>
      </c>
      <c r="F499" s="5">
        <f>ROUND(Source!BC483,O499)</f>
        <v>0</v>
      </c>
      <c r="G499" s="5" t="s">
        <v>124</v>
      </c>
      <c r="H499" s="5" t="s">
        <v>125</v>
      </c>
      <c r="I499" s="5"/>
      <c r="J499" s="5"/>
      <c r="K499" s="5">
        <v>232</v>
      </c>
      <c r="L499" s="5">
        <v>15</v>
      </c>
      <c r="M499" s="5">
        <v>3</v>
      </c>
      <c r="N499" s="5" t="s">
        <v>3</v>
      </c>
      <c r="O499" s="5">
        <v>2</v>
      </c>
      <c r="P499" s="5">
        <f>ROUND(Source!EU483,O499)</f>
        <v>0</v>
      </c>
      <c r="Q499" s="5"/>
      <c r="R499" s="5"/>
      <c r="S499" s="5"/>
      <c r="T499" s="5"/>
      <c r="U499" s="5"/>
      <c r="V499" s="5"/>
      <c r="W499" s="5">
        <v>0</v>
      </c>
      <c r="X499" s="5">
        <v>1</v>
      </c>
      <c r="Y499" s="5">
        <v>0</v>
      </c>
      <c r="Z499" s="5">
        <v>0</v>
      </c>
      <c r="AA499" s="5">
        <v>1</v>
      </c>
      <c r="AB499" s="5">
        <v>0</v>
      </c>
    </row>
    <row r="500" spans="1:28" x14ac:dyDescent="0.2">
      <c r="A500" s="5">
        <v>50</v>
      </c>
      <c r="B500" s="5">
        <v>1</v>
      </c>
      <c r="C500" s="5">
        <v>0</v>
      </c>
      <c r="D500" s="5">
        <v>1</v>
      </c>
      <c r="E500" s="5">
        <v>214</v>
      </c>
      <c r="F500" s="5">
        <f>ROUND(Source!AS483,O500)</f>
        <v>46526918.140000001</v>
      </c>
      <c r="G500" s="5" t="s">
        <v>126</v>
      </c>
      <c r="H500" s="5" t="s">
        <v>127</v>
      </c>
      <c r="I500" s="5"/>
      <c r="J500" s="5"/>
      <c r="K500" s="5">
        <v>214</v>
      </c>
      <c r="L500" s="5">
        <v>16</v>
      </c>
      <c r="M500" s="5">
        <v>0</v>
      </c>
      <c r="N500" s="5" t="s">
        <v>3</v>
      </c>
      <c r="O500" s="5">
        <v>2</v>
      </c>
      <c r="P500" s="5">
        <f>ROUND(Source!EK483,O500)</f>
        <v>270984125.19</v>
      </c>
      <c r="Q500" s="5"/>
      <c r="R500" s="5"/>
      <c r="S500" s="5"/>
      <c r="T500" s="5"/>
      <c r="U500" s="5"/>
      <c r="V500" s="5"/>
      <c r="W500" s="5">
        <v>46526918.140000001</v>
      </c>
      <c r="X500" s="5">
        <v>1</v>
      </c>
      <c r="Y500" s="5">
        <v>46526918.140000001</v>
      </c>
      <c r="Z500" s="5">
        <v>270984125.19</v>
      </c>
      <c r="AA500" s="5">
        <v>1</v>
      </c>
      <c r="AB500" s="5">
        <v>270984125.19</v>
      </c>
    </row>
    <row r="501" spans="1:28" x14ac:dyDescent="0.2">
      <c r="A501" s="5">
        <v>50</v>
      </c>
      <c r="B501" s="5">
        <v>0</v>
      </c>
      <c r="C501" s="5">
        <v>0</v>
      </c>
      <c r="D501" s="5">
        <v>1</v>
      </c>
      <c r="E501" s="5">
        <v>215</v>
      </c>
      <c r="F501" s="5">
        <f>ROUND(Source!AT483,O501)</f>
        <v>0</v>
      </c>
      <c r="G501" s="5" t="s">
        <v>128</v>
      </c>
      <c r="H501" s="5" t="s">
        <v>129</v>
      </c>
      <c r="I501" s="5"/>
      <c r="J501" s="5"/>
      <c r="K501" s="5">
        <v>215</v>
      </c>
      <c r="L501" s="5">
        <v>17</v>
      </c>
      <c r="M501" s="5">
        <v>3</v>
      </c>
      <c r="N501" s="5" t="s">
        <v>3</v>
      </c>
      <c r="O501" s="5">
        <v>2</v>
      </c>
      <c r="P501" s="5">
        <f>ROUND(Source!EL483,O501)</f>
        <v>0</v>
      </c>
      <c r="Q501" s="5"/>
      <c r="R501" s="5"/>
      <c r="S501" s="5"/>
      <c r="T501" s="5"/>
      <c r="U501" s="5"/>
      <c r="V501" s="5"/>
      <c r="W501" s="5">
        <v>0</v>
      </c>
      <c r="X501" s="5">
        <v>1</v>
      </c>
      <c r="Y501" s="5">
        <v>0</v>
      </c>
      <c r="Z501" s="5">
        <v>0</v>
      </c>
      <c r="AA501" s="5">
        <v>1</v>
      </c>
      <c r="AB501" s="5">
        <v>0</v>
      </c>
    </row>
    <row r="502" spans="1:28" x14ac:dyDescent="0.2">
      <c r="A502" s="5">
        <v>50</v>
      </c>
      <c r="B502" s="5">
        <v>0</v>
      </c>
      <c r="C502" s="5">
        <v>0</v>
      </c>
      <c r="D502" s="5">
        <v>1</v>
      </c>
      <c r="E502" s="5">
        <v>217</v>
      </c>
      <c r="F502" s="5">
        <f>ROUND(Source!AU483,O502)</f>
        <v>0</v>
      </c>
      <c r="G502" s="5" t="s">
        <v>130</v>
      </c>
      <c r="H502" s="5" t="s">
        <v>131</v>
      </c>
      <c r="I502" s="5"/>
      <c r="J502" s="5"/>
      <c r="K502" s="5">
        <v>217</v>
      </c>
      <c r="L502" s="5">
        <v>18</v>
      </c>
      <c r="M502" s="5">
        <v>3</v>
      </c>
      <c r="N502" s="5" t="s">
        <v>3</v>
      </c>
      <c r="O502" s="5">
        <v>2</v>
      </c>
      <c r="P502" s="5">
        <f>ROUND(Source!EM483,O502)</f>
        <v>0</v>
      </c>
      <c r="Q502" s="5"/>
      <c r="R502" s="5"/>
      <c r="S502" s="5"/>
      <c r="T502" s="5"/>
      <c r="U502" s="5"/>
      <c r="V502" s="5"/>
      <c r="W502" s="5">
        <v>0</v>
      </c>
      <c r="X502" s="5">
        <v>1</v>
      </c>
      <c r="Y502" s="5">
        <v>0</v>
      </c>
      <c r="Z502" s="5">
        <v>0</v>
      </c>
      <c r="AA502" s="5">
        <v>1</v>
      </c>
      <c r="AB502" s="5">
        <v>0</v>
      </c>
    </row>
    <row r="503" spans="1:28" x14ac:dyDescent="0.2">
      <c r="A503" s="5">
        <v>50</v>
      </c>
      <c r="B503" s="5">
        <v>0</v>
      </c>
      <c r="C503" s="5">
        <v>0</v>
      </c>
      <c r="D503" s="5">
        <v>1</v>
      </c>
      <c r="E503" s="5">
        <v>230</v>
      </c>
      <c r="F503" s="5">
        <f>ROUND(Source!BA483,O503)</f>
        <v>0</v>
      </c>
      <c r="G503" s="5" t="s">
        <v>132</v>
      </c>
      <c r="H503" s="5" t="s">
        <v>133</v>
      </c>
      <c r="I503" s="5"/>
      <c r="J503" s="5"/>
      <c r="K503" s="5">
        <v>230</v>
      </c>
      <c r="L503" s="5">
        <v>19</v>
      </c>
      <c r="M503" s="5">
        <v>3</v>
      </c>
      <c r="N503" s="5" t="s">
        <v>3</v>
      </c>
      <c r="O503" s="5">
        <v>2</v>
      </c>
      <c r="P503" s="5">
        <f>ROUND(Source!ES483,O503)</f>
        <v>0</v>
      </c>
      <c r="Q503" s="5"/>
      <c r="R503" s="5"/>
      <c r="S503" s="5"/>
      <c r="T503" s="5"/>
      <c r="U503" s="5"/>
      <c r="V503" s="5"/>
      <c r="W503" s="5">
        <v>0</v>
      </c>
      <c r="X503" s="5">
        <v>1</v>
      </c>
      <c r="Y503" s="5">
        <v>0</v>
      </c>
      <c r="Z503" s="5">
        <v>0</v>
      </c>
      <c r="AA503" s="5">
        <v>1</v>
      </c>
      <c r="AB503" s="5">
        <v>0</v>
      </c>
    </row>
    <row r="504" spans="1:28" x14ac:dyDescent="0.2">
      <c r="A504" s="5">
        <v>50</v>
      </c>
      <c r="B504" s="5">
        <v>0</v>
      </c>
      <c r="C504" s="5">
        <v>0</v>
      </c>
      <c r="D504" s="5">
        <v>1</v>
      </c>
      <c r="E504" s="5">
        <v>206</v>
      </c>
      <c r="F504" s="5">
        <f>ROUND(Source!T483,O504)</f>
        <v>0</v>
      </c>
      <c r="G504" s="5" t="s">
        <v>134</v>
      </c>
      <c r="H504" s="5" t="s">
        <v>135</v>
      </c>
      <c r="I504" s="5"/>
      <c r="J504" s="5"/>
      <c r="K504" s="5">
        <v>206</v>
      </c>
      <c r="L504" s="5">
        <v>20</v>
      </c>
      <c r="M504" s="5">
        <v>3</v>
      </c>
      <c r="N504" s="5" t="s">
        <v>3</v>
      </c>
      <c r="O504" s="5">
        <v>2</v>
      </c>
      <c r="P504" s="5">
        <f>ROUND(Source!DL483,O504)</f>
        <v>0</v>
      </c>
      <c r="Q504" s="5"/>
      <c r="R504" s="5"/>
      <c r="S504" s="5"/>
      <c r="T504" s="5"/>
      <c r="U504" s="5"/>
      <c r="V504" s="5"/>
      <c r="W504" s="5">
        <v>0</v>
      </c>
      <c r="X504" s="5">
        <v>1</v>
      </c>
      <c r="Y504" s="5">
        <v>0</v>
      </c>
      <c r="Z504" s="5">
        <v>0</v>
      </c>
      <c r="AA504" s="5">
        <v>1</v>
      </c>
      <c r="AB504" s="5">
        <v>0</v>
      </c>
    </row>
    <row r="505" spans="1:28" x14ac:dyDescent="0.2">
      <c r="A505" s="5">
        <v>50</v>
      </c>
      <c r="B505" s="5">
        <v>0</v>
      </c>
      <c r="C505" s="5">
        <v>0</v>
      </c>
      <c r="D505" s="5">
        <v>1</v>
      </c>
      <c r="E505" s="5">
        <v>207</v>
      </c>
      <c r="F505" s="5">
        <f>Source!U483</f>
        <v>3483.5771560154994</v>
      </c>
      <c r="G505" s="5" t="s">
        <v>136</v>
      </c>
      <c r="H505" s="5" t="s">
        <v>137</v>
      </c>
      <c r="I505" s="5"/>
      <c r="J505" s="5"/>
      <c r="K505" s="5">
        <v>207</v>
      </c>
      <c r="L505" s="5">
        <v>21</v>
      </c>
      <c r="M505" s="5">
        <v>3</v>
      </c>
      <c r="N505" s="5" t="s">
        <v>3</v>
      </c>
      <c r="O505" s="5">
        <v>-1</v>
      </c>
      <c r="P505" s="5">
        <f>Source!DM483</f>
        <v>3483.5771560154994</v>
      </c>
      <c r="Q505" s="5"/>
      <c r="R505" s="5"/>
      <c r="S505" s="5"/>
      <c r="T505" s="5"/>
      <c r="U505" s="5"/>
      <c r="V505" s="5"/>
      <c r="W505" s="5">
        <v>3483.5771559999998</v>
      </c>
      <c r="X505" s="5">
        <v>1</v>
      </c>
      <c r="Y505" s="5">
        <v>3483.5771559999998</v>
      </c>
      <c r="Z505" s="5">
        <v>3483.5771559999998</v>
      </c>
      <c r="AA505" s="5">
        <v>1</v>
      </c>
      <c r="AB505" s="5">
        <v>3483.5771559999998</v>
      </c>
    </row>
    <row r="506" spans="1:28" x14ac:dyDescent="0.2">
      <c r="A506" s="5">
        <v>50</v>
      </c>
      <c r="B506" s="5">
        <v>0</v>
      </c>
      <c r="C506" s="5">
        <v>0</v>
      </c>
      <c r="D506" s="5">
        <v>1</v>
      </c>
      <c r="E506" s="5">
        <v>208</v>
      </c>
      <c r="F506" s="5">
        <f>Source!V483</f>
        <v>1309.4908619</v>
      </c>
      <c r="G506" s="5" t="s">
        <v>138</v>
      </c>
      <c r="H506" s="5" t="s">
        <v>139</v>
      </c>
      <c r="I506" s="5"/>
      <c r="J506" s="5"/>
      <c r="K506" s="5">
        <v>208</v>
      </c>
      <c r="L506" s="5">
        <v>22</v>
      </c>
      <c r="M506" s="5">
        <v>3</v>
      </c>
      <c r="N506" s="5" t="s">
        <v>3</v>
      </c>
      <c r="O506" s="5">
        <v>-1</v>
      </c>
      <c r="P506" s="5">
        <f>Source!DN483</f>
        <v>1309.4908619</v>
      </c>
      <c r="Q506" s="5"/>
      <c r="R506" s="5"/>
      <c r="S506" s="5"/>
      <c r="T506" s="5"/>
      <c r="U506" s="5"/>
      <c r="V506" s="5"/>
      <c r="W506" s="5">
        <v>1309.4908619</v>
      </c>
      <c r="X506" s="5">
        <v>1</v>
      </c>
      <c r="Y506" s="5">
        <v>1309.4908619</v>
      </c>
      <c r="Z506" s="5">
        <v>1309.4908619</v>
      </c>
      <c r="AA506" s="5">
        <v>1</v>
      </c>
      <c r="AB506" s="5">
        <v>1309.4908619</v>
      </c>
    </row>
    <row r="507" spans="1:28" x14ac:dyDescent="0.2">
      <c r="A507" s="5">
        <v>50</v>
      </c>
      <c r="B507" s="5">
        <v>0</v>
      </c>
      <c r="C507" s="5">
        <v>0</v>
      </c>
      <c r="D507" s="5">
        <v>1</v>
      </c>
      <c r="E507" s="5">
        <v>209</v>
      </c>
      <c r="F507" s="5">
        <f>ROUND(Source!W483,O507)</f>
        <v>0</v>
      </c>
      <c r="G507" s="5" t="s">
        <v>140</v>
      </c>
      <c r="H507" s="5" t="s">
        <v>141</v>
      </c>
      <c r="I507" s="5"/>
      <c r="J507" s="5"/>
      <c r="K507" s="5">
        <v>209</v>
      </c>
      <c r="L507" s="5">
        <v>23</v>
      </c>
      <c r="M507" s="5">
        <v>3</v>
      </c>
      <c r="N507" s="5" t="s">
        <v>3</v>
      </c>
      <c r="O507" s="5">
        <v>2</v>
      </c>
      <c r="P507" s="5">
        <f>ROUND(Source!DO483,O507)</f>
        <v>0</v>
      </c>
      <c r="Q507" s="5"/>
      <c r="R507" s="5"/>
      <c r="S507" s="5"/>
      <c r="T507" s="5"/>
      <c r="U507" s="5"/>
      <c r="V507" s="5"/>
      <c r="W507" s="5">
        <v>0</v>
      </c>
      <c r="X507" s="5">
        <v>1</v>
      </c>
      <c r="Y507" s="5">
        <v>0</v>
      </c>
      <c r="Z507" s="5">
        <v>0</v>
      </c>
      <c r="AA507" s="5">
        <v>1</v>
      </c>
      <c r="AB507" s="5">
        <v>0</v>
      </c>
    </row>
    <row r="508" spans="1:28" x14ac:dyDescent="0.2">
      <c r="A508" s="5">
        <v>50</v>
      </c>
      <c r="B508" s="5">
        <v>1</v>
      </c>
      <c r="C508" s="5">
        <v>0</v>
      </c>
      <c r="D508" s="5">
        <v>1</v>
      </c>
      <c r="E508" s="5">
        <v>233</v>
      </c>
      <c r="F508" s="5">
        <f>ROUND(Source!BD483,O508)</f>
        <v>176267.01</v>
      </c>
      <c r="G508" s="5" t="s">
        <v>142</v>
      </c>
      <c r="H508" s="5" t="s">
        <v>143</v>
      </c>
      <c r="I508" s="5"/>
      <c r="J508" s="5"/>
      <c r="K508" s="5">
        <v>233</v>
      </c>
      <c r="L508" s="5">
        <v>24</v>
      </c>
      <c r="M508" s="5">
        <v>0</v>
      </c>
      <c r="N508" s="5" t="s">
        <v>3</v>
      </c>
      <c r="O508" s="5">
        <v>2</v>
      </c>
      <c r="P508" s="5">
        <f>ROUND(Source!EV483,O508)</f>
        <v>176267.01</v>
      </c>
      <c r="Q508" s="5"/>
      <c r="R508" s="5"/>
      <c r="S508" s="5"/>
      <c r="T508" s="5"/>
      <c r="U508" s="5"/>
      <c r="V508" s="5"/>
      <c r="W508" s="5">
        <v>176267.01</v>
      </c>
      <c r="X508" s="5">
        <v>1</v>
      </c>
      <c r="Y508" s="5">
        <v>176267.01</v>
      </c>
      <c r="Z508" s="5">
        <v>176267.01</v>
      </c>
      <c r="AA508" s="5">
        <v>1</v>
      </c>
      <c r="AB508" s="5">
        <v>176267.01</v>
      </c>
    </row>
    <row r="509" spans="1:28" x14ac:dyDescent="0.2">
      <c r="A509" s="5">
        <v>50</v>
      </c>
      <c r="B509" s="5">
        <v>1</v>
      </c>
      <c r="C509" s="5">
        <v>0</v>
      </c>
      <c r="D509" s="5">
        <v>1</v>
      </c>
      <c r="E509" s="5">
        <v>210</v>
      </c>
      <c r="F509" s="5">
        <f>ROUND(Source!X483,O509)</f>
        <v>2370226.44</v>
      </c>
      <c r="G509" s="5" t="s">
        <v>144</v>
      </c>
      <c r="H509" s="5" t="s">
        <v>145</v>
      </c>
      <c r="I509" s="5"/>
      <c r="J509" s="5"/>
      <c r="K509" s="5">
        <v>210</v>
      </c>
      <c r="L509" s="5">
        <v>25</v>
      </c>
      <c r="M509" s="5">
        <v>0</v>
      </c>
      <c r="N509" s="5" t="s">
        <v>3</v>
      </c>
      <c r="O509" s="5">
        <v>2</v>
      </c>
      <c r="P509" s="5">
        <f>ROUND(Source!DP483,O509)</f>
        <v>2370226.44</v>
      </c>
      <c r="Q509" s="5"/>
      <c r="R509" s="5"/>
      <c r="S509" s="5"/>
      <c r="T509" s="5"/>
      <c r="U509" s="5"/>
      <c r="V509" s="5"/>
      <c r="W509" s="5">
        <v>2370226.44</v>
      </c>
      <c r="X509" s="5">
        <v>1</v>
      </c>
      <c r="Y509" s="5">
        <v>2370226.44</v>
      </c>
      <c r="Z509" s="5">
        <v>2370226.44</v>
      </c>
      <c r="AA509" s="5">
        <v>1</v>
      </c>
      <c r="AB509" s="5">
        <v>2370226.44</v>
      </c>
    </row>
    <row r="510" spans="1:28" x14ac:dyDescent="0.2">
      <c r="A510" s="5">
        <v>50</v>
      </c>
      <c r="B510" s="5">
        <v>1</v>
      </c>
      <c r="C510" s="5">
        <v>0</v>
      </c>
      <c r="D510" s="5">
        <v>1</v>
      </c>
      <c r="E510" s="5">
        <v>211</v>
      </c>
      <c r="F510" s="5">
        <f>ROUND(Source!Y483,O510)</f>
        <v>1370861.8</v>
      </c>
      <c r="G510" s="5" t="s">
        <v>146</v>
      </c>
      <c r="H510" s="5" t="s">
        <v>147</v>
      </c>
      <c r="I510" s="5"/>
      <c r="J510" s="5"/>
      <c r="K510" s="5">
        <v>211</v>
      </c>
      <c r="L510" s="5">
        <v>26</v>
      </c>
      <c r="M510" s="5">
        <v>0</v>
      </c>
      <c r="N510" s="5" t="s">
        <v>3</v>
      </c>
      <c r="O510" s="5">
        <v>2</v>
      </c>
      <c r="P510" s="5">
        <f>ROUND(Source!DQ483,O510)</f>
        <v>1368657.78</v>
      </c>
      <c r="Q510" s="5"/>
      <c r="R510" s="5"/>
      <c r="S510" s="5"/>
      <c r="T510" s="5"/>
      <c r="U510" s="5"/>
      <c r="V510" s="5"/>
      <c r="W510" s="5">
        <v>1370861.8</v>
      </c>
      <c r="X510" s="5">
        <v>1</v>
      </c>
      <c r="Y510" s="5">
        <v>1370861.8</v>
      </c>
      <c r="Z510" s="5">
        <v>1368657.78</v>
      </c>
      <c r="AA510" s="5">
        <v>1</v>
      </c>
      <c r="AB510" s="5">
        <v>1368657.78</v>
      </c>
    </row>
    <row r="511" spans="1:28" x14ac:dyDescent="0.2">
      <c r="A511" s="5">
        <v>50</v>
      </c>
      <c r="B511" s="5">
        <v>1</v>
      </c>
      <c r="C511" s="5">
        <v>0</v>
      </c>
      <c r="D511" s="5">
        <v>1</v>
      </c>
      <c r="E511" s="5">
        <v>224</v>
      </c>
      <c r="F511" s="5">
        <f>ROUND(Source!AR483,O511)</f>
        <v>46526918.140000001</v>
      </c>
      <c r="G511" s="5" t="s">
        <v>148</v>
      </c>
      <c r="H511" s="5" t="s">
        <v>149</v>
      </c>
      <c r="I511" s="5"/>
      <c r="J511" s="5"/>
      <c r="K511" s="5">
        <v>224</v>
      </c>
      <c r="L511" s="5">
        <v>27</v>
      </c>
      <c r="M511" s="5">
        <v>0</v>
      </c>
      <c r="N511" s="5" t="s">
        <v>3</v>
      </c>
      <c r="O511" s="5">
        <v>2</v>
      </c>
      <c r="P511" s="5">
        <f>ROUND(Source!EJ483,O511)</f>
        <v>270984125.19</v>
      </c>
      <c r="Q511" s="5"/>
      <c r="R511" s="5"/>
      <c r="S511" s="5"/>
      <c r="T511" s="5"/>
      <c r="U511" s="5"/>
      <c r="V511" s="5"/>
      <c r="W511" s="5">
        <v>46660996.609999992</v>
      </c>
      <c r="X511" s="5">
        <v>1</v>
      </c>
      <c r="Y511" s="5">
        <v>46660996.609999992</v>
      </c>
      <c r="Z511" s="5">
        <v>271118203.65999997</v>
      </c>
      <c r="AA511" s="5">
        <v>1</v>
      </c>
      <c r="AB511" s="5">
        <v>271118203.65999997</v>
      </c>
    </row>
    <row r="514" spans="1:16" x14ac:dyDescent="0.2">
      <c r="A514">
        <v>70</v>
      </c>
      <c r="B514">
        <v>1</v>
      </c>
      <c r="D514">
        <v>1</v>
      </c>
      <c r="E514" t="s">
        <v>559</v>
      </c>
      <c r="F514" t="s">
        <v>560</v>
      </c>
      <c r="G514">
        <v>1</v>
      </c>
      <c r="H514">
        <v>0</v>
      </c>
      <c r="I514" t="s">
        <v>3</v>
      </c>
      <c r="J514">
        <v>1</v>
      </c>
      <c r="K514">
        <v>0</v>
      </c>
      <c r="L514" t="s">
        <v>3</v>
      </c>
      <c r="M514" t="s">
        <v>3</v>
      </c>
      <c r="N514">
        <v>0</v>
      </c>
      <c r="O514">
        <v>1</v>
      </c>
      <c r="P514" t="s">
        <v>561</v>
      </c>
    </row>
    <row r="515" spans="1:16" x14ac:dyDescent="0.2">
      <c r="A515">
        <v>70</v>
      </c>
      <c r="B515">
        <v>1</v>
      </c>
      <c r="D515">
        <v>2</v>
      </c>
      <c r="E515" t="s">
        <v>562</v>
      </c>
      <c r="F515" t="s">
        <v>563</v>
      </c>
      <c r="G515">
        <v>0</v>
      </c>
      <c r="H515">
        <v>0</v>
      </c>
      <c r="I515" t="s">
        <v>3</v>
      </c>
      <c r="J515">
        <v>1</v>
      </c>
      <c r="K515">
        <v>0</v>
      </c>
      <c r="L515" t="s">
        <v>3</v>
      </c>
      <c r="M515" t="s">
        <v>3</v>
      </c>
      <c r="N515">
        <v>0</v>
      </c>
      <c r="O515">
        <v>0</v>
      </c>
      <c r="P515" t="s">
        <v>564</v>
      </c>
    </row>
    <row r="516" spans="1:16" x14ac:dyDescent="0.2">
      <c r="A516">
        <v>70</v>
      </c>
      <c r="B516">
        <v>1</v>
      </c>
      <c r="D516">
        <v>3</v>
      </c>
      <c r="E516" t="s">
        <v>565</v>
      </c>
      <c r="F516" t="s">
        <v>566</v>
      </c>
      <c r="G516">
        <v>0</v>
      </c>
      <c r="H516">
        <v>0</v>
      </c>
      <c r="I516" t="s">
        <v>3</v>
      </c>
      <c r="J516">
        <v>1</v>
      </c>
      <c r="K516">
        <v>0</v>
      </c>
      <c r="L516" t="s">
        <v>3</v>
      </c>
      <c r="M516" t="s">
        <v>3</v>
      </c>
      <c r="N516">
        <v>0</v>
      </c>
      <c r="O516">
        <v>0</v>
      </c>
      <c r="P516" t="s">
        <v>567</v>
      </c>
    </row>
    <row r="517" spans="1:16" x14ac:dyDescent="0.2">
      <c r="A517">
        <v>70</v>
      </c>
      <c r="B517">
        <v>1</v>
      </c>
      <c r="D517">
        <v>4</v>
      </c>
      <c r="E517" t="s">
        <v>568</v>
      </c>
      <c r="F517" t="s">
        <v>569</v>
      </c>
      <c r="G517">
        <v>1</v>
      </c>
      <c r="H517">
        <v>0</v>
      </c>
      <c r="I517" t="s">
        <v>3</v>
      </c>
      <c r="J517">
        <v>2</v>
      </c>
      <c r="K517">
        <v>0</v>
      </c>
      <c r="L517" t="s">
        <v>3</v>
      </c>
      <c r="M517" t="s">
        <v>3</v>
      </c>
      <c r="N517">
        <v>0</v>
      </c>
      <c r="O517">
        <v>1</v>
      </c>
      <c r="P517" t="s">
        <v>3</v>
      </c>
    </row>
    <row r="518" spans="1:16" x14ac:dyDescent="0.2">
      <c r="A518">
        <v>70</v>
      </c>
      <c r="B518">
        <v>1</v>
      </c>
      <c r="D518">
        <v>5</v>
      </c>
      <c r="E518" t="s">
        <v>570</v>
      </c>
      <c r="F518" t="s">
        <v>571</v>
      </c>
      <c r="G518">
        <v>0</v>
      </c>
      <c r="H518">
        <v>0</v>
      </c>
      <c r="I518" t="s">
        <v>3</v>
      </c>
      <c r="J518">
        <v>2</v>
      </c>
      <c r="K518">
        <v>0</v>
      </c>
      <c r="L518" t="s">
        <v>3</v>
      </c>
      <c r="M518" t="s">
        <v>3</v>
      </c>
      <c r="N518">
        <v>0</v>
      </c>
      <c r="O518">
        <v>0</v>
      </c>
      <c r="P518" t="s">
        <v>3</v>
      </c>
    </row>
    <row r="519" spans="1:16" x14ac:dyDescent="0.2">
      <c r="A519">
        <v>70</v>
      </c>
      <c r="B519">
        <v>1</v>
      </c>
      <c r="D519">
        <v>6</v>
      </c>
      <c r="E519" t="s">
        <v>572</v>
      </c>
      <c r="F519" t="s">
        <v>573</v>
      </c>
      <c r="G519">
        <v>0</v>
      </c>
      <c r="H519">
        <v>0</v>
      </c>
      <c r="I519" t="s">
        <v>3</v>
      </c>
      <c r="J519">
        <v>2</v>
      </c>
      <c r="K519">
        <v>0</v>
      </c>
      <c r="L519" t="s">
        <v>3</v>
      </c>
      <c r="M519" t="s">
        <v>3</v>
      </c>
      <c r="N519">
        <v>0</v>
      </c>
      <c r="O519">
        <v>0</v>
      </c>
      <c r="P519" t="s">
        <v>3</v>
      </c>
    </row>
    <row r="520" spans="1:16" x14ac:dyDescent="0.2">
      <c r="A520">
        <v>70</v>
      </c>
      <c r="B520">
        <v>1</v>
      </c>
      <c r="D520">
        <v>7</v>
      </c>
      <c r="E520" t="s">
        <v>574</v>
      </c>
      <c r="F520" t="s">
        <v>575</v>
      </c>
      <c r="G520">
        <v>0</v>
      </c>
      <c r="H520">
        <v>0</v>
      </c>
      <c r="I520" t="s">
        <v>576</v>
      </c>
      <c r="J520">
        <v>0</v>
      </c>
      <c r="K520">
        <v>0</v>
      </c>
      <c r="L520" t="s">
        <v>3</v>
      </c>
      <c r="M520" t="s">
        <v>3</v>
      </c>
      <c r="N520">
        <v>0</v>
      </c>
      <c r="O520">
        <v>0</v>
      </c>
      <c r="P520" t="s">
        <v>577</v>
      </c>
    </row>
    <row r="521" spans="1:16" x14ac:dyDescent="0.2">
      <c r="A521">
        <v>70</v>
      </c>
      <c r="B521">
        <v>1</v>
      </c>
      <c r="D521">
        <v>8</v>
      </c>
      <c r="E521" t="s">
        <v>578</v>
      </c>
      <c r="F521" t="s">
        <v>579</v>
      </c>
      <c r="G521">
        <v>0</v>
      </c>
      <c r="H521">
        <v>0</v>
      </c>
      <c r="I521" t="s">
        <v>580</v>
      </c>
      <c r="J521">
        <v>0</v>
      </c>
      <c r="K521">
        <v>0</v>
      </c>
      <c r="L521" t="s">
        <v>3</v>
      </c>
      <c r="M521" t="s">
        <v>3</v>
      </c>
      <c r="N521">
        <v>0</v>
      </c>
      <c r="O521">
        <v>0</v>
      </c>
      <c r="P521" t="s">
        <v>581</v>
      </c>
    </row>
    <row r="522" spans="1:16" x14ac:dyDescent="0.2">
      <c r="A522">
        <v>70</v>
      </c>
      <c r="B522">
        <v>1</v>
      </c>
      <c r="D522">
        <v>9</v>
      </c>
      <c r="E522" t="s">
        <v>582</v>
      </c>
      <c r="F522" t="s">
        <v>583</v>
      </c>
      <c r="G522">
        <v>0</v>
      </c>
      <c r="H522">
        <v>0</v>
      </c>
      <c r="I522" t="s">
        <v>584</v>
      </c>
      <c r="J522">
        <v>0</v>
      </c>
      <c r="K522">
        <v>0</v>
      </c>
      <c r="L522" t="s">
        <v>3</v>
      </c>
      <c r="M522" t="s">
        <v>3</v>
      </c>
      <c r="N522">
        <v>0</v>
      </c>
      <c r="O522">
        <v>0</v>
      </c>
      <c r="P522" t="s">
        <v>585</v>
      </c>
    </row>
    <row r="523" spans="1:16" x14ac:dyDescent="0.2">
      <c r="A523">
        <v>70</v>
      </c>
      <c r="B523">
        <v>1</v>
      </c>
      <c r="D523">
        <v>10</v>
      </c>
      <c r="E523" t="s">
        <v>586</v>
      </c>
      <c r="F523" t="s">
        <v>587</v>
      </c>
      <c r="G523">
        <v>1</v>
      </c>
      <c r="H523">
        <v>0</v>
      </c>
      <c r="I523" t="s">
        <v>3</v>
      </c>
      <c r="J523">
        <v>0</v>
      </c>
      <c r="K523">
        <v>0</v>
      </c>
      <c r="L523" t="s">
        <v>3</v>
      </c>
      <c r="M523" t="s">
        <v>3</v>
      </c>
      <c r="N523">
        <v>0</v>
      </c>
      <c r="O523">
        <v>1</v>
      </c>
      <c r="P523" t="s">
        <v>588</v>
      </c>
    </row>
    <row r="524" spans="1:16" x14ac:dyDescent="0.2">
      <c r="A524">
        <v>70</v>
      </c>
      <c r="B524">
        <v>1</v>
      </c>
      <c r="D524">
        <v>11</v>
      </c>
      <c r="E524" t="s">
        <v>589</v>
      </c>
      <c r="F524" t="s">
        <v>590</v>
      </c>
      <c r="G524">
        <v>0</v>
      </c>
      <c r="H524">
        <v>0</v>
      </c>
      <c r="I524" t="s">
        <v>591</v>
      </c>
      <c r="J524">
        <v>0</v>
      </c>
      <c r="K524">
        <v>0</v>
      </c>
      <c r="L524" t="s">
        <v>3</v>
      </c>
      <c r="M524" t="s">
        <v>3</v>
      </c>
      <c r="N524">
        <v>0</v>
      </c>
      <c r="O524">
        <v>0</v>
      </c>
      <c r="P524" t="s">
        <v>592</v>
      </c>
    </row>
    <row r="525" spans="1:16" x14ac:dyDescent="0.2">
      <c r="A525">
        <v>70</v>
      </c>
      <c r="B525">
        <v>1</v>
      </c>
      <c r="D525">
        <v>12</v>
      </c>
      <c r="E525" t="s">
        <v>593</v>
      </c>
      <c r="F525" t="s">
        <v>594</v>
      </c>
      <c r="G525">
        <v>0</v>
      </c>
      <c r="H525">
        <v>0</v>
      </c>
      <c r="I525" t="s">
        <v>595</v>
      </c>
      <c r="J525">
        <v>0</v>
      </c>
      <c r="K525">
        <v>0</v>
      </c>
      <c r="L525" t="s">
        <v>3</v>
      </c>
      <c r="M525" t="s">
        <v>3</v>
      </c>
      <c r="N525">
        <v>0</v>
      </c>
      <c r="O525">
        <v>0</v>
      </c>
      <c r="P525" t="s">
        <v>596</v>
      </c>
    </row>
    <row r="526" spans="1:16" x14ac:dyDescent="0.2">
      <c r="A526">
        <v>70</v>
      </c>
      <c r="B526">
        <v>1</v>
      </c>
      <c r="D526">
        <v>13</v>
      </c>
      <c r="E526" t="s">
        <v>597</v>
      </c>
      <c r="F526" t="s">
        <v>598</v>
      </c>
      <c r="G526">
        <v>0</v>
      </c>
      <c r="H526">
        <v>0</v>
      </c>
      <c r="I526" t="s">
        <v>599</v>
      </c>
      <c r="J526">
        <v>0</v>
      </c>
      <c r="K526">
        <v>0</v>
      </c>
      <c r="L526" t="s">
        <v>3</v>
      </c>
      <c r="M526" t="s">
        <v>3</v>
      </c>
      <c r="N526">
        <v>0</v>
      </c>
      <c r="O526">
        <v>0</v>
      </c>
      <c r="P526" t="s">
        <v>600</v>
      </c>
    </row>
    <row r="527" spans="1:16" x14ac:dyDescent="0.2">
      <c r="A527">
        <v>70</v>
      </c>
      <c r="B527">
        <v>1</v>
      </c>
      <c r="D527">
        <v>14</v>
      </c>
      <c r="E527" t="s">
        <v>601</v>
      </c>
      <c r="F527" t="s">
        <v>602</v>
      </c>
      <c r="G527">
        <v>0</v>
      </c>
      <c r="H527">
        <v>0</v>
      </c>
      <c r="I527" t="s">
        <v>603</v>
      </c>
      <c r="J527">
        <v>0</v>
      </c>
      <c r="K527">
        <v>0</v>
      </c>
      <c r="L527" t="s">
        <v>3</v>
      </c>
      <c r="M527" t="s">
        <v>3</v>
      </c>
      <c r="N527">
        <v>0</v>
      </c>
      <c r="O527">
        <v>0</v>
      </c>
      <c r="P527" t="s">
        <v>604</v>
      </c>
    </row>
    <row r="528" spans="1:16" x14ac:dyDescent="0.2">
      <c r="A528">
        <v>70</v>
      </c>
      <c r="B528">
        <v>1</v>
      </c>
      <c r="D528">
        <v>15</v>
      </c>
      <c r="E528" t="s">
        <v>605</v>
      </c>
      <c r="F528" t="s">
        <v>606</v>
      </c>
      <c r="G528">
        <v>0</v>
      </c>
      <c r="H528">
        <v>0</v>
      </c>
      <c r="I528" t="s">
        <v>3</v>
      </c>
      <c r="J528">
        <v>0</v>
      </c>
      <c r="K528">
        <v>0</v>
      </c>
      <c r="L528" t="s">
        <v>3</v>
      </c>
      <c r="M528" t="s">
        <v>3</v>
      </c>
      <c r="N528">
        <v>0</v>
      </c>
      <c r="O528">
        <v>0</v>
      </c>
      <c r="P528" t="s">
        <v>3</v>
      </c>
    </row>
    <row r="529" spans="1:16" x14ac:dyDescent="0.2">
      <c r="A529">
        <v>70</v>
      </c>
      <c r="B529">
        <v>1</v>
      </c>
      <c r="D529">
        <v>1</v>
      </c>
      <c r="E529" t="s">
        <v>607</v>
      </c>
      <c r="F529" t="s">
        <v>608</v>
      </c>
      <c r="G529">
        <v>0.9</v>
      </c>
      <c r="H529">
        <v>1</v>
      </c>
      <c r="I529" t="s">
        <v>609</v>
      </c>
      <c r="J529">
        <v>0</v>
      </c>
      <c r="K529">
        <v>0</v>
      </c>
      <c r="L529" t="s">
        <v>3</v>
      </c>
      <c r="M529" t="s">
        <v>3</v>
      </c>
      <c r="N529">
        <v>0</v>
      </c>
      <c r="O529">
        <v>0.9</v>
      </c>
      <c r="P529" t="s">
        <v>3</v>
      </c>
    </row>
    <row r="530" spans="1:16" x14ac:dyDescent="0.2">
      <c r="A530">
        <v>70</v>
      </c>
      <c r="B530">
        <v>1</v>
      </c>
      <c r="D530">
        <v>2</v>
      </c>
      <c r="E530" t="s">
        <v>610</v>
      </c>
      <c r="F530" t="s">
        <v>611</v>
      </c>
      <c r="G530">
        <v>0.85</v>
      </c>
      <c r="H530">
        <v>1</v>
      </c>
      <c r="I530" t="s">
        <v>612</v>
      </c>
      <c r="J530">
        <v>0</v>
      </c>
      <c r="K530">
        <v>0</v>
      </c>
      <c r="L530" t="s">
        <v>3</v>
      </c>
      <c r="M530" t="s">
        <v>3</v>
      </c>
      <c r="N530">
        <v>0</v>
      </c>
      <c r="O530">
        <v>0.85</v>
      </c>
      <c r="P530" t="s">
        <v>3</v>
      </c>
    </row>
    <row r="531" spans="1:16" x14ac:dyDescent="0.2">
      <c r="A531">
        <v>70</v>
      </c>
      <c r="B531">
        <v>1</v>
      </c>
      <c r="D531">
        <v>3</v>
      </c>
      <c r="E531" t="s">
        <v>613</v>
      </c>
      <c r="F531" t="s">
        <v>614</v>
      </c>
      <c r="G531">
        <v>1</v>
      </c>
      <c r="H531">
        <v>0.85</v>
      </c>
      <c r="I531" t="s">
        <v>615</v>
      </c>
      <c r="J531">
        <v>0</v>
      </c>
      <c r="K531">
        <v>0</v>
      </c>
      <c r="L531" t="s">
        <v>3</v>
      </c>
      <c r="M531" t="s">
        <v>3</v>
      </c>
      <c r="N531">
        <v>0</v>
      </c>
      <c r="O531">
        <v>1</v>
      </c>
      <c r="P531" t="s">
        <v>3</v>
      </c>
    </row>
    <row r="532" spans="1:16" x14ac:dyDescent="0.2">
      <c r="A532">
        <v>70</v>
      </c>
      <c r="B532">
        <v>1</v>
      </c>
      <c r="D532">
        <v>4</v>
      </c>
      <c r="E532" t="s">
        <v>616</v>
      </c>
      <c r="F532" t="s">
        <v>617</v>
      </c>
      <c r="G532">
        <v>1</v>
      </c>
      <c r="H532">
        <v>0</v>
      </c>
      <c r="I532" t="s">
        <v>3</v>
      </c>
      <c r="J532">
        <v>0</v>
      </c>
      <c r="K532">
        <v>0</v>
      </c>
      <c r="L532" t="s">
        <v>3</v>
      </c>
      <c r="M532" t="s">
        <v>3</v>
      </c>
      <c r="N532">
        <v>0</v>
      </c>
      <c r="O532">
        <v>1</v>
      </c>
      <c r="P532" t="s">
        <v>3</v>
      </c>
    </row>
    <row r="533" spans="1:16" x14ac:dyDescent="0.2">
      <c r="A533">
        <v>70</v>
      </c>
      <c r="B533">
        <v>1</v>
      </c>
      <c r="D533">
        <v>5</v>
      </c>
      <c r="E533" t="s">
        <v>618</v>
      </c>
      <c r="F533" t="s">
        <v>619</v>
      </c>
      <c r="G533">
        <v>1</v>
      </c>
      <c r="H533">
        <v>0.8</v>
      </c>
      <c r="I533" t="s">
        <v>620</v>
      </c>
      <c r="J533">
        <v>0</v>
      </c>
      <c r="K533">
        <v>0</v>
      </c>
      <c r="L533" t="s">
        <v>3</v>
      </c>
      <c r="M533" t="s">
        <v>3</v>
      </c>
      <c r="N533">
        <v>0</v>
      </c>
      <c r="O533">
        <v>1</v>
      </c>
      <c r="P533" t="s">
        <v>3</v>
      </c>
    </row>
    <row r="534" spans="1:16" x14ac:dyDescent="0.2">
      <c r="A534">
        <v>70</v>
      </c>
      <c r="B534">
        <v>1</v>
      </c>
      <c r="D534">
        <v>6</v>
      </c>
      <c r="E534" t="s">
        <v>621</v>
      </c>
      <c r="F534" t="s">
        <v>622</v>
      </c>
      <c r="G534">
        <v>1</v>
      </c>
      <c r="H534">
        <v>0</v>
      </c>
      <c r="I534" t="s">
        <v>3</v>
      </c>
      <c r="J534">
        <v>0</v>
      </c>
      <c r="K534">
        <v>0</v>
      </c>
      <c r="L534" t="s">
        <v>3</v>
      </c>
      <c r="M534" t="s">
        <v>3</v>
      </c>
      <c r="N534">
        <v>0</v>
      </c>
      <c r="O534">
        <v>0.85</v>
      </c>
      <c r="P534" t="s">
        <v>3</v>
      </c>
    </row>
    <row r="535" spans="1:16" x14ac:dyDescent="0.2">
      <c r="A535">
        <v>70</v>
      </c>
      <c r="B535">
        <v>1</v>
      </c>
      <c r="D535">
        <v>7</v>
      </c>
      <c r="E535" t="s">
        <v>623</v>
      </c>
      <c r="F535" t="s">
        <v>624</v>
      </c>
      <c r="G535">
        <v>1</v>
      </c>
      <c r="H535">
        <v>0</v>
      </c>
      <c r="I535" t="s">
        <v>3</v>
      </c>
      <c r="J535">
        <v>0</v>
      </c>
      <c r="K535">
        <v>0</v>
      </c>
      <c r="L535" t="s">
        <v>3</v>
      </c>
      <c r="M535" t="s">
        <v>3</v>
      </c>
      <c r="N535">
        <v>0</v>
      </c>
      <c r="O535">
        <v>0.8</v>
      </c>
      <c r="P535" t="s">
        <v>3</v>
      </c>
    </row>
    <row r="536" spans="1:16" x14ac:dyDescent="0.2">
      <c r="A536">
        <v>70</v>
      </c>
      <c r="B536">
        <v>1</v>
      </c>
      <c r="D536">
        <v>8</v>
      </c>
      <c r="E536" t="s">
        <v>625</v>
      </c>
      <c r="F536" t="s">
        <v>626</v>
      </c>
      <c r="G536">
        <v>0.7</v>
      </c>
      <c r="H536">
        <v>0</v>
      </c>
      <c r="I536" t="s">
        <v>3</v>
      </c>
      <c r="J536">
        <v>0</v>
      </c>
      <c r="K536">
        <v>0</v>
      </c>
      <c r="L536" t="s">
        <v>3</v>
      </c>
      <c r="M536" t="s">
        <v>3</v>
      </c>
      <c r="N536">
        <v>0</v>
      </c>
      <c r="O536">
        <v>0.7</v>
      </c>
      <c r="P536" t="s">
        <v>3</v>
      </c>
    </row>
    <row r="537" spans="1:16" x14ac:dyDescent="0.2">
      <c r="A537">
        <v>70</v>
      </c>
      <c r="B537">
        <v>1</v>
      </c>
      <c r="D537">
        <v>9</v>
      </c>
      <c r="E537" t="s">
        <v>627</v>
      </c>
      <c r="F537" t="s">
        <v>628</v>
      </c>
      <c r="G537">
        <v>0.9</v>
      </c>
      <c r="H537">
        <v>0</v>
      </c>
      <c r="I537" t="s">
        <v>3</v>
      </c>
      <c r="J537">
        <v>0</v>
      </c>
      <c r="K537">
        <v>0</v>
      </c>
      <c r="L537" t="s">
        <v>3</v>
      </c>
      <c r="M537" t="s">
        <v>3</v>
      </c>
      <c r="N537">
        <v>0</v>
      </c>
      <c r="O537">
        <v>0.9</v>
      </c>
      <c r="P537" t="s">
        <v>3</v>
      </c>
    </row>
    <row r="538" spans="1:16" x14ac:dyDescent="0.2">
      <c r="A538">
        <v>70</v>
      </c>
      <c r="B538">
        <v>1</v>
      </c>
      <c r="D538">
        <v>10</v>
      </c>
      <c r="E538" t="s">
        <v>629</v>
      </c>
      <c r="F538" t="s">
        <v>630</v>
      </c>
      <c r="G538">
        <v>0.6</v>
      </c>
      <c r="H538">
        <v>0</v>
      </c>
      <c r="I538" t="s">
        <v>3</v>
      </c>
      <c r="J538">
        <v>0</v>
      </c>
      <c r="K538">
        <v>0</v>
      </c>
      <c r="L538" t="s">
        <v>3</v>
      </c>
      <c r="M538" t="s">
        <v>3</v>
      </c>
      <c r="N538">
        <v>0</v>
      </c>
      <c r="O538">
        <v>0.6</v>
      </c>
      <c r="P538" t="s">
        <v>3</v>
      </c>
    </row>
    <row r="539" spans="1:16" x14ac:dyDescent="0.2">
      <c r="A539">
        <v>70</v>
      </c>
      <c r="B539">
        <v>1</v>
      </c>
      <c r="D539">
        <v>11</v>
      </c>
      <c r="E539" t="s">
        <v>631</v>
      </c>
      <c r="F539" t="s">
        <v>632</v>
      </c>
      <c r="G539">
        <v>1.2</v>
      </c>
      <c r="H539">
        <v>0</v>
      </c>
      <c r="I539" t="s">
        <v>3</v>
      </c>
      <c r="J539">
        <v>0</v>
      </c>
      <c r="K539">
        <v>0</v>
      </c>
      <c r="L539" t="s">
        <v>3</v>
      </c>
      <c r="M539" t="s">
        <v>3</v>
      </c>
      <c r="N539">
        <v>0</v>
      </c>
      <c r="O539">
        <v>1.2</v>
      </c>
      <c r="P539" t="s">
        <v>3</v>
      </c>
    </row>
    <row r="540" spans="1:16" x14ac:dyDescent="0.2">
      <c r="A540">
        <v>70</v>
      </c>
      <c r="B540">
        <v>1</v>
      </c>
      <c r="D540">
        <v>12</v>
      </c>
      <c r="E540" t="s">
        <v>633</v>
      </c>
      <c r="F540" t="s">
        <v>634</v>
      </c>
      <c r="G540">
        <v>7</v>
      </c>
      <c r="H540">
        <v>0</v>
      </c>
      <c r="I540" t="s">
        <v>3</v>
      </c>
      <c r="J540">
        <v>0</v>
      </c>
      <c r="K540">
        <v>0</v>
      </c>
      <c r="L540" t="s">
        <v>3</v>
      </c>
      <c r="M540" t="s">
        <v>3</v>
      </c>
      <c r="N540">
        <v>0</v>
      </c>
      <c r="O540">
        <v>0</v>
      </c>
      <c r="P540" t="s">
        <v>3</v>
      </c>
    </row>
    <row r="541" spans="1:16" x14ac:dyDescent="0.2">
      <c r="A541">
        <v>70</v>
      </c>
      <c r="B541">
        <v>1</v>
      </c>
      <c r="D541">
        <v>13</v>
      </c>
      <c r="E541" t="s">
        <v>635</v>
      </c>
      <c r="F541" t="s">
        <v>636</v>
      </c>
      <c r="G541">
        <v>1</v>
      </c>
      <c r="H541">
        <v>0</v>
      </c>
      <c r="I541" t="s">
        <v>3</v>
      </c>
      <c r="J541">
        <v>0</v>
      </c>
      <c r="K541">
        <v>0</v>
      </c>
      <c r="L541" t="s">
        <v>3</v>
      </c>
      <c r="M541" t="s">
        <v>3</v>
      </c>
      <c r="N541">
        <v>0</v>
      </c>
      <c r="O541">
        <v>1</v>
      </c>
      <c r="P541" t="s">
        <v>3</v>
      </c>
    </row>
    <row r="542" spans="1:16" x14ac:dyDescent="0.2">
      <c r="A542">
        <v>70</v>
      </c>
      <c r="B542">
        <v>1</v>
      </c>
      <c r="D542">
        <v>14</v>
      </c>
      <c r="E542" t="s">
        <v>637</v>
      </c>
      <c r="F542" t="s">
        <v>3</v>
      </c>
      <c r="G542">
        <v>1</v>
      </c>
      <c r="H542">
        <v>0</v>
      </c>
      <c r="I542" t="s">
        <v>3</v>
      </c>
      <c r="J542">
        <v>0</v>
      </c>
      <c r="K542">
        <v>0</v>
      </c>
      <c r="L542" t="s">
        <v>3</v>
      </c>
      <c r="M542" t="s">
        <v>3</v>
      </c>
      <c r="N542">
        <v>0</v>
      </c>
      <c r="O542">
        <v>1</v>
      </c>
      <c r="P542" t="s">
        <v>3</v>
      </c>
    </row>
    <row r="544" spans="1:16" x14ac:dyDescent="0.2">
      <c r="A544">
        <v>-1</v>
      </c>
    </row>
    <row r="546" spans="1:15" x14ac:dyDescent="0.2">
      <c r="A546" s="4">
        <v>75</v>
      </c>
      <c r="B546" s="4" t="s">
        <v>638</v>
      </c>
      <c r="C546" s="4">
        <v>2023</v>
      </c>
      <c r="D546" s="4">
        <v>1</v>
      </c>
      <c r="E546" s="4">
        <v>0</v>
      </c>
      <c r="F546" s="4">
        <v>0</v>
      </c>
      <c r="G546" s="4">
        <v>0</v>
      </c>
      <c r="H546" s="4">
        <v>1</v>
      </c>
      <c r="I546" s="4">
        <v>0</v>
      </c>
      <c r="J546" s="4">
        <v>1</v>
      </c>
      <c r="K546" s="4">
        <v>0</v>
      </c>
      <c r="L546" s="4">
        <v>0</v>
      </c>
      <c r="M546" s="4">
        <v>0</v>
      </c>
      <c r="N546" s="4">
        <v>51442965</v>
      </c>
      <c r="O546" s="4">
        <v>1</v>
      </c>
    </row>
    <row r="547" spans="1:15" x14ac:dyDescent="0.2">
      <c r="A547" s="4">
        <v>75</v>
      </c>
      <c r="B547" s="4" t="s">
        <v>638</v>
      </c>
      <c r="C547" s="4">
        <v>2023</v>
      </c>
      <c r="D547" s="4">
        <v>1</v>
      </c>
      <c r="E547" s="4">
        <v>0</v>
      </c>
      <c r="F547" s="4">
        <v>0</v>
      </c>
      <c r="G547" s="4">
        <v>0</v>
      </c>
      <c r="H547" s="4">
        <v>1</v>
      </c>
      <c r="I547" s="4">
        <v>0</v>
      </c>
      <c r="J547" s="4">
        <v>1</v>
      </c>
      <c r="K547" s="4">
        <v>0</v>
      </c>
      <c r="L547" s="4">
        <v>0</v>
      </c>
      <c r="M547" s="4">
        <v>1</v>
      </c>
      <c r="N547" s="4">
        <v>51441990</v>
      </c>
      <c r="O547" s="4">
        <v>2</v>
      </c>
    </row>
    <row r="551" spans="1:15" x14ac:dyDescent="0.2">
      <c r="A551">
        <v>65</v>
      </c>
      <c r="C551">
        <v>1</v>
      </c>
      <c r="D551">
        <v>0</v>
      </c>
      <c r="E551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C25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639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57020</v>
      </c>
      <c r="M1">
        <v>10</v>
      </c>
      <c r="N1">
        <v>11</v>
      </c>
      <c r="O1">
        <v>6</v>
      </c>
      <c r="P1">
        <v>2</v>
      </c>
      <c r="Q1">
        <v>0</v>
      </c>
    </row>
    <row r="4" spans="1:133" x14ac:dyDescent="0.2">
      <c r="A4" s="1">
        <v>1</v>
      </c>
      <c r="B4" s="1">
        <v>1</v>
      </c>
      <c r="C4" s="1">
        <v>-1</v>
      </c>
      <c r="D4" s="1"/>
      <c r="E4" s="1"/>
      <c r="F4" s="1"/>
      <c r="G4" s="1" t="s">
        <v>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>
        <v>0</v>
      </c>
    </row>
    <row r="5" spans="1:133" x14ac:dyDescent="0.2">
      <c r="A5" s="1">
        <v>8</v>
      </c>
      <c r="B5" s="1">
        <v>1</v>
      </c>
      <c r="C5" s="1">
        <v>-1</v>
      </c>
      <c r="D5" s="1"/>
      <c r="E5" s="1"/>
      <c r="F5" s="1"/>
      <c r="G5" s="1" t="s">
        <v>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>
        <v>0</v>
      </c>
    </row>
    <row r="12" spans="1:133" x14ac:dyDescent="0.2">
      <c r="A12" s="1">
        <v>1</v>
      </c>
      <c r="B12" s="1">
        <v>24</v>
      </c>
      <c r="C12" s="1">
        <v>0</v>
      </c>
      <c r="D12" s="1"/>
      <c r="E12" s="1">
        <v>0</v>
      </c>
      <c r="F12" s="1" t="s">
        <v>6</v>
      </c>
      <c r="G12" s="1" t="s">
        <v>7</v>
      </c>
      <c r="H12" s="1" t="s">
        <v>3</v>
      </c>
      <c r="I12" s="1">
        <v>0</v>
      </c>
      <c r="J12" s="1" t="s">
        <v>8</v>
      </c>
      <c r="K12" s="1">
        <v>0</v>
      </c>
      <c r="L12" s="1">
        <v>0</v>
      </c>
      <c r="M12" s="1">
        <v>131083</v>
      </c>
      <c r="N12" s="1"/>
      <c r="O12" s="1">
        <v>2023</v>
      </c>
      <c r="P12" s="1">
        <v>0</v>
      </c>
      <c r="Q12" s="1">
        <v>0</v>
      </c>
      <c r="R12" s="1">
        <v>0</v>
      </c>
      <c r="S12" s="1">
        <v>0</v>
      </c>
      <c r="T12" s="1">
        <v>4</v>
      </c>
      <c r="U12" s="1" t="s">
        <v>9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10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2</v>
      </c>
      <c r="BC12" s="1"/>
      <c r="BD12" s="1"/>
      <c r="BE12" s="1"/>
      <c r="BF12" s="1"/>
      <c r="BG12" s="1"/>
      <c r="BH12" s="1" t="s">
        <v>11</v>
      </c>
      <c r="BI12" s="1" t="s">
        <v>12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3</v>
      </c>
      <c r="BZ12" s="1" t="s">
        <v>13</v>
      </c>
      <c r="CA12" s="1" t="s">
        <v>3</v>
      </c>
      <c r="CB12" s="1" t="s">
        <v>3</v>
      </c>
      <c r="CC12" s="1" t="s">
        <v>3</v>
      </c>
      <c r="CD12" s="1" t="s">
        <v>3</v>
      </c>
      <c r="CE12" s="1" t="s">
        <v>3</v>
      </c>
      <c r="CF12" s="1">
        <v>0</v>
      </c>
      <c r="CG12" s="1">
        <v>0</v>
      </c>
      <c r="CH12" s="1">
        <v>524296</v>
      </c>
      <c r="CI12" s="1" t="s">
        <v>3</v>
      </c>
      <c r="CJ12" s="1" t="s">
        <v>3</v>
      </c>
      <c r="CK12" s="1">
        <v>0</v>
      </c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4" spans="1:133" x14ac:dyDescent="0.2">
      <c r="A14" s="1">
        <v>22</v>
      </c>
      <c r="B14" s="1">
        <v>1</v>
      </c>
      <c r="C14" s="1">
        <v>0</v>
      </c>
      <c r="D14" s="1">
        <v>51442965</v>
      </c>
      <c r="E14" s="1">
        <v>51441990</v>
      </c>
      <c r="F14" s="1">
        <v>2</v>
      </c>
      <c r="G14" s="1">
        <v>1</v>
      </c>
      <c r="H14" s="1"/>
      <c r="I14" s="1"/>
      <c r="J14" s="1"/>
      <c r="K14" s="1"/>
      <c r="L14" s="1"/>
      <c r="M14" s="1"/>
      <c r="N14" s="1"/>
      <c r="O14" s="1"/>
    </row>
    <row r="16" spans="1:133" x14ac:dyDescent="0.2">
      <c r="A16" s="6">
        <v>3</v>
      </c>
      <c r="B16" s="6">
        <v>0</v>
      </c>
      <c r="C16" s="6" t="s">
        <v>6</v>
      </c>
      <c r="D16" s="6" t="s">
        <v>7</v>
      </c>
      <c r="E16" s="7">
        <f>ROUND((Source!F470)/1000,2)</f>
        <v>46526.92</v>
      </c>
      <c r="F16" s="7">
        <f>ROUND((Source!F471)/1000,2)</f>
        <v>0</v>
      </c>
      <c r="G16" s="7">
        <f>ROUND((Source!F462)/1000,2)</f>
        <v>0</v>
      </c>
      <c r="H16" s="7">
        <f>ROUND((Source!F472)/1000+(Source!F473)/1000,2)</f>
        <v>0</v>
      </c>
      <c r="I16" s="7">
        <f>E16+F16+G16+H16</f>
        <v>46526.92</v>
      </c>
      <c r="J16" s="7">
        <f>ROUND((Source!F468+Source!F467)/1000,2)</f>
        <v>2065.06</v>
      </c>
      <c r="T16" s="8">
        <f>ROUND((Source!P470)/1000,2)</f>
        <v>270984.13</v>
      </c>
      <c r="U16" s="8">
        <f>ROUND((Source!P471)/1000,2)</f>
        <v>0</v>
      </c>
      <c r="V16" s="8">
        <f>ROUND((Source!P462)/1000,2)</f>
        <v>0</v>
      </c>
      <c r="W16" s="8">
        <f>ROUND((Source!P472)/1000+(Source!P473)/1000,2)</f>
        <v>0</v>
      </c>
      <c r="X16" s="8">
        <f>T16+U16+V16+W16</f>
        <v>270984.13</v>
      </c>
      <c r="Y16" s="8">
        <f>ROUND((Source!P468+Source!P467)/1000,2)</f>
        <v>2065.06</v>
      </c>
      <c r="AI16" s="6">
        <v>0</v>
      </c>
      <c r="AJ16" s="6">
        <v>0</v>
      </c>
      <c r="AK16" s="6" t="s">
        <v>15</v>
      </c>
      <c r="AL16" s="6" t="s">
        <v>3</v>
      </c>
      <c r="AM16" s="6" t="s">
        <v>3</v>
      </c>
      <c r="AN16" s="6">
        <v>0</v>
      </c>
      <c r="AO16" s="6" t="s">
        <v>3</v>
      </c>
      <c r="AP16" s="6" t="s">
        <v>3</v>
      </c>
      <c r="AT16" s="7">
        <v>42919908.369999997</v>
      </c>
      <c r="AU16" s="7">
        <v>37430955.68</v>
      </c>
      <c r="AV16" s="7">
        <v>0</v>
      </c>
      <c r="AW16" s="7">
        <v>0</v>
      </c>
      <c r="AX16" s="7">
        <v>0</v>
      </c>
      <c r="AY16" s="7">
        <v>4013752.91</v>
      </c>
      <c r="AZ16" s="7">
        <v>766124.76</v>
      </c>
      <c r="BA16" s="7">
        <v>1298932.77</v>
      </c>
      <c r="BB16" s="7">
        <v>46526918.140000001</v>
      </c>
      <c r="BC16" s="7">
        <v>0</v>
      </c>
      <c r="BD16" s="7">
        <v>0</v>
      </c>
      <c r="BE16" s="7">
        <v>0</v>
      </c>
      <c r="BF16" s="7">
        <v>3483.5771559999998</v>
      </c>
      <c r="BG16" s="7">
        <v>1309.4908619</v>
      </c>
      <c r="BH16" s="7">
        <v>0</v>
      </c>
      <c r="BI16" s="7">
        <v>2370226.44</v>
      </c>
      <c r="BJ16" s="7">
        <v>1370861.8</v>
      </c>
      <c r="BK16" s="7">
        <v>46660996.609999992</v>
      </c>
      <c r="BR16" s="8">
        <v>267379319.44</v>
      </c>
      <c r="BS16" s="8">
        <v>261890366.75</v>
      </c>
      <c r="BT16" s="8">
        <v>0</v>
      </c>
      <c r="BU16" s="8">
        <v>0</v>
      </c>
      <c r="BV16" s="8">
        <v>0</v>
      </c>
      <c r="BW16" s="8">
        <v>4013752.91</v>
      </c>
      <c r="BX16" s="8">
        <v>766124.76</v>
      </c>
      <c r="BY16" s="8">
        <v>1298932.77</v>
      </c>
      <c r="BZ16" s="8">
        <v>270984125.19</v>
      </c>
      <c r="CA16" s="8">
        <v>0</v>
      </c>
      <c r="CB16" s="8">
        <v>0</v>
      </c>
      <c r="CC16" s="8">
        <v>0</v>
      </c>
      <c r="CD16" s="8">
        <v>3483.5771559999998</v>
      </c>
      <c r="CE16" s="8">
        <v>1309.4908619</v>
      </c>
      <c r="CF16" s="8">
        <v>0</v>
      </c>
      <c r="CG16" s="8">
        <v>2370226.44</v>
      </c>
      <c r="CH16" s="8">
        <v>1368657.78</v>
      </c>
      <c r="CI16" s="8">
        <v>271118203.65999997</v>
      </c>
    </row>
    <row r="18" spans="1:40" x14ac:dyDescent="0.2">
      <c r="A18">
        <v>51</v>
      </c>
      <c r="E18" s="9">
        <f>SUMIF(A16:A17,3,E16:E17)</f>
        <v>46526.92</v>
      </c>
      <c r="F18" s="9">
        <f>SUMIF(A16:A17,3,F16:F17)</f>
        <v>0</v>
      </c>
      <c r="G18" s="9">
        <f>SUMIF(A16:A17,3,G16:G17)</f>
        <v>0</v>
      </c>
      <c r="H18" s="9">
        <f>SUMIF(A16:A17,3,H16:H17)</f>
        <v>0</v>
      </c>
      <c r="I18" s="9">
        <f>SUMIF(A16:A17,3,I16:I17)</f>
        <v>46526.92</v>
      </c>
      <c r="J18" s="9">
        <f>SUMIF(A16:A17,3,J16:J17)</f>
        <v>2065.06</v>
      </c>
      <c r="K18" s="9"/>
      <c r="L18" s="9"/>
      <c r="M18" s="9"/>
      <c r="N18" s="9"/>
      <c r="O18" s="9"/>
      <c r="P18" s="9"/>
      <c r="Q18" s="9"/>
      <c r="R18" s="9"/>
      <c r="S18" s="9"/>
      <c r="T18" s="3">
        <f>SUMIF(A16:A17,3,T16:T17)</f>
        <v>270984.13</v>
      </c>
      <c r="U18" s="3">
        <f>SUMIF(A16:A17,3,U16:U17)</f>
        <v>0</v>
      </c>
      <c r="V18" s="3">
        <f>SUMIF(A16:A17,3,V16:V17)</f>
        <v>0</v>
      </c>
      <c r="W18" s="3">
        <f>SUMIF(A16:A17,3,W16:W17)</f>
        <v>0</v>
      </c>
      <c r="X18" s="3">
        <f>SUMIF(A16:A17,3,X16:X17)</f>
        <v>270984.13</v>
      </c>
      <c r="Y18" s="3">
        <f>SUMIF(A16:A17,3,Y16:Y17)</f>
        <v>2065.06</v>
      </c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21" spans="1:40" x14ac:dyDescent="0.2">
      <c r="A21">
        <v>-1</v>
      </c>
    </row>
    <row r="24" spans="1:40" x14ac:dyDescent="0.2">
      <c r="A24" s="4">
        <v>75</v>
      </c>
      <c r="B24" s="4" t="s">
        <v>638</v>
      </c>
      <c r="C24" s="4">
        <v>2023</v>
      </c>
      <c r="D24" s="4">
        <v>1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1</v>
      </c>
      <c r="K24" s="4">
        <v>0</v>
      </c>
      <c r="L24" s="4">
        <v>0</v>
      </c>
      <c r="M24" s="4">
        <v>0</v>
      </c>
      <c r="N24" s="4">
        <v>51442965</v>
      </c>
      <c r="O24" s="4">
        <v>1</v>
      </c>
    </row>
    <row r="25" spans="1:40" x14ac:dyDescent="0.2">
      <c r="A25" s="4">
        <v>75</v>
      </c>
      <c r="B25" s="4" t="s">
        <v>638</v>
      </c>
      <c r="C25" s="4">
        <v>2023</v>
      </c>
      <c r="D25" s="4">
        <v>1</v>
      </c>
      <c r="E25" s="4">
        <v>0</v>
      </c>
      <c r="F25" s="4">
        <v>0</v>
      </c>
      <c r="G25" s="4">
        <v>0</v>
      </c>
      <c r="H25" s="4">
        <v>1</v>
      </c>
      <c r="I25" s="4">
        <v>0</v>
      </c>
      <c r="J25" s="4">
        <v>1</v>
      </c>
      <c r="K25" s="4">
        <v>0</v>
      </c>
      <c r="L25" s="4">
        <v>0</v>
      </c>
      <c r="M25" s="4">
        <v>1</v>
      </c>
      <c r="N25" s="4">
        <v>51441990</v>
      </c>
      <c r="O25" s="4">
        <v>2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K930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5" x14ac:dyDescent="0.2">
      <c r="A1">
        <f>ROW(Source!A28)</f>
        <v>28</v>
      </c>
      <c r="B1">
        <v>51442965</v>
      </c>
      <c r="C1">
        <v>51457530</v>
      </c>
      <c r="D1">
        <v>0</v>
      </c>
      <c r="E1">
        <v>1</v>
      </c>
      <c r="F1">
        <v>1</v>
      </c>
      <c r="G1">
        <v>1</v>
      </c>
      <c r="H1">
        <v>1</v>
      </c>
      <c r="I1" t="s">
        <v>640</v>
      </c>
      <c r="J1" t="s">
        <v>3</v>
      </c>
      <c r="K1" t="s">
        <v>641</v>
      </c>
      <c r="L1">
        <v>1369</v>
      </c>
      <c r="N1">
        <v>1013</v>
      </c>
      <c r="O1" t="s">
        <v>642</v>
      </c>
      <c r="P1" t="s">
        <v>642</v>
      </c>
      <c r="Q1">
        <v>1</v>
      </c>
      <c r="W1">
        <v>0</v>
      </c>
      <c r="X1">
        <v>-2005382687</v>
      </c>
      <c r="Y1">
        <f>(AT1*1.2*1.15*1.15)</f>
        <v>16.822199999999995</v>
      </c>
      <c r="AA1">
        <v>0</v>
      </c>
      <c r="AB1">
        <v>0</v>
      </c>
      <c r="AC1">
        <v>0</v>
      </c>
      <c r="AD1">
        <v>7.8</v>
      </c>
      <c r="AE1">
        <v>0</v>
      </c>
      <c r="AF1">
        <v>0</v>
      </c>
      <c r="AG1">
        <v>0</v>
      </c>
      <c r="AH1">
        <v>7.8</v>
      </c>
      <c r="AI1">
        <v>1</v>
      </c>
      <c r="AJ1">
        <v>1</v>
      </c>
      <c r="AK1">
        <v>1</v>
      </c>
      <c r="AL1">
        <v>1</v>
      </c>
      <c r="AN1">
        <v>0</v>
      </c>
      <c r="AO1">
        <v>1</v>
      </c>
      <c r="AP1">
        <v>0</v>
      </c>
      <c r="AQ1">
        <v>0</v>
      </c>
      <c r="AR1">
        <v>0</v>
      </c>
      <c r="AS1" t="s">
        <v>3</v>
      </c>
      <c r="AT1">
        <v>10.6</v>
      </c>
      <c r="AU1" t="s">
        <v>25</v>
      </c>
      <c r="AV1">
        <v>1</v>
      </c>
      <c r="AW1">
        <v>2</v>
      </c>
      <c r="AX1">
        <v>51457536</v>
      </c>
      <c r="AY1">
        <v>2</v>
      </c>
      <c r="AZ1">
        <v>131072</v>
      </c>
      <c r="BA1">
        <v>1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  <c r="BT1">
        <v>0</v>
      </c>
      <c r="BU1">
        <v>0</v>
      </c>
      <c r="BV1">
        <v>0</v>
      </c>
      <c r="BW1">
        <v>0</v>
      </c>
      <c r="CX1">
        <f>ROUND(Y1*Source!I28,9)</f>
        <v>74.902527719999995</v>
      </c>
      <c r="CY1">
        <f>AD1</f>
        <v>7.8</v>
      </c>
      <c r="CZ1">
        <f>AH1</f>
        <v>7.8</v>
      </c>
      <c r="DA1">
        <f>AL1</f>
        <v>1</v>
      </c>
      <c r="DB1">
        <f>ROUND((ROUND(AT1*CZ1,2)*1.2*1.15*1.15),6)</f>
        <v>131.21315999999999</v>
      </c>
      <c r="DC1">
        <f>ROUND((ROUND(AT1*AG1,2)*1.2*1.15*1.15),6)</f>
        <v>0</v>
      </c>
      <c r="DD1" t="s">
        <v>3</v>
      </c>
      <c r="DE1" t="s">
        <v>3</v>
      </c>
      <c r="DF1">
        <f t="shared" ref="DF1:DF64" si="0">ROUND(AE1*CX1,2)</f>
        <v>0</v>
      </c>
      <c r="DG1">
        <f t="shared" ref="DG1:DG64" si="1">ROUND(AF1*CX1,2)</f>
        <v>0</v>
      </c>
      <c r="DH1">
        <f t="shared" ref="DH1:DH64" si="2">ROUND(AG1*CX1,2)</f>
        <v>0</v>
      </c>
      <c r="DI1">
        <f t="shared" ref="DI1:DI64" si="3">ROUND(AH1*CX1,2)</f>
        <v>584.24</v>
      </c>
      <c r="DJ1">
        <f>DI1</f>
        <v>584.24</v>
      </c>
      <c r="DK1">
        <v>0</v>
      </c>
    </row>
    <row r="2" spans="1:115" x14ac:dyDescent="0.2">
      <c r="A2">
        <f>ROW(Source!A28)</f>
        <v>28</v>
      </c>
      <c r="B2">
        <v>51442965</v>
      </c>
      <c r="C2">
        <v>51457530</v>
      </c>
      <c r="D2">
        <v>121548</v>
      </c>
      <c r="E2">
        <v>1</v>
      </c>
      <c r="F2">
        <v>1</v>
      </c>
      <c r="G2">
        <v>1</v>
      </c>
      <c r="H2">
        <v>1</v>
      </c>
      <c r="I2" t="s">
        <v>31</v>
      </c>
      <c r="J2" t="s">
        <v>3</v>
      </c>
      <c r="K2" t="s">
        <v>643</v>
      </c>
      <c r="L2">
        <v>1369</v>
      </c>
      <c r="N2">
        <v>1013</v>
      </c>
      <c r="O2" t="s">
        <v>642</v>
      </c>
      <c r="P2" t="s">
        <v>642</v>
      </c>
      <c r="Q2">
        <v>1</v>
      </c>
      <c r="W2">
        <v>0</v>
      </c>
      <c r="X2">
        <v>18861106</v>
      </c>
      <c r="Y2">
        <f>(AT2*1.2*1.25*1.15)</f>
        <v>53.13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N2">
        <v>0</v>
      </c>
      <c r="AO2">
        <v>1</v>
      </c>
      <c r="AP2">
        <v>0</v>
      </c>
      <c r="AQ2">
        <v>0</v>
      </c>
      <c r="AR2">
        <v>0</v>
      </c>
      <c r="AS2" t="s">
        <v>3</v>
      </c>
      <c r="AT2">
        <v>30.8</v>
      </c>
      <c r="AU2" t="s">
        <v>24</v>
      </c>
      <c r="AV2">
        <v>2</v>
      </c>
      <c r="AW2">
        <v>2</v>
      </c>
      <c r="AX2">
        <v>51457537</v>
      </c>
      <c r="AY2">
        <v>1</v>
      </c>
      <c r="AZ2">
        <v>2048</v>
      </c>
      <c r="BA2">
        <v>2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X2">
        <f>ROUND(Y2*Source!I28,9)</f>
        <v>236.56663800000001</v>
      </c>
      <c r="CY2">
        <f>AD2</f>
        <v>0</v>
      </c>
      <c r="CZ2">
        <f>AH2</f>
        <v>0</v>
      </c>
      <c r="DA2">
        <f>AL2</f>
        <v>1</v>
      </c>
      <c r="DB2">
        <f>ROUND((ROUND(AT2*CZ2,2)*1.2*1.25*1.15),6)</f>
        <v>0</v>
      </c>
      <c r="DC2">
        <f>ROUND((ROUND(AT2*AG2,2)*1.2*1.25*1.15),6)</f>
        <v>0</v>
      </c>
      <c r="DD2" t="s">
        <v>3</v>
      </c>
      <c r="DE2" t="s">
        <v>3</v>
      </c>
      <c r="DF2">
        <f t="shared" si="0"/>
        <v>0</v>
      </c>
      <c r="DG2">
        <f t="shared" si="1"/>
        <v>0</v>
      </c>
      <c r="DH2">
        <f t="shared" si="2"/>
        <v>0</v>
      </c>
      <c r="DI2">
        <f t="shared" si="3"/>
        <v>0</v>
      </c>
      <c r="DJ2">
        <f>DI2</f>
        <v>0</v>
      </c>
      <c r="DK2">
        <v>0</v>
      </c>
    </row>
    <row r="3" spans="1:115" x14ac:dyDescent="0.2">
      <c r="A3">
        <f>ROW(Source!A28)</f>
        <v>28</v>
      </c>
      <c r="B3">
        <v>51442965</v>
      </c>
      <c r="C3">
        <v>51457530</v>
      </c>
      <c r="D3">
        <v>0</v>
      </c>
      <c r="E3">
        <v>1</v>
      </c>
      <c r="F3">
        <v>1</v>
      </c>
      <c r="G3">
        <v>1</v>
      </c>
      <c r="H3">
        <v>2</v>
      </c>
      <c r="I3" t="s">
        <v>644</v>
      </c>
      <c r="J3" t="s">
        <v>3</v>
      </c>
      <c r="K3" t="s">
        <v>645</v>
      </c>
      <c r="L3">
        <v>37129807</v>
      </c>
      <c r="N3">
        <v>1011</v>
      </c>
      <c r="O3" t="s">
        <v>646</v>
      </c>
      <c r="P3" t="s">
        <v>646</v>
      </c>
      <c r="Q3">
        <v>1</v>
      </c>
      <c r="W3">
        <v>0</v>
      </c>
      <c r="X3">
        <v>1347970401</v>
      </c>
      <c r="Y3">
        <f>(AT3*1.2*1.25*1.15)</f>
        <v>13.282500000000001</v>
      </c>
      <c r="AA3">
        <v>0</v>
      </c>
      <c r="AB3">
        <v>79.069999999999993</v>
      </c>
      <c r="AC3">
        <v>13.5</v>
      </c>
      <c r="AD3">
        <v>0</v>
      </c>
      <c r="AE3">
        <v>0</v>
      </c>
      <c r="AF3">
        <v>79.069999999999993</v>
      </c>
      <c r="AG3">
        <v>13.5</v>
      </c>
      <c r="AH3">
        <v>0</v>
      </c>
      <c r="AI3">
        <v>1</v>
      </c>
      <c r="AJ3">
        <v>1</v>
      </c>
      <c r="AK3">
        <v>1</v>
      </c>
      <c r="AL3">
        <v>1</v>
      </c>
      <c r="AN3">
        <v>0</v>
      </c>
      <c r="AO3">
        <v>1</v>
      </c>
      <c r="AP3">
        <v>0</v>
      </c>
      <c r="AQ3">
        <v>0</v>
      </c>
      <c r="AR3">
        <v>0</v>
      </c>
      <c r="AS3" t="s">
        <v>3</v>
      </c>
      <c r="AT3">
        <v>7.7</v>
      </c>
      <c r="AU3" t="s">
        <v>24</v>
      </c>
      <c r="AV3">
        <v>0</v>
      </c>
      <c r="AW3">
        <v>2</v>
      </c>
      <c r="AX3">
        <v>51457538</v>
      </c>
      <c r="AY3">
        <v>2</v>
      </c>
      <c r="AZ3">
        <v>100352</v>
      </c>
      <c r="BA3">
        <v>3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CX3">
        <f>ROUND(Y3*Source!I28,9)</f>
        <v>59.141659500000003</v>
      </c>
      <c r="CY3">
        <f>AB3</f>
        <v>79.069999999999993</v>
      </c>
      <c r="CZ3">
        <f>AF3</f>
        <v>79.069999999999993</v>
      </c>
      <c r="DA3">
        <f>AJ3</f>
        <v>1</v>
      </c>
      <c r="DB3">
        <f>ROUND((ROUND(AT3*CZ3,2)*1.2*1.25*1.15),6)</f>
        <v>1050.249</v>
      </c>
      <c r="DC3">
        <f>ROUND((ROUND(AT3*AG3,2)*1.2*1.25*1.15),6)</f>
        <v>179.31375</v>
      </c>
      <c r="DD3" t="s">
        <v>3</v>
      </c>
      <c r="DE3" t="s">
        <v>3</v>
      </c>
      <c r="DF3">
        <f t="shared" si="0"/>
        <v>0</v>
      </c>
      <c r="DG3">
        <f t="shared" si="1"/>
        <v>4676.33</v>
      </c>
      <c r="DH3">
        <f t="shared" si="2"/>
        <v>798.41</v>
      </c>
      <c r="DI3">
        <f t="shared" si="3"/>
        <v>0</v>
      </c>
      <c r="DJ3">
        <f>DG3</f>
        <v>4676.33</v>
      </c>
      <c r="DK3">
        <v>0</v>
      </c>
    </row>
    <row r="4" spans="1:115" x14ac:dyDescent="0.2">
      <c r="A4">
        <f>ROW(Source!A28)</f>
        <v>28</v>
      </c>
      <c r="B4">
        <v>51442965</v>
      </c>
      <c r="C4">
        <v>51457530</v>
      </c>
      <c r="D4">
        <v>0</v>
      </c>
      <c r="E4">
        <v>1</v>
      </c>
      <c r="F4">
        <v>1</v>
      </c>
      <c r="G4">
        <v>1</v>
      </c>
      <c r="H4">
        <v>2</v>
      </c>
      <c r="I4" t="s">
        <v>647</v>
      </c>
      <c r="J4" t="s">
        <v>3</v>
      </c>
      <c r="K4" t="s">
        <v>648</v>
      </c>
      <c r="L4">
        <v>37129807</v>
      </c>
      <c r="N4">
        <v>1011</v>
      </c>
      <c r="O4" t="s">
        <v>646</v>
      </c>
      <c r="P4" t="s">
        <v>646</v>
      </c>
      <c r="Q4">
        <v>1</v>
      </c>
      <c r="W4">
        <v>0</v>
      </c>
      <c r="X4">
        <v>1705587605</v>
      </c>
      <c r="Y4">
        <f>(AT4*1.2*1.25*1.15)</f>
        <v>39.847500000000004</v>
      </c>
      <c r="AA4">
        <v>0</v>
      </c>
      <c r="AB4">
        <v>100</v>
      </c>
      <c r="AC4">
        <v>13.5</v>
      </c>
      <c r="AD4">
        <v>0</v>
      </c>
      <c r="AE4">
        <v>0</v>
      </c>
      <c r="AF4">
        <v>100</v>
      </c>
      <c r="AG4">
        <v>13.5</v>
      </c>
      <c r="AH4">
        <v>0</v>
      </c>
      <c r="AI4">
        <v>1</v>
      </c>
      <c r="AJ4">
        <v>1</v>
      </c>
      <c r="AK4">
        <v>1</v>
      </c>
      <c r="AL4">
        <v>1</v>
      </c>
      <c r="AN4">
        <v>0</v>
      </c>
      <c r="AO4">
        <v>1</v>
      </c>
      <c r="AP4">
        <v>0</v>
      </c>
      <c r="AQ4">
        <v>0</v>
      </c>
      <c r="AR4">
        <v>0</v>
      </c>
      <c r="AS4" t="s">
        <v>3</v>
      </c>
      <c r="AT4">
        <v>23.1</v>
      </c>
      <c r="AU4" t="s">
        <v>24</v>
      </c>
      <c r="AV4">
        <v>0</v>
      </c>
      <c r="AW4">
        <v>2</v>
      </c>
      <c r="AX4">
        <v>51457539</v>
      </c>
      <c r="AY4">
        <v>2</v>
      </c>
      <c r="AZ4">
        <v>100352</v>
      </c>
      <c r="BA4">
        <v>4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CX4">
        <f>ROUND(Y4*Source!I28,9)</f>
        <v>177.42497850000001</v>
      </c>
      <c r="CY4">
        <f>AB4</f>
        <v>100</v>
      </c>
      <c r="CZ4">
        <f>AF4</f>
        <v>100</v>
      </c>
      <c r="DA4">
        <f>AJ4</f>
        <v>1</v>
      </c>
      <c r="DB4">
        <f>ROUND((ROUND(AT4*CZ4,2)*1.2*1.25*1.15),6)</f>
        <v>3984.75</v>
      </c>
      <c r="DC4">
        <f>ROUND((ROUND(AT4*AG4,2)*1.2*1.25*1.15),6)</f>
        <v>537.94124999999997</v>
      </c>
      <c r="DD4" t="s">
        <v>3</v>
      </c>
      <c r="DE4" t="s">
        <v>3</v>
      </c>
      <c r="DF4">
        <f t="shared" si="0"/>
        <v>0</v>
      </c>
      <c r="DG4">
        <f t="shared" si="1"/>
        <v>17742.5</v>
      </c>
      <c r="DH4">
        <f t="shared" si="2"/>
        <v>2395.2399999999998</v>
      </c>
      <c r="DI4">
        <f t="shared" si="3"/>
        <v>0</v>
      </c>
      <c r="DJ4">
        <f>DG4</f>
        <v>17742.5</v>
      </c>
      <c r="DK4">
        <v>0</v>
      </c>
    </row>
    <row r="5" spans="1:115" x14ac:dyDescent="0.2">
      <c r="A5">
        <f>ROW(Source!A28)</f>
        <v>28</v>
      </c>
      <c r="B5">
        <v>51442965</v>
      </c>
      <c r="C5">
        <v>51457530</v>
      </c>
      <c r="D5">
        <v>0</v>
      </c>
      <c r="E5">
        <v>1</v>
      </c>
      <c r="F5">
        <v>1</v>
      </c>
      <c r="G5">
        <v>1</v>
      </c>
      <c r="H5">
        <v>3</v>
      </c>
      <c r="I5" t="s">
        <v>649</v>
      </c>
      <c r="J5" t="s">
        <v>3</v>
      </c>
      <c r="K5" t="s">
        <v>650</v>
      </c>
      <c r="L5">
        <v>1339</v>
      </c>
      <c r="N5">
        <v>1007</v>
      </c>
      <c r="O5" t="s">
        <v>57</v>
      </c>
      <c r="P5" t="s">
        <v>57</v>
      </c>
      <c r="Q5">
        <v>1</v>
      </c>
      <c r="W5">
        <v>0</v>
      </c>
      <c r="X5">
        <v>2014888946</v>
      </c>
      <c r="Y5">
        <f>AT5</f>
        <v>0.03</v>
      </c>
      <c r="AA5">
        <v>108.4</v>
      </c>
      <c r="AB5">
        <v>0</v>
      </c>
      <c r="AC5">
        <v>0</v>
      </c>
      <c r="AD5">
        <v>0</v>
      </c>
      <c r="AE5">
        <v>108.4</v>
      </c>
      <c r="AF5">
        <v>0</v>
      </c>
      <c r="AG5">
        <v>0</v>
      </c>
      <c r="AH5">
        <v>0</v>
      </c>
      <c r="AI5">
        <v>1</v>
      </c>
      <c r="AJ5">
        <v>1</v>
      </c>
      <c r="AK5">
        <v>1</v>
      </c>
      <c r="AL5">
        <v>1</v>
      </c>
      <c r="AN5">
        <v>0</v>
      </c>
      <c r="AO5">
        <v>1</v>
      </c>
      <c r="AP5">
        <v>0</v>
      </c>
      <c r="AQ5">
        <v>0</v>
      </c>
      <c r="AR5">
        <v>0</v>
      </c>
      <c r="AS5" t="s">
        <v>3</v>
      </c>
      <c r="AT5">
        <v>0.03</v>
      </c>
      <c r="AU5" t="s">
        <v>3</v>
      </c>
      <c r="AV5">
        <v>0</v>
      </c>
      <c r="AW5">
        <v>2</v>
      </c>
      <c r="AX5">
        <v>51457540</v>
      </c>
      <c r="AY5">
        <v>2</v>
      </c>
      <c r="AZ5">
        <v>16384</v>
      </c>
      <c r="BA5">
        <v>5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CX5">
        <f>ROUND(Y5*Source!I28,9)</f>
        <v>0.133578</v>
      </c>
      <c r="CY5">
        <f>AA5</f>
        <v>108.4</v>
      </c>
      <c r="CZ5">
        <f>AE5</f>
        <v>108.4</v>
      </c>
      <c r="DA5">
        <f>AI5</f>
        <v>1</v>
      </c>
      <c r="DB5">
        <f>ROUND(ROUND(AT5*CZ5,2),6)</f>
        <v>3.25</v>
      </c>
      <c r="DC5">
        <f>ROUND(ROUND(AT5*AG5,2),6)</f>
        <v>0</v>
      </c>
      <c r="DD5" t="s">
        <v>3</v>
      </c>
      <c r="DE5" t="s">
        <v>3</v>
      </c>
      <c r="DF5">
        <f t="shared" si="0"/>
        <v>14.48</v>
      </c>
      <c r="DG5">
        <f t="shared" si="1"/>
        <v>0</v>
      </c>
      <c r="DH5">
        <f t="shared" si="2"/>
        <v>0</v>
      </c>
      <c r="DI5">
        <f t="shared" si="3"/>
        <v>0</v>
      </c>
      <c r="DJ5">
        <f>DF5</f>
        <v>14.48</v>
      </c>
      <c r="DK5">
        <v>0</v>
      </c>
    </row>
    <row r="6" spans="1:115" x14ac:dyDescent="0.2">
      <c r="A6">
        <f>ROW(Source!A29)</f>
        <v>29</v>
      </c>
      <c r="B6">
        <v>51441990</v>
      </c>
      <c r="C6">
        <v>51457530</v>
      </c>
      <c r="D6">
        <v>0</v>
      </c>
      <c r="E6">
        <v>1</v>
      </c>
      <c r="F6">
        <v>1</v>
      </c>
      <c r="G6">
        <v>1</v>
      </c>
      <c r="H6">
        <v>1</v>
      </c>
      <c r="I6" t="s">
        <v>640</v>
      </c>
      <c r="J6" t="s">
        <v>3</v>
      </c>
      <c r="K6" t="s">
        <v>641</v>
      </c>
      <c r="L6">
        <v>1369</v>
      </c>
      <c r="N6">
        <v>1013</v>
      </c>
      <c r="O6" t="s">
        <v>642</v>
      </c>
      <c r="P6" t="s">
        <v>642</v>
      </c>
      <c r="Q6">
        <v>1</v>
      </c>
      <c r="W6">
        <v>0</v>
      </c>
      <c r="X6">
        <v>-2005382687</v>
      </c>
      <c r="Y6">
        <f>(AT6*1.2*1.15*1.15)</f>
        <v>16.822199999999995</v>
      </c>
      <c r="AA6">
        <v>0</v>
      </c>
      <c r="AB6">
        <v>0</v>
      </c>
      <c r="AC6">
        <v>0</v>
      </c>
      <c r="AD6">
        <v>7.8</v>
      </c>
      <c r="AE6">
        <v>0</v>
      </c>
      <c r="AF6">
        <v>0</v>
      </c>
      <c r="AG6">
        <v>0</v>
      </c>
      <c r="AH6">
        <v>7.8</v>
      </c>
      <c r="AI6">
        <v>1</v>
      </c>
      <c r="AJ6">
        <v>1</v>
      </c>
      <c r="AK6">
        <v>1</v>
      </c>
      <c r="AL6">
        <v>1</v>
      </c>
      <c r="AN6">
        <v>0</v>
      </c>
      <c r="AO6">
        <v>1</v>
      </c>
      <c r="AP6">
        <v>0</v>
      </c>
      <c r="AQ6">
        <v>0</v>
      </c>
      <c r="AR6">
        <v>0</v>
      </c>
      <c r="AS6" t="s">
        <v>3</v>
      </c>
      <c r="AT6">
        <v>10.6</v>
      </c>
      <c r="AU6" t="s">
        <v>25</v>
      </c>
      <c r="AV6">
        <v>1</v>
      </c>
      <c r="AW6">
        <v>2</v>
      </c>
      <c r="AX6">
        <v>51457536</v>
      </c>
      <c r="AY6">
        <v>2</v>
      </c>
      <c r="AZ6">
        <v>131072</v>
      </c>
      <c r="BA6">
        <v>6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CX6">
        <f>ROUND(Y6*Source!I29,9)</f>
        <v>74.902527719999995</v>
      </c>
      <c r="CY6">
        <f>AD6</f>
        <v>7.8</v>
      </c>
      <c r="CZ6">
        <f>AH6</f>
        <v>7.8</v>
      </c>
      <c r="DA6">
        <f>AL6</f>
        <v>1</v>
      </c>
      <c r="DB6">
        <f>ROUND((ROUND(AT6*CZ6,2)*1.2*1.15*1.15),6)</f>
        <v>131.21315999999999</v>
      </c>
      <c r="DC6">
        <f>ROUND((ROUND(AT6*AG6,2)*1.2*1.15*1.15),6)</f>
        <v>0</v>
      </c>
      <c r="DD6" t="s">
        <v>3</v>
      </c>
      <c r="DE6" t="s">
        <v>3</v>
      </c>
      <c r="DF6">
        <f t="shared" si="0"/>
        <v>0</v>
      </c>
      <c r="DG6">
        <f t="shared" si="1"/>
        <v>0</v>
      </c>
      <c r="DH6">
        <f t="shared" si="2"/>
        <v>0</v>
      </c>
      <c r="DI6">
        <f t="shared" si="3"/>
        <v>584.24</v>
      </c>
      <c r="DJ6">
        <f>DI6</f>
        <v>584.24</v>
      </c>
      <c r="DK6">
        <v>0</v>
      </c>
    </row>
    <row r="7" spans="1:115" x14ac:dyDescent="0.2">
      <c r="A7">
        <f>ROW(Source!A29)</f>
        <v>29</v>
      </c>
      <c r="B7">
        <v>51441990</v>
      </c>
      <c r="C7">
        <v>51457530</v>
      </c>
      <c r="D7">
        <v>121548</v>
      </c>
      <c r="E7">
        <v>1</v>
      </c>
      <c r="F7">
        <v>1</v>
      </c>
      <c r="G7">
        <v>1</v>
      </c>
      <c r="H7">
        <v>1</v>
      </c>
      <c r="I7" t="s">
        <v>31</v>
      </c>
      <c r="J7" t="s">
        <v>3</v>
      </c>
      <c r="K7" t="s">
        <v>643</v>
      </c>
      <c r="L7">
        <v>1369</v>
      </c>
      <c r="N7">
        <v>1013</v>
      </c>
      <c r="O7" t="s">
        <v>642</v>
      </c>
      <c r="P7" t="s">
        <v>642</v>
      </c>
      <c r="Q7">
        <v>1</v>
      </c>
      <c r="W7">
        <v>0</v>
      </c>
      <c r="X7">
        <v>18861106</v>
      </c>
      <c r="Y7">
        <f>(AT7*1.2*1.25*1.15)</f>
        <v>53.13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1</v>
      </c>
      <c r="AJ7">
        <v>1</v>
      </c>
      <c r="AK7">
        <v>1</v>
      </c>
      <c r="AL7">
        <v>1</v>
      </c>
      <c r="AN7">
        <v>0</v>
      </c>
      <c r="AO7">
        <v>1</v>
      </c>
      <c r="AP7">
        <v>0</v>
      </c>
      <c r="AQ7">
        <v>0</v>
      </c>
      <c r="AR7">
        <v>0</v>
      </c>
      <c r="AS7" t="s">
        <v>3</v>
      </c>
      <c r="AT7">
        <v>30.8</v>
      </c>
      <c r="AU7" t="s">
        <v>24</v>
      </c>
      <c r="AV7">
        <v>2</v>
      </c>
      <c r="AW7">
        <v>2</v>
      </c>
      <c r="AX7">
        <v>51457537</v>
      </c>
      <c r="AY7">
        <v>1</v>
      </c>
      <c r="AZ7">
        <v>2048</v>
      </c>
      <c r="BA7">
        <v>7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CX7">
        <f>ROUND(Y7*Source!I29,9)</f>
        <v>236.56663800000001</v>
      </c>
      <c r="CY7">
        <f>AD7</f>
        <v>0</v>
      </c>
      <c r="CZ7">
        <f>AH7</f>
        <v>0</v>
      </c>
      <c r="DA7">
        <f>AL7</f>
        <v>1</v>
      </c>
      <c r="DB7">
        <f>ROUND((ROUND(AT7*CZ7,2)*1.2*1.25*1.15),6)</f>
        <v>0</v>
      </c>
      <c r="DC7">
        <f>ROUND((ROUND(AT7*AG7,2)*1.2*1.25*1.15),6)</f>
        <v>0</v>
      </c>
      <c r="DD7" t="s">
        <v>3</v>
      </c>
      <c r="DE7" t="s">
        <v>3</v>
      </c>
      <c r="DF7">
        <f t="shared" si="0"/>
        <v>0</v>
      </c>
      <c r="DG7">
        <f t="shared" si="1"/>
        <v>0</v>
      </c>
      <c r="DH7">
        <f t="shared" si="2"/>
        <v>0</v>
      </c>
      <c r="DI7">
        <f t="shared" si="3"/>
        <v>0</v>
      </c>
      <c r="DJ7">
        <f>DI7</f>
        <v>0</v>
      </c>
      <c r="DK7">
        <v>0</v>
      </c>
    </row>
    <row r="8" spans="1:115" x14ac:dyDescent="0.2">
      <c r="A8">
        <f>ROW(Source!A29)</f>
        <v>29</v>
      </c>
      <c r="B8">
        <v>51441990</v>
      </c>
      <c r="C8">
        <v>51457530</v>
      </c>
      <c r="D8">
        <v>0</v>
      </c>
      <c r="E8">
        <v>1</v>
      </c>
      <c r="F8">
        <v>1</v>
      </c>
      <c r="G8">
        <v>1</v>
      </c>
      <c r="H8">
        <v>2</v>
      </c>
      <c r="I8" t="s">
        <v>644</v>
      </c>
      <c r="J8" t="s">
        <v>3</v>
      </c>
      <c r="K8" t="s">
        <v>645</v>
      </c>
      <c r="L8">
        <v>37129807</v>
      </c>
      <c r="N8">
        <v>1011</v>
      </c>
      <c r="O8" t="s">
        <v>646</v>
      </c>
      <c r="P8" t="s">
        <v>646</v>
      </c>
      <c r="Q8">
        <v>1</v>
      </c>
      <c r="W8">
        <v>0</v>
      </c>
      <c r="X8">
        <v>1347970401</v>
      </c>
      <c r="Y8">
        <f>(AT8*1.2*1.25*1.15)</f>
        <v>13.282500000000001</v>
      </c>
      <c r="AA8">
        <v>0</v>
      </c>
      <c r="AB8">
        <v>79.069999999999993</v>
      </c>
      <c r="AC8">
        <v>13.5</v>
      </c>
      <c r="AD8">
        <v>0</v>
      </c>
      <c r="AE8">
        <v>0</v>
      </c>
      <c r="AF8">
        <v>79.069999999999993</v>
      </c>
      <c r="AG8">
        <v>13.5</v>
      </c>
      <c r="AH8">
        <v>0</v>
      </c>
      <c r="AI8">
        <v>1</v>
      </c>
      <c r="AJ8">
        <v>1</v>
      </c>
      <c r="AK8">
        <v>1</v>
      </c>
      <c r="AL8">
        <v>1</v>
      </c>
      <c r="AN8">
        <v>0</v>
      </c>
      <c r="AO8">
        <v>1</v>
      </c>
      <c r="AP8">
        <v>0</v>
      </c>
      <c r="AQ8">
        <v>0</v>
      </c>
      <c r="AR8">
        <v>0</v>
      </c>
      <c r="AS8" t="s">
        <v>3</v>
      </c>
      <c r="AT8">
        <v>7.7</v>
      </c>
      <c r="AU8" t="s">
        <v>24</v>
      </c>
      <c r="AV8">
        <v>0</v>
      </c>
      <c r="AW8">
        <v>2</v>
      </c>
      <c r="AX8">
        <v>51457538</v>
      </c>
      <c r="AY8">
        <v>2</v>
      </c>
      <c r="AZ8">
        <v>100352</v>
      </c>
      <c r="BA8">
        <v>8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CX8">
        <f>ROUND(Y8*Source!I29,9)</f>
        <v>59.141659500000003</v>
      </c>
      <c r="CY8">
        <f>AB8</f>
        <v>79.069999999999993</v>
      </c>
      <c r="CZ8">
        <f>AF8</f>
        <v>79.069999999999993</v>
      </c>
      <c r="DA8">
        <f>AJ8</f>
        <v>1</v>
      </c>
      <c r="DB8">
        <f>ROUND((ROUND(AT8*CZ8,2)*1.2*1.25*1.15),6)</f>
        <v>1050.249</v>
      </c>
      <c r="DC8">
        <f>ROUND((ROUND(AT8*AG8,2)*1.2*1.25*1.15),6)</f>
        <v>179.31375</v>
      </c>
      <c r="DD8" t="s">
        <v>3</v>
      </c>
      <c r="DE8" t="s">
        <v>3</v>
      </c>
      <c r="DF8">
        <f t="shared" si="0"/>
        <v>0</v>
      </c>
      <c r="DG8">
        <f t="shared" si="1"/>
        <v>4676.33</v>
      </c>
      <c r="DH8">
        <f t="shared" si="2"/>
        <v>798.41</v>
      </c>
      <c r="DI8">
        <f t="shared" si="3"/>
        <v>0</v>
      </c>
      <c r="DJ8">
        <f>DG8</f>
        <v>4676.33</v>
      </c>
      <c r="DK8">
        <v>0</v>
      </c>
    </row>
    <row r="9" spans="1:115" x14ac:dyDescent="0.2">
      <c r="A9">
        <f>ROW(Source!A29)</f>
        <v>29</v>
      </c>
      <c r="B9">
        <v>51441990</v>
      </c>
      <c r="C9">
        <v>51457530</v>
      </c>
      <c r="D9">
        <v>0</v>
      </c>
      <c r="E9">
        <v>1</v>
      </c>
      <c r="F9">
        <v>1</v>
      </c>
      <c r="G9">
        <v>1</v>
      </c>
      <c r="H9">
        <v>2</v>
      </c>
      <c r="I9" t="s">
        <v>647</v>
      </c>
      <c r="J9" t="s">
        <v>3</v>
      </c>
      <c r="K9" t="s">
        <v>648</v>
      </c>
      <c r="L9">
        <v>37129807</v>
      </c>
      <c r="N9">
        <v>1011</v>
      </c>
      <c r="O9" t="s">
        <v>646</v>
      </c>
      <c r="P9" t="s">
        <v>646</v>
      </c>
      <c r="Q9">
        <v>1</v>
      </c>
      <c r="W9">
        <v>0</v>
      </c>
      <c r="X9">
        <v>1705587605</v>
      </c>
      <c r="Y9">
        <f>(AT9*1.2*1.25*1.15)</f>
        <v>39.847500000000004</v>
      </c>
      <c r="AA9">
        <v>0</v>
      </c>
      <c r="AB9">
        <v>100</v>
      </c>
      <c r="AC9">
        <v>13.5</v>
      </c>
      <c r="AD9">
        <v>0</v>
      </c>
      <c r="AE9">
        <v>0</v>
      </c>
      <c r="AF9">
        <v>100</v>
      </c>
      <c r="AG9">
        <v>13.5</v>
      </c>
      <c r="AH9">
        <v>0</v>
      </c>
      <c r="AI9">
        <v>1</v>
      </c>
      <c r="AJ9">
        <v>1</v>
      </c>
      <c r="AK9">
        <v>1</v>
      </c>
      <c r="AL9">
        <v>1</v>
      </c>
      <c r="AN9">
        <v>0</v>
      </c>
      <c r="AO9">
        <v>1</v>
      </c>
      <c r="AP9">
        <v>0</v>
      </c>
      <c r="AQ9">
        <v>0</v>
      </c>
      <c r="AR9">
        <v>0</v>
      </c>
      <c r="AS9" t="s">
        <v>3</v>
      </c>
      <c r="AT9">
        <v>23.1</v>
      </c>
      <c r="AU9" t="s">
        <v>24</v>
      </c>
      <c r="AV9">
        <v>0</v>
      </c>
      <c r="AW9">
        <v>2</v>
      </c>
      <c r="AX9">
        <v>51457539</v>
      </c>
      <c r="AY9">
        <v>2</v>
      </c>
      <c r="AZ9">
        <v>100352</v>
      </c>
      <c r="BA9">
        <v>9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CX9">
        <f>ROUND(Y9*Source!I29,9)</f>
        <v>177.42497850000001</v>
      </c>
      <c r="CY9">
        <f>AB9</f>
        <v>100</v>
      </c>
      <c r="CZ9">
        <f>AF9</f>
        <v>100</v>
      </c>
      <c r="DA9">
        <f>AJ9</f>
        <v>1</v>
      </c>
      <c r="DB9">
        <f>ROUND((ROUND(AT9*CZ9,2)*1.2*1.25*1.15),6)</f>
        <v>3984.75</v>
      </c>
      <c r="DC9">
        <f>ROUND((ROUND(AT9*AG9,2)*1.2*1.25*1.15),6)</f>
        <v>537.94124999999997</v>
      </c>
      <c r="DD9" t="s">
        <v>3</v>
      </c>
      <c r="DE9" t="s">
        <v>3</v>
      </c>
      <c r="DF9">
        <f t="shared" si="0"/>
        <v>0</v>
      </c>
      <c r="DG9">
        <f t="shared" si="1"/>
        <v>17742.5</v>
      </c>
      <c r="DH9">
        <f t="shared" si="2"/>
        <v>2395.2399999999998</v>
      </c>
      <c r="DI9">
        <f t="shared" si="3"/>
        <v>0</v>
      </c>
      <c r="DJ9">
        <f>DG9</f>
        <v>17742.5</v>
      </c>
      <c r="DK9">
        <v>0</v>
      </c>
    </row>
    <row r="10" spans="1:115" x14ac:dyDescent="0.2">
      <c r="A10">
        <f>ROW(Source!A29)</f>
        <v>29</v>
      </c>
      <c r="B10">
        <v>51441990</v>
      </c>
      <c r="C10">
        <v>51457530</v>
      </c>
      <c r="D10">
        <v>0</v>
      </c>
      <c r="E10">
        <v>1</v>
      </c>
      <c r="F10">
        <v>1</v>
      </c>
      <c r="G10">
        <v>1</v>
      </c>
      <c r="H10">
        <v>3</v>
      </c>
      <c r="I10" t="s">
        <v>649</v>
      </c>
      <c r="J10" t="s">
        <v>3</v>
      </c>
      <c r="K10" t="s">
        <v>650</v>
      </c>
      <c r="L10">
        <v>1339</v>
      </c>
      <c r="N10">
        <v>1007</v>
      </c>
      <c r="O10" t="s">
        <v>57</v>
      </c>
      <c r="P10" t="s">
        <v>57</v>
      </c>
      <c r="Q10">
        <v>1</v>
      </c>
      <c r="W10">
        <v>0</v>
      </c>
      <c r="X10">
        <v>2014888946</v>
      </c>
      <c r="Y10">
        <f>AT10</f>
        <v>0.03</v>
      </c>
      <c r="AA10">
        <v>108.4</v>
      </c>
      <c r="AB10">
        <v>0</v>
      </c>
      <c r="AC10">
        <v>0</v>
      </c>
      <c r="AD10">
        <v>0</v>
      </c>
      <c r="AE10">
        <v>108.4</v>
      </c>
      <c r="AF10">
        <v>0</v>
      </c>
      <c r="AG10">
        <v>0</v>
      </c>
      <c r="AH10">
        <v>0</v>
      </c>
      <c r="AI10">
        <v>1</v>
      </c>
      <c r="AJ10">
        <v>1</v>
      </c>
      <c r="AK10">
        <v>1</v>
      </c>
      <c r="AL10">
        <v>1</v>
      </c>
      <c r="AN10">
        <v>0</v>
      </c>
      <c r="AO10">
        <v>1</v>
      </c>
      <c r="AP10">
        <v>0</v>
      </c>
      <c r="AQ10">
        <v>0</v>
      </c>
      <c r="AR10">
        <v>0</v>
      </c>
      <c r="AS10" t="s">
        <v>3</v>
      </c>
      <c r="AT10">
        <v>0.03</v>
      </c>
      <c r="AU10" t="s">
        <v>3</v>
      </c>
      <c r="AV10">
        <v>0</v>
      </c>
      <c r="AW10">
        <v>2</v>
      </c>
      <c r="AX10">
        <v>51457540</v>
      </c>
      <c r="AY10">
        <v>2</v>
      </c>
      <c r="AZ10">
        <v>16384</v>
      </c>
      <c r="BA10">
        <v>10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CX10">
        <f>ROUND(Y10*Source!I29,9)</f>
        <v>0.133578</v>
      </c>
      <c r="CY10">
        <f>AA10</f>
        <v>108.4</v>
      </c>
      <c r="CZ10">
        <f>AE10</f>
        <v>108.4</v>
      </c>
      <c r="DA10">
        <f>AI10</f>
        <v>1</v>
      </c>
      <c r="DB10">
        <f>ROUND(ROUND(AT10*CZ10,2),6)</f>
        <v>3.25</v>
      </c>
      <c r="DC10">
        <f>ROUND(ROUND(AT10*AG10,2),6)</f>
        <v>0</v>
      </c>
      <c r="DD10" t="s">
        <v>3</v>
      </c>
      <c r="DE10" t="s">
        <v>3</v>
      </c>
      <c r="DF10">
        <f t="shared" si="0"/>
        <v>14.48</v>
      </c>
      <c r="DG10">
        <f t="shared" si="1"/>
        <v>0</v>
      </c>
      <c r="DH10">
        <f t="shared" si="2"/>
        <v>0</v>
      </c>
      <c r="DI10">
        <f t="shared" si="3"/>
        <v>0</v>
      </c>
      <c r="DJ10">
        <f>DF10</f>
        <v>14.48</v>
      </c>
      <c r="DK10">
        <v>0</v>
      </c>
    </row>
    <row r="11" spans="1:115" x14ac:dyDescent="0.2">
      <c r="A11">
        <f>ROW(Source!A30)</f>
        <v>30</v>
      </c>
      <c r="B11">
        <v>51442965</v>
      </c>
      <c r="C11">
        <v>51457541</v>
      </c>
      <c r="D11">
        <v>0</v>
      </c>
      <c r="E11">
        <v>1</v>
      </c>
      <c r="F11">
        <v>1</v>
      </c>
      <c r="G11">
        <v>1</v>
      </c>
      <c r="H11">
        <v>1</v>
      </c>
      <c r="I11" t="s">
        <v>640</v>
      </c>
      <c r="J11" t="s">
        <v>3</v>
      </c>
      <c r="K11" t="s">
        <v>641</v>
      </c>
      <c r="L11">
        <v>1369</v>
      </c>
      <c r="N11">
        <v>1013</v>
      </c>
      <c r="O11" t="s">
        <v>642</v>
      </c>
      <c r="P11" t="s">
        <v>642</v>
      </c>
      <c r="Q11">
        <v>1</v>
      </c>
      <c r="W11">
        <v>0</v>
      </c>
      <c r="X11">
        <v>-2005382687</v>
      </c>
      <c r="Y11">
        <f>(AT11*1.2*1.15*1.15)</f>
        <v>187.26599999999996</v>
      </c>
      <c r="AA11">
        <v>0</v>
      </c>
      <c r="AB11">
        <v>0</v>
      </c>
      <c r="AC11">
        <v>0</v>
      </c>
      <c r="AD11">
        <v>7.8</v>
      </c>
      <c r="AE11">
        <v>0</v>
      </c>
      <c r="AF11">
        <v>0</v>
      </c>
      <c r="AG11">
        <v>0</v>
      </c>
      <c r="AH11">
        <v>7.8</v>
      </c>
      <c r="AI11">
        <v>1</v>
      </c>
      <c r="AJ11">
        <v>1</v>
      </c>
      <c r="AK11">
        <v>1</v>
      </c>
      <c r="AL11">
        <v>1</v>
      </c>
      <c r="AN11">
        <v>0</v>
      </c>
      <c r="AO11">
        <v>1</v>
      </c>
      <c r="AP11">
        <v>0</v>
      </c>
      <c r="AQ11">
        <v>0</v>
      </c>
      <c r="AR11">
        <v>0</v>
      </c>
      <c r="AS11" t="s">
        <v>3</v>
      </c>
      <c r="AT11">
        <v>118</v>
      </c>
      <c r="AU11" t="s">
        <v>25</v>
      </c>
      <c r="AV11">
        <v>1</v>
      </c>
      <c r="AW11">
        <v>2</v>
      </c>
      <c r="AX11">
        <v>51457543</v>
      </c>
      <c r="AY11">
        <v>2</v>
      </c>
      <c r="AZ11">
        <v>131072</v>
      </c>
      <c r="BA11">
        <v>11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CX11">
        <f>ROUND(Y11*Source!I30,9)</f>
        <v>600.44970239999998</v>
      </c>
      <c r="CY11">
        <f>AD11</f>
        <v>7.8</v>
      </c>
      <c r="CZ11">
        <f>AH11</f>
        <v>7.8</v>
      </c>
      <c r="DA11">
        <f>AL11</f>
        <v>1</v>
      </c>
      <c r="DB11">
        <f>ROUND((ROUND(AT11*CZ11,2)*1.2*1.15*1.15),6)</f>
        <v>1460.6748</v>
      </c>
      <c r="DC11">
        <f>ROUND((ROUND(AT11*AG11,2)*1.2*1.15*1.15),6)</f>
        <v>0</v>
      </c>
      <c r="DD11" t="s">
        <v>3</v>
      </c>
      <c r="DE11" t="s">
        <v>3</v>
      </c>
      <c r="DF11">
        <f t="shared" si="0"/>
        <v>0</v>
      </c>
      <c r="DG11">
        <f t="shared" si="1"/>
        <v>0</v>
      </c>
      <c r="DH11">
        <f t="shared" si="2"/>
        <v>0</v>
      </c>
      <c r="DI11">
        <f t="shared" si="3"/>
        <v>4683.51</v>
      </c>
      <c r="DJ11">
        <f>DI11</f>
        <v>4683.51</v>
      </c>
      <c r="DK11">
        <v>0</v>
      </c>
    </row>
    <row r="12" spans="1:115" x14ac:dyDescent="0.2">
      <c r="A12">
        <f>ROW(Source!A31)</f>
        <v>31</v>
      </c>
      <c r="B12">
        <v>51441990</v>
      </c>
      <c r="C12">
        <v>51457541</v>
      </c>
      <c r="D12">
        <v>0</v>
      </c>
      <c r="E12">
        <v>1</v>
      </c>
      <c r="F12">
        <v>1</v>
      </c>
      <c r="G12">
        <v>1</v>
      </c>
      <c r="H12">
        <v>1</v>
      </c>
      <c r="I12" t="s">
        <v>640</v>
      </c>
      <c r="J12" t="s">
        <v>3</v>
      </c>
      <c r="K12" t="s">
        <v>641</v>
      </c>
      <c r="L12">
        <v>1369</v>
      </c>
      <c r="N12">
        <v>1013</v>
      </c>
      <c r="O12" t="s">
        <v>642</v>
      </c>
      <c r="P12" t="s">
        <v>642</v>
      </c>
      <c r="Q12">
        <v>1</v>
      </c>
      <c r="W12">
        <v>0</v>
      </c>
      <c r="X12">
        <v>-2005382687</v>
      </c>
      <c r="Y12">
        <f>(AT12*1.2*1.15*1.15)</f>
        <v>187.26599999999996</v>
      </c>
      <c r="AA12">
        <v>0</v>
      </c>
      <c r="AB12">
        <v>0</v>
      </c>
      <c r="AC12">
        <v>0</v>
      </c>
      <c r="AD12">
        <v>7.8</v>
      </c>
      <c r="AE12">
        <v>0</v>
      </c>
      <c r="AF12">
        <v>0</v>
      </c>
      <c r="AG12">
        <v>0</v>
      </c>
      <c r="AH12">
        <v>7.8</v>
      </c>
      <c r="AI12">
        <v>1</v>
      </c>
      <c r="AJ12">
        <v>1</v>
      </c>
      <c r="AK12">
        <v>1</v>
      </c>
      <c r="AL12">
        <v>1</v>
      </c>
      <c r="AN12">
        <v>0</v>
      </c>
      <c r="AO12">
        <v>1</v>
      </c>
      <c r="AP12">
        <v>0</v>
      </c>
      <c r="AQ12">
        <v>0</v>
      </c>
      <c r="AR12">
        <v>0</v>
      </c>
      <c r="AS12" t="s">
        <v>3</v>
      </c>
      <c r="AT12">
        <v>118</v>
      </c>
      <c r="AU12" t="s">
        <v>25</v>
      </c>
      <c r="AV12">
        <v>1</v>
      </c>
      <c r="AW12">
        <v>2</v>
      </c>
      <c r="AX12">
        <v>51457543</v>
      </c>
      <c r="AY12">
        <v>2</v>
      </c>
      <c r="AZ12">
        <v>131072</v>
      </c>
      <c r="BA12">
        <v>12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CX12">
        <f>ROUND(Y12*Source!I31,9)</f>
        <v>600.44970239999998</v>
      </c>
      <c r="CY12">
        <f>AD12</f>
        <v>7.8</v>
      </c>
      <c r="CZ12">
        <f>AH12</f>
        <v>7.8</v>
      </c>
      <c r="DA12">
        <f>AL12</f>
        <v>1</v>
      </c>
      <c r="DB12">
        <f>ROUND((ROUND(AT12*CZ12,2)*1.2*1.15*1.15),6)</f>
        <v>1460.6748</v>
      </c>
      <c r="DC12">
        <f>ROUND((ROUND(AT12*AG12,2)*1.2*1.15*1.15),6)</f>
        <v>0</v>
      </c>
      <c r="DD12" t="s">
        <v>3</v>
      </c>
      <c r="DE12" t="s">
        <v>3</v>
      </c>
      <c r="DF12">
        <f t="shared" si="0"/>
        <v>0</v>
      </c>
      <c r="DG12">
        <f t="shared" si="1"/>
        <v>0</v>
      </c>
      <c r="DH12">
        <f t="shared" si="2"/>
        <v>0</v>
      </c>
      <c r="DI12">
        <f t="shared" si="3"/>
        <v>4683.51</v>
      </c>
      <c r="DJ12">
        <f>DI12</f>
        <v>4683.51</v>
      </c>
      <c r="DK12">
        <v>0</v>
      </c>
    </row>
    <row r="13" spans="1:115" x14ac:dyDescent="0.2">
      <c r="A13">
        <f>ROW(Source!A32)</f>
        <v>32</v>
      </c>
      <c r="B13">
        <v>51442965</v>
      </c>
      <c r="C13">
        <v>51457544</v>
      </c>
      <c r="D13">
        <v>0</v>
      </c>
      <c r="E13">
        <v>1</v>
      </c>
      <c r="F13">
        <v>1</v>
      </c>
      <c r="G13">
        <v>1</v>
      </c>
      <c r="H13">
        <v>1</v>
      </c>
      <c r="I13" t="s">
        <v>651</v>
      </c>
      <c r="J13" t="s">
        <v>3</v>
      </c>
      <c r="K13" t="s">
        <v>652</v>
      </c>
      <c r="L13">
        <v>1369</v>
      </c>
      <c r="N13">
        <v>1013</v>
      </c>
      <c r="O13" t="s">
        <v>642</v>
      </c>
      <c r="P13" t="s">
        <v>642</v>
      </c>
      <c r="Q13">
        <v>1</v>
      </c>
      <c r="W13">
        <v>0</v>
      </c>
      <c r="X13">
        <v>-1855790859</v>
      </c>
      <c r="Y13">
        <f>(AT13*1.15*1.15)</f>
        <v>70.833100000000002</v>
      </c>
      <c r="AA13">
        <v>0</v>
      </c>
      <c r="AB13">
        <v>0</v>
      </c>
      <c r="AC13">
        <v>0</v>
      </c>
      <c r="AD13">
        <v>7.5</v>
      </c>
      <c r="AE13">
        <v>0</v>
      </c>
      <c r="AF13">
        <v>0</v>
      </c>
      <c r="AG13">
        <v>0</v>
      </c>
      <c r="AH13">
        <v>7.5</v>
      </c>
      <c r="AI13">
        <v>1</v>
      </c>
      <c r="AJ13">
        <v>1</v>
      </c>
      <c r="AK13">
        <v>1</v>
      </c>
      <c r="AL13">
        <v>1</v>
      </c>
      <c r="AN13">
        <v>0</v>
      </c>
      <c r="AO13">
        <v>1</v>
      </c>
      <c r="AP13">
        <v>0</v>
      </c>
      <c r="AQ13">
        <v>0</v>
      </c>
      <c r="AR13">
        <v>0</v>
      </c>
      <c r="AS13" t="s">
        <v>3</v>
      </c>
      <c r="AT13">
        <v>53.56</v>
      </c>
      <c r="AU13" t="s">
        <v>43</v>
      </c>
      <c r="AV13">
        <v>1</v>
      </c>
      <c r="AW13">
        <v>2</v>
      </c>
      <c r="AX13">
        <v>51457546</v>
      </c>
      <c r="AY13">
        <v>2</v>
      </c>
      <c r="AZ13">
        <v>133120</v>
      </c>
      <c r="BA13">
        <v>13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CX13">
        <f>ROUND(Y13*Source!I32,9)</f>
        <v>75.706417279999997</v>
      </c>
      <c r="CY13">
        <f>AD13</f>
        <v>7.5</v>
      </c>
      <c r="CZ13">
        <f>AH13</f>
        <v>7.5</v>
      </c>
      <c r="DA13">
        <f>AL13</f>
        <v>1</v>
      </c>
      <c r="DB13">
        <f>ROUND((ROUND(AT13*CZ13,2)*1.15*1.15),6)</f>
        <v>531.24824999999998</v>
      </c>
      <c r="DC13">
        <f>ROUND((ROUND(AT13*AG13,2)*1.15*1.15),6)</f>
        <v>0</v>
      </c>
      <c r="DD13" t="s">
        <v>3</v>
      </c>
      <c r="DE13" t="s">
        <v>3</v>
      </c>
      <c r="DF13">
        <f t="shared" si="0"/>
        <v>0</v>
      </c>
      <c r="DG13">
        <f t="shared" si="1"/>
        <v>0</v>
      </c>
      <c r="DH13">
        <f t="shared" si="2"/>
        <v>0</v>
      </c>
      <c r="DI13">
        <f t="shared" si="3"/>
        <v>567.79999999999995</v>
      </c>
      <c r="DJ13">
        <f>DI13</f>
        <v>567.79999999999995</v>
      </c>
      <c r="DK13">
        <v>0</v>
      </c>
    </row>
    <row r="14" spans="1:115" x14ac:dyDescent="0.2">
      <c r="A14">
        <f>ROW(Source!A33)</f>
        <v>33</v>
      </c>
      <c r="B14">
        <v>51441990</v>
      </c>
      <c r="C14">
        <v>51457544</v>
      </c>
      <c r="D14">
        <v>0</v>
      </c>
      <c r="E14">
        <v>1</v>
      </c>
      <c r="F14">
        <v>1</v>
      </c>
      <c r="G14">
        <v>1</v>
      </c>
      <c r="H14">
        <v>1</v>
      </c>
      <c r="I14" t="s">
        <v>651</v>
      </c>
      <c r="J14" t="s">
        <v>3</v>
      </c>
      <c r="K14" t="s">
        <v>652</v>
      </c>
      <c r="L14">
        <v>1369</v>
      </c>
      <c r="N14">
        <v>1013</v>
      </c>
      <c r="O14" t="s">
        <v>642</v>
      </c>
      <c r="P14" t="s">
        <v>642</v>
      </c>
      <c r="Q14">
        <v>1</v>
      </c>
      <c r="W14">
        <v>0</v>
      </c>
      <c r="X14">
        <v>-1855790859</v>
      </c>
      <c r="Y14">
        <f>(AT14*1.15*1.15)</f>
        <v>70.833100000000002</v>
      </c>
      <c r="AA14">
        <v>0</v>
      </c>
      <c r="AB14">
        <v>0</v>
      </c>
      <c r="AC14">
        <v>0</v>
      </c>
      <c r="AD14">
        <v>7.5</v>
      </c>
      <c r="AE14">
        <v>0</v>
      </c>
      <c r="AF14">
        <v>0</v>
      </c>
      <c r="AG14">
        <v>0</v>
      </c>
      <c r="AH14">
        <v>7.5</v>
      </c>
      <c r="AI14">
        <v>1</v>
      </c>
      <c r="AJ14">
        <v>1</v>
      </c>
      <c r="AK14">
        <v>1</v>
      </c>
      <c r="AL14">
        <v>1</v>
      </c>
      <c r="AN14">
        <v>0</v>
      </c>
      <c r="AO14">
        <v>1</v>
      </c>
      <c r="AP14">
        <v>0</v>
      </c>
      <c r="AQ14">
        <v>0</v>
      </c>
      <c r="AR14">
        <v>0</v>
      </c>
      <c r="AS14" t="s">
        <v>3</v>
      </c>
      <c r="AT14">
        <v>53.56</v>
      </c>
      <c r="AU14" t="s">
        <v>43</v>
      </c>
      <c r="AV14">
        <v>1</v>
      </c>
      <c r="AW14">
        <v>2</v>
      </c>
      <c r="AX14">
        <v>51457546</v>
      </c>
      <c r="AY14">
        <v>2</v>
      </c>
      <c r="AZ14">
        <v>133120</v>
      </c>
      <c r="BA14">
        <v>14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CX14">
        <f>ROUND(Y14*Source!I33,9)</f>
        <v>75.706417279999997</v>
      </c>
      <c r="CY14">
        <f>AD14</f>
        <v>7.5</v>
      </c>
      <c r="CZ14">
        <f>AH14</f>
        <v>7.5</v>
      </c>
      <c r="DA14">
        <f>AL14</f>
        <v>1</v>
      </c>
      <c r="DB14">
        <f>ROUND((ROUND(AT14*CZ14,2)*1.15*1.15),6)</f>
        <v>531.24824999999998</v>
      </c>
      <c r="DC14">
        <f>ROUND((ROUND(AT14*AG14,2)*1.15*1.15),6)</f>
        <v>0</v>
      </c>
      <c r="DD14" t="s">
        <v>3</v>
      </c>
      <c r="DE14" t="s">
        <v>3</v>
      </c>
      <c r="DF14">
        <f t="shared" si="0"/>
        <v>0</v>
      </c>
      <c r="DG14">
        <f t="shared" si="1"/>
        <v>0</v>
      </c>
      <c r="DH14">
        <f t="shared" si="2"/>
        <v>0</v>
      </c>
      <c r="DI14">
        <f t="shared" si="3"/>
        <v>567.79999999999995</v>
      </c>
      <c r="DJ14">
        <f>DI14</f>
        <v>567.79999999999995</v>
      </c>
      <c r="DK14">
        <v>0</v>
      </c>
    </row>
    <row r="15" spans="1:115" x14ac:dyDescent="0.2">
      <c r="A15">
        <f>ROW(Source!A38)</f>
        <v>38</v>
      </c>
      <c r="B15">
        <v>51442965</v>
      </c>
      <c r="C15">
        <v>51457549</v>
      </c>
      <c r="D15">
        <v>121548</v>
      </c>
      <c r="E15">
        <v>1</v>
      </c>
      <c r="F15">
        <v>1</v>
      </c>
      <c r="G15">
        <v>1</v>
      </c>
      <c r="H15">
        <v>1</v>
      </c>
      <c r="I15" t="s">
        <v>31</v>
      </c>
      <c r="J15" t="s">
        <v>3</v>
      </c>
      <c r="K15" t="s">
        <v>643</v>
      </c>
      <c r="L15">
        <v>1369</v>
      </c>
      <c r="N15">
        <v>1013</v>
      </c>
      <c r="O15" t="s">
        <v>642</v>
      </c>
      <c r="P15" t="s">
        <v>642</v>
      </c>
      <c r="Q15">
        <v>1</v>
      </c>
      <c r="W15">
        <v>0</v>
      </c>
      <c r="X15">
        <v>18861106</v>
      </c>
      <c r="Y15">
        <f>(AT15*1.25*1.15)</f>
        <v>0.330625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1</v>
      </c>
      <c r="AN15">
        <v>0</v>
      </c>
      <c r="AO15">
        <v>1</v>
      </c>
      <c r="AP15">
        <v>0</v>
      </c>
      <c r="AQ15">
        <v>0</v>
      </c>
      <c r="AR15">
        <v>0</v>
      </c>
      <c r="AS15" t="s">
        <v>3</v>
      </c>
      <c r="AT15">
        <v>0.23</v>
      </c>
      <c r="AU15" t="s">
        <v>36</v>
      </c>
      <c r="AV15">
        <v>2</v>
      </c>
      <c r="AW15">
        <v>2</v>
      </c>
      <c r="AX15">
        <v>51457552</v>
      </c>
      <c r="AY15">
        <v>1</v>
      </c>
      <c r="AZ15">
        <v>0</v>
      </c>
      <c r="BA15">
        <v>15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CX15">
        <f>ROUND(Y15*Source!I38,9)</f>
        <v>1.4438922750000001</v>
      </c>
      <c r="CY15">
        <f>AD15</f>
        <v>0</v>
      </c>
      <c r="CZ15">
        <f>AH15</f>
        <v>0</v>
      </c>
      <c r="DA15">
        <f>AL15</f>
        <v>1</v>
      </c>
      <c r="DB15">
        <f>ROUND((ROUND(AT15*CZ15,2)*1.25*1.15),6)</f>
        <v>0</v>
      </c>
      <c r="DC15">
        <f>ROUND((ROUND(AT15*AG15,2)*1.25*1.15),6)</f>
        <v>0</v>
      </c>
      <c r="DD15" t="s">
        <v>3</v>
      </c>
      <c r="DE15" t="s">
        <v>3</v>
      </c>
      <c r="DF15">
        <f t="shared" si="0"/>
        <v>0</v>
      </c>
      <c r="DG15">
        <f t="shared" si="1"/>
        <v>0</v>
      </c>
      <c r="DH15">
        <f t="shared" si="2"/>
        <v>0</v>
      </c>
      <c r="DI15">
        <f t="shared" si="3"/>
        <v>0</v>
      </c>
      <c r="DJ15">
        <f>DI15</f>
        <v>0</v>
      </c>
      <c r="DK15">
        <v>0</v>
      </c>
    </row>
    <row r="16" spans="1:115" x14ac:dyDescent="0.2">
      <c r="A16">
        <f>ROW(Source!A38)</f>
        <v>38</v>
      </c>
      <c r="B16">
        <v>51442965</v>
      </c>
      <c r="C16">
        <v>51457549</v>
      </c>
      <c r="D16">
        <v>0</v>
      </c>
      <c r="E16">
        <v>1</v>
      </c>
      <c r="F16">
        <v>1</v>
      </c>
      <c r="G16">
        <v>1</v>
      </c>
      <c r="H16">
        <v>2</v>
      </c>
      <c r="I16" t="s">
        <v>644</v>
      </c>
      <c r="J16" t="s">
        <v>3</v>
      </c>
      <c r="K16" t="s">
        <v>645</v>
      </c>
      <c r="L16">
        <v>37129807</v>
      </c>
      <c r="N16">
        <v>1011</v>
      </c>
      <c r="O16" t="s">
        <v>646</v>
      </c>
      <c r="P16" t="s">
        <v>646</v>
      </c>
      <c r="Q16">
        <v>1</v>
      </c>
      <c r="W16">
        <v>0</v>
      </c>
      <c r="X16">
        <v>1347970401</v>
      </c>
      <c r="Y16">
        <f>(AT16*1.25*1.15)</f>
        <v>0.330625</v>
      </c>
      <c r="AA16">
        <v>0</v>
      </c>
      <c r="AB16">
        <v>79.069999999999993</v>
      </c>
      <c r="AC16">
        <v>13.5</v>
      </c>
      <c r="AD16">
        <v>0</v>
      </c>
      <c r="AE16">
        <v>0</v>
      </c>
      <c r="AF16">
        <v>79.069999999999993</v>
      </c>
      <c r="AG16">
        <v>13.5</v>
      </c>
      <c r="AH16">
        <v>0</v>
      </c>
      <c r="AI16">
        <v>1</v>
      </c>
      <c r="AJ16">
        <v>1</v>
      </c>
      <c r="AK16">
        <v>1</v>
      </c>
      <c r="AL16">
        <v>1</v>
      </c>
      <c r="AN16">
        <v>0</v>
      </c>
      <c r="AO16">
        <v>1</v>
      </c>
      <c r="AP16">
        <v>0</v>
      </c>
      <c r="AQ16">
        <v>0</v>
      </c>
      <c r="AR16">
        <v>0</v>
      </c>
      <c r="AS16" t="s">
        <v>3</v>
      </c>
      <c r="AT16">
        <v>0.23</v>
      </c>
      <c r="AU16" t="s">
        <v>36</v>
      </c>
      <c r="AV16">
        <v>0</v>
      </c>
      <c r="AW16">
        <v>2</v>
      </c>
      <c r="AX16">
        <v>51457553</v>
      </c>
      <c r="AY16">
        <v>2</v>
      </c>
      <c r="AZ16">
        <v>98304</v>
      </c>
      <c r="BA16">
        <v>16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CX16">
        <f>ROUND(Y16*Source!I38,9)</f>
        <v>1.4438922750000001</v>
      </c>
      <c r="CY16">
        <f>AB16</f>
        <v>79.069999999999993</v>
      </c>
      <c r="CZ16">
        <f>AF16</f>
        <v>79.069999999999993</v>
      </c>
      <c r="DA16">
        <f>AJ16</f>
        <v>1</v>
      </c>
      <c r="DB16">
        <f>ROUND((ROUND(AT16*CZ16,2)*1.25*1.15),6)</f>
        <v>26.148125</v>
      </c>
      <c r="DC16">
        <f>ROUND((ROUND(AT16*AG16,2)*1.25*1.15),6)</f>
        <v>4.4706250000000001</v>
      </c>
      <c r="DD16" t="s">
        <v>3</v>
      </c>
      <c r="DE16" t="s">
        <v>3</v>
      </c>
      <c r="DF16">
        <f t="shared" si="0"/>
        <v>0</v>
      </c>
      <c r="DG16">
        <f t="shared" si="1"/>
        <v>114.17</v>
      </c>
      <c r="DH16">
        <f t="shared" si="2"/>
        <v>19.489999999999998</v>
      </c>
      <c r="DI16">
        <f t="shared" si="3"/>
        <v>0</v>
      </c>
      <c r="DJ16">
        <f>DG16</f>
        <v>114.17</v>
      </c>
      <c r="DK16">
        <v>0</v>
      </c>
    </row>
    <row r="17" spans="1:115" x14ac:dyDescent="0.2">
      <c r="A17">
        <f>ROW(Source!A39)</f>
        <v>39</v>
      </c>
      <c r="B17">
        <v>51441990</v>
      </c>
      <c r="C17">
        <v>51457549</v>
      </c>
      <c r="D17">
        <v>121548</v>
      </c>
      <c r="E17">
        <v>1</v>
      </c>
      <c r="F17">
        <v>1</v>
      </c>
      <c r="G17">
        <v>1</v>
      </c>
      <c r="H17">
        <v>1</v>
      </c>
      <c r="I17" t="s">
        <v>31</v>
      </c>
      <c r="J17" t="s">
        <v>3</v>
      </c>
      <c r="K17" t="s">
        <v>643</v>
      </c>
      <c r="L17">
        <v>1369</v>
      </c>
      <c r="N17">
        <v>1013</v>
      </c>
      <c r="O17" t="s">
        <v>642</v>
      </c>
      <c r="P17" t="s">
        <v>642</v>
      </c>
      <c r="Q17">
        <v>1</v>
      </c>
      <c r="W17">
        <v>0</v>
      </c>
      <c r="X17">
        <v>18861106</v>
      </c>
      <c r="Y17">
        <f>(AT17*1.25*1.15)</f>
        <v>0.330625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1</v>
      </c>
      <c r="AN17">
        <v>0</v>
      </c>
      <c r="AO17">
        <v>1</v>
      </c>
      <c r="AP17">
        <v>0</v>
      </c>
      <c r="AQ17">
        <v>0</v>
      </c>
      <c r="AR17">
        <v>0</v>
      </c>
      <c r="AS17" t="s">
        <v>3</v>
      </c>
      <c r="AT17">
        <v>0.23</v>
      </c>
      <c r="AU17" t="s">
        <v>36</v>
      </c>
      <c r="AV17">
        <v>2</v>
      </c>
      <c r="AW17">
        <v>2</v>
      </c>
      <c r="AX17">
        <v>51457552</v>
      </c>
      <c r="AY17">
        <v>1</v>
      </c>
      <c r="AZ17">
        <v>0</v>
      </c>
      <c r="BA17">
        <v>17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CX17">
        <f>ROUND(Y17*Source!I39,9)</f>
        <v>1.4438922750000001</v>
      </c>
      <c r="CY17">
        <f>AD17</f>
        <v>0</v>
      </c>
      <c r="CZ17">
        <f>AH17</f>
        <v>0</v>
      </c>
      <c r="DA17">
        <f>AL17</f>
        <v>1</v>
      </c>
      <c r="DB17">
        <f>ROUND((ROUND(AT17*CZ17,2)*1.25*1.15),6)</f>
        <v>0</v>
      </c>
      <c r="DC17">
        <f>ROUND((ROUND(AT17*AG17,2)*1.25*1.15),6)</f>
        <v>0</v>
      </c>
      <c r="DD17" t="s">
        <v>3</v>
      </c>
      <c r="DE17" t="s">
        <v>3</v>
      </c>
      <c r="DF17">
        <f t="shared" si="0"/>
        <v>0</v>
      </c>
      <c r="DG17">
        <f t="shared" si="1"/>
        <v>0</v>
      </c>
      <c r="DH17">
        <f t="shared" si="2"/>
        <v>0</v>
      </c>
      <c r="DI17">
        <f t="shared" si="3"/>
        <v>0</v>
      </c>
      <c r="DJ17">
        <f>DI17</f>
        <v>0</v>
      </c>
      <c r="DK17">
        <v>0</v>
      </c>
    </row>
    <row r="18" spans="1:115" x14ac:dyDescent="0.2">
      <c r="A18">
        <f>ROW(Source!A39)</f>
        <v>39</v>
      </c>
      <c r="B18">
        <v>51441990</v>
      </c>
      <c r="C18">
        <v>51457549</v>
      </c>
      <c r="D18">
        <v>0</v>
      </c>
      <c r="E18">
        <v>1</v>
      </c>
      <c r="F18">
        <v>1</v>
      </c>
      <c r="G18">
        <v>1</v>
      </c>
      <c r="H18">
        <v>2</v>
      </c>
      <c r="I18" t="s">
        <v>644</v>
      </c>
      <c r="J18" t="s">
        <v>3</v>
      </c>
      <c r="K18" t="s">
        <v>645</v>
      </c>
      <c r="L18">
        <v>37129807</v>
      </c>
      <c r="N18">
        <v>1011</v>
      </c>
      <c r="O18" t="s">
        <v>646</v>
      </c>
      <c r="P18" t="s">
        <v>646</v>
      </c>
      <c r="Q18">
        <v>1</v>
      </c>
      <c r="W18">
        <v>0</v>
      </c>
      <c r="X18">
        <v>1347970401</v>
      </c>
      <c r="Y18">
        <f>(AT18*1.25*1.15)</f>
        <v>0.330625</v>
      </c>
      <c r="AA18">
        <v>0</v>
      </c>
      <c r="AB18">
        <v>79.069999999999993</v>
      </c>
      <c r="AC18">
        <v>13.5</v>
      </c>
      <c r="AD18">
        <v>0</v>
      </c>
      <c r="AE18">
        <v>0</v>
      </c>
      <c r="AF18">
        <v>79.069999999999993</v>
      </c>
      <c r="AG18">
        <v>13.5</v>
      </c>
      <c r="AH18">
        <v>0</v>
      </c>
      <c r="AI18">
        <v>1</v>
      </c>
      <c r="AJ18">
        <v>1</v>
      </c>
      <c r="AK18">
        <v>1</v>
      </c>
      <c r="AL18">
        <v>1</v>
      </c>
      <c r="AN18">
        <v>0</v>
      </c>
      <c r="AO18">
        <v>1</v>
      </c>
      <c r="AP18">
        <v>0</v>
      </c>
      <c r="AQ18">
        <v>0</v>
      </c>
      <c r="AR18">
        <v>0</v>
      </c>
      <c r="AS18" t="s">
        <v>3</v>
      </c>
      <c r="AT18">
        <v>0.23</v>
      </c>
      <c r="AU18" t="s">
        <v>36</v>
      </c>
      <c r="AV18">
        <v>0</v>
      </c>
      <c r="AW18">
        <v>2</v>
      </c>
      <c r="AX18">
        <v>51457553</v>
      </c>
      <c r="AY18">
        <v>2</v>
      </c>
      <c r="AZ18">
        <v>98304</v>
      </c>
      <c r="BA18">
        <v>18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CX18">
        <f>ROUND(Y18*Source!I39,9)</f>
        <v>1.4438922750000001</v>
      </c>
      <c r="CY18">
        <f>AB18</f>
        <v>79.069999999999993</v>
      </c>
      <c r="CZ18">
        <f>AF18</f>
        <v>79.069999999999993</v>
      </c>
      <c r="DA18">
        <f>AJ18</f>
        <v>1</v>
      </c>
      <c r="DB18">
        <f>ROUND((ROUND(AT18*CZ18,2)*1.25*1.15),6)</f>
        <v>26.148125</v>
      </c>
      <c r="DC18">
        <f>ROUND((ROUND(AT18*AG18,2)*1.25*1.15),6)</f>
        <v>4.4706250000000001</v>
      </c>
      <c r="DD18" t="s">
        <v>3</v>
      </c>
      <c r="DE18" t="s">
        <v>3</v>
      </c>
      <c r="DF18">
        <f t="shared" si="0"/>
        <v>0</v>
      </c>
      <c r="DG18">
        <f t="shared" si="1"/>
        <v>114.17</v>
      </c>
      <c r="DH18">
        <f t="shared" si="2"/>
        <v>19.489999999999998</v>
      </c>
      <c r="DI18">
        <f t="shared" si="3"/>
        <v>0</v>
      </c>
      <c r="DJ18">
        <f>DG18</f>
        <v>114.17</v>
      </c>
      <c r="DK18">
        <v>0</v>
      </c>
    </row>
    <row r="19" spans="1:115" x14ac:dyDescent="0.2">
      <c r="A19">
        <f>ROW(Source!A40)</f>
        <v>40</v>
      </c>
      <c r="B19">
        <v>51442965</v>
      </c>
      <c r="C19">
        <v>51457554</v>
      </c>
      <c r="D19">
        <v>0</v>
      </c>
      <c r="E19">
        <v>1</v>
      </c>
      <c r="F19">
        <v>1</v>
      </c>
      <c r="G19">
        <v>1</v>
      </c>
      <c r="H19">
        <v>1</v>
      </c>
      <c r="I19" t="s">
        <v>653</v>
      </c>
      <c r="J19" t="s">
        <v>3</v>
      </c>
      <c r="K19" t="s">
        <v>654</v>
      </c>
      <c r="L19">
        <v>1369</v>
      </c>
      <c r="N19">
        <v>1013</v>
      </c>
      <c r="O19" t="s">
        <v>642</v>
      </c>
      <c r="P19" t="s">
        <v>642</v>
      </c>
      <c r="Q19">
        <v>1</v>
      </c>
      <c r="W19">
        <v>0</v>
      </c>
      <c r="X19">
        <v>1867385565</v>
      </c>
      <c r="Y19">
        <f>(AT19*1.15*1.15)</f>
        <v>114.39624999999998</v>
      </c>
      <c r="AA19">
        <v>0</v>
      </c>
      <c r="AB19">
        <v>0</v>
      </c>
      <c r="AC19">
        <v>0</v>
      </c>
      <c r="AD19">
        <v>8.5299999999999994</v>
      </c>
      <c r="AE19">
        <v>0</v>
      </c>
      <c r="AF19">
        <v>0</v>
      </c>
      <c r="AG19">
        <v>0</v>
      </c>
      <c r="AH19">
        <v>8.5299999999999994</v>
      </c>
      <c r="AI19">
        <v>1</v>
      </c>
      <c r="AJ19">
        <v>1</v>
      </c>
      <c r="AK19">
        <v>1</v>
      </c>
      <c r="AL19">
        <v>1</v>
      </c>
      <c r="AN19">
        <v>0</v>
      </c>
      <c r="AO19">
        <v>1</v>
      </c>
      <c r="AP19">
        <v>0</v>
      </c>
      <c r="AQ19">
        <v>0</v>
      </c>
      <c r="AR19">
        <v>0</v>
      </c>
      <c r="AS19" t="s">
        <v>3</v>
      </c>
      <c r="AT19">
        <v>86.5</v>
      </c>
      <c r="AU19" t="s">
        <v>43</v>
      </c>
      <c r="AV19">
        <v>1</v>
      </c>
      <c r="AW19">
        <v>2</v>
      </c>
      <c r="AX19">
        <v>51457556</v>
      </c>
      <c r="AY19">
        <v>2</v>
      </c>
      <c r="AZ19">
        <v>131072</v>
      </c>
      <c r="BA19">
        <v>19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CX19">
        <f>ROUND(Y19*Source!I40,9)</f>
        <v>124.896132686</v>
      </c>
      <c r="CY19">
        <f>AD19</f>
        <v>8.5299999999999994</v>
      </c>
      <c r="CZ19">
        <f>AH19</f>
        <v>8.5299999999999994</v>
      </c>
      <c r="DA19">
        <f>AL19</f>
        <v>1</v>
      </c>
      <c r="DB19">
        <f>ROUND((ROUND(AT19*CZ19,2)*1.15*1.15),6)</f>
        <v>975.80662500000005</v>
      </c>
      <c r="DC19">
        <f>ROUND((ROUND(AT19*AG19,2)*1.15*1.15),6)</f>
        <v>0</v>
      </c>
      <c r="DD19" t="s">
        <v>3</v>
      </c>
      <c r="DE19" t="s">
        <v>3</v>
      </c>
      <c r="DF19">
        <f t="shared" si="0"/>
        <v>0</v>
      </c>
      <c r="DG19">
        <f t="shared" si="1"/>
        <v>0</v>
      </c>
      <c r="DH19">
        <f t="shared" si="2"/>
        <v>0</v>
      </c>
      <c r="DI19">
        <f t="shared" si="3"/>
        <v>1065.3599999999999</v>
      </c>
      <c r="DJ19">
        <f>DI19</f>
        <v>1065.3599999999999</v>
      </c>
      <c r="DK19">
        <v>0</v>
      </c>
    </row>
    <row r="20" spans="1:115" x14ac:dyDescent="0.2">
      <c r="A20">
        <f>ROW(Source!A41)</f>
        <v>41</v>
      </c>
      <c r="B20">
        <v>51441990</v>
      </c>
      <c r="C20">
        <v>51457554</v>
      </c>
      <c r="D20">
        <v>0</v>
      </c>
      <c r="E20">
        <v>1</v>
      </c>
      <c r="F20">
        <v>1</v>
      </c>
      <c r="G20">
        <v>1</v>
      </c>
      <c r="H20">
        <v>1</v>
      </c>
      <c r="I20" t="s">
        <v>653</v>
      </c>
      <c r="J20" t="s">
        <v>3</v>
      </c>
      <c r="K20" t="s">
        <v>654</v>
      </c>
      <c r="L20">
        <v>1369</v>
      </c>
      <c r="N20">
        <v>1013</v>
      </c>
      <c r="O20" t="s">
        <v>642</v>
      </c>
      <c r="P20" t="s">
        <v>642</v>
      </c>
      <c r="Q20">
        <v>1</v>
      </c>
      <c r="W20">
        <v>0</v>
      </c>
      <c r="X20">
        <v>1867385565</v>
      </c>
      <c r="Y20">
        <f>(AT20*1.15*1.15)</f>
        <v>114.39624999999998</v>
      </c>
      <c r="AA20">
        <v>0</v>
      </c>
      <c r="AB20">
        <v>0</v>
      </c>
      <c r="AC20">
        <v>0</v>
      </c>
      <c r="AD20">
        <v>8.5299999999999994</v>
      </c>
      <c r="AE20">
        <v>0</v>
      </c>
      <c r="AF20">
        <v>0</v>
      </c>
      <c r="AG20">
        <v>0</v>
      </c>
      <c r="AH20">
        <v>8.5299999999999994</v>
      </c>
      <c r="AI20">
        <v>1</v>
      </c>
      <c r="AJ20">
        <v>1</v>
      </c>
      <c r="AK20">
        <v>1</v>
      </c>
      <c r="AL20">
        <v>1</v>
      </c>
      <c r="AN20">
        <v>0</v>
      </c>
      <c r="AO20">
        <v>1</v>
      </c>
      <c r="AP20">
        <v>0</v>
      </c>
      <c r="AQ20">
        <v>0</v>
      </c>
      <c r="AR20">
        <v>0</v>
      </c>
      <c r="AS20" t="s">
        <v>3</v>
      </c>
      <c r="AT20">
        <v>86.5</v>
      </c>
      <c r="AU20" t="s">
        <v>43</v>
      </c>
      <c r="AV20">
        <v>1</v>
      </c>
      <c r="AW20">
        <v>2</v>
      </c>
      <c r="AX20">
        <v>51457556</v>
      </c>
      <c r="AY20">
        <v>2</v>
      </c>
      <c r="AZ20">
        <v>131072</v>
      </c>
      <c r="BA20">
        <v>20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CX20">
        <f>ROUND(Y20*Source!I41,9)</f>
        <v>124.896132686</v>
      </c>
      <c r="CY20">
        <f>AD20</f>
        <v>8.5299999999999994</v>
      </c>
      <c r="CZ20">
        <f>AH20</f>
        <v>8.5299999999999994</v>
      </c>
      <c r="DA20">
        <f>AL20</f>
        <v>1</v>
      </c>
      <c r="DB20">
        <f>ROUND((ROUND(AT20*CZ20,2)*1.15*1.15),6)</f>
        <v>975.80662500000005</v>
      </c>
      <c r="DC20">
        <f>ROUND((ROUND(AT20*AG20,2)*1.15*1.15),6)</f>
        <v>0</v>
      </c>
      <c r="DD20" t="s">
        <v>3</v>
      </c>
      <c r="DE20" t="s">
        <v>3</v>
      </c>
      <c r="DF20">
        <f t="shared" si="0"/>
        <v>0</v>
      </c>
      <c r="DG20">
        <f t="shared" si="1"/>
        <v>0</v>
      </c>
      <c r="DH20">
        <f t="shared" si="2"/>
        <v>0</v>
      </c>
      <c r="DI20">
        <f t="shared" si="3"/>
        <v>1065.3599999999999</v>
      </c>
      <c r="DJ20">
        <f>DI20</f>
        <v>1065.3599999999999</v>
      </c>
      <c r="DK20">
        <v>0</v>
      </c>
    </row>
    <row r="21" spans="1:115" x14ac:dyDescent="0.2">
      <c r="A21">
        <f>ROW(Source!A42)</f>
        <v>42</v>
      </c>
      <c r="B21">
        <v>51442965</v>
      </c>
      <c r="C21">
        <v>51457557</v>
      </c>
      <c r="D21">
        <v>0</v>
      </c>
      <c r="E21">
        <v>1</v>
      </c>
      <c r="F21">
        <v>1</v>
      </c>
      <c r="G21">
        <v>1</v>
      </c>
      <c r="H21">
        <v>1</v>
      </c>
      <c r="I21" t="s">
        <v>640</v>
      </c>
      <c r="J21" t="s">
        <v>3</v>
      </c>
      <c r="K21" t="s">
        <v>641</v>
      </c>
      <c r="L21">
        <v>1369</v>
      </c>
      <c r="N21">
        <v>1013</v>
      </c>
      <c r="O21" t="s">
        <v>642</v>
      </c>
      <c r="P21" t="s">
        <v>642</v>
      </c>
      <c r="Q21">
        <v>1</v>
      </c>
      <c r="W21">
        <v>0</v>
      </c>
      <c r="X21">
        <v>-2005382687</v>
      </c>
      <c r="Y21">
        <f>(AT21*1.15*1.15)</f>
        <v>7.0489249999999988</v>
      </c>
      <c r="AA21">
        <v>0</v>
      </c>
      <c r="AB21">
        <v>0</v>
      </c>
      <c r="AC21">
        <v>0</v>
      </c>
      <c r="AD21">
        <v>7.8</v>
      </c>
      <c r="AE21">
        <v>0</v>
      </c>
      <c r="AF21">
        <v>0</v>
      </c>
      <c r="AG21">
        <v>0</v>
      </c>
      <c r="AH21">
        <v>7.8</v>
      </c>
      <c r="AI21">
        <v>1</v>
      </c>
      <c r="AJ21">
        <v>1</v>
      </c>
      <c r="AK21">
        <v>1</v>
      </c>
      <c r="AL21">
        <v>1</v>
      </c>
      <c r="AN21">
        <v>0</v>
      </c>
      <c r="AO21">
        <v>1</v>
      </c>
      <c r="AP21">
        <v>0</v>
      </c>
      <c r="AQ21">
        <v>0</v>
      </c>
      <c r="AR21">
        <v>0</v>
      </c>
      <c r="AS21" t="s">
        <v>3</v>
      </c>
      <c r="AT21">
        <v>5.33</v>
      </c>
      <c r="AU21" t="s">
        <v>43</v>
      </c>
      <c r="AV21">
        <v>1</v>
      </c>
      <c r="AW21">
        <v>2</v>
      </c>
      <c r="AX21">
        <v>51457561</v>
      </c>
      <c r="AY21">
        <v>2</v>
      </c>
      <c r="AZ21">
        <v>131072</v>
      </c>
      <c r="BA21">
        <v>21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CX21">
        <f>ROUND(Y21*Source!I42,9)</f>
        <v>15.682448340000001</v>
      </c>
      <c r="CY21">
        <f>AD21</f>
        <v>7.8</v>
      </c>
      <c r="CZ21">
        <f>AH21</f>
        <v>7.8</v>
      </c>
      <c r="DA21">
        <f>AL21</f>
        <v>1</v>
      </c>
      <c r="DB21">
        <f>ROUND((ROUND(AT21*CZ21,2)*1.15*1.15),6)</f>
        <v>54.976325000000003</v>
      </c>
      <c r="DC21">
        <f>ROUND((ROUND(AT21*AG21,2)*1.15*1.15),6)</f>
        <v>0</v>
      </c>
      <c r="DD21" t="s">
        <v>3</v>
      </c>
      <c r="DE21" t="s">
        <v>3</v>
      </c>
      <c r="DF21">
        <f t="shared" si="0"/>
        <v>0</v>
      </c>
      <c r="DG21">
        <f t="shared" si="1"/>
        <v>0</v>
      </c>
      <c r="DH21">
        <f t="shared" si="2"/>
        <v>0</v>
      </c>
      <c r="DI21">
        <f t="shared" si="3"/>
        <v>122.32</v>
      </c>
      <c r="DJ21">
        <f>DI21</f>
        <v>122.32</v>
      </c>
      <c r="DK21">
        <v>0</v>
      </c>
    </row>
    <row r="22" spans="1:115" x14ac:dyDescent="0.2">
      <c r="A22">
        <f>ROW(Source!A42)</f>
        <v>42</v>
      </c>
      <c r="B22">
        <v>51442965</v>
      </c>
      <c r="C22">
        <v>51457557</v>
      </c>
      <c r="D22">
        <v>121548</v>
      </c>
      <c r="E22">
        <v>1</v>
      </c>
      <c r="F22">
        <v>1</v>
      </c>
      <c r="G22">
        <v>1</v>
      </c>
      <c r="H22">
        <v>1</v>
      </c>
      <c r="I22" t="s">
        <v>31</v>
      </c>
      <c r="J22" t="s">
        <v>3</v>
      </c>
      <c r="K22" t="s">
        <v>643</v>
      </c>
      <c r="L22">
        <v>1369</v>
      </c>
      <c r="N22">
        <v>1013</v>
      </c>
      <c r="O22" t="s">
        <v>642</v>
      </c>
      <c r="P22" t="s">
        <v>642</v>
      </c>
      <c r="Q22">
        <v>1</v>
      </c>
      <c r="W22">
        <v>0</v>
      </c>
      <c r="X22">
        <v>18861106</v>
      </c>
      <c r="Y22">
        <f>(AT22*1.25*1.15)</f>
        <v>16.243749999999999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1</v>
      </c>
      <c r="AJ22">
        <v>1</v>
      </c>
      <c r="AK22">
        <v>1</v>
      </c>
      <c r="AL22">
        <v>1</v>
      </c>
      <c r="AN22">
        <v>0</v>
      </c>
      <c r="AO22">
        <v>1</v>
      </c>
      <c r="AP22">
        <v>0</v>
      </c>
      <c r="AQ22">
        <v>0</v>
      </c>
      <c r="AR22">
        <v>0</v>
      </c>
      <c r="AS22" t="s">
        <v>3</v>
      </c>
      <c r="AT22">
        <v>11.3</v>
      </c>
      <c r="AU22" t="s">
        <v>36</v>
      </c>
      <c r="AV22">
        <v>2</v>
      </c>
      <c r="AW22">
        <v>2</v>
      </c>
      <c r="AX22">
        <v>51457562</v>
      </c>
      <c r="AY22">
        <v>1</v>
      </c>
      <c r="AZ22">
        <v>2048</v>
      </c>
      <c r="BA22">
        <v>22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CX22">
        <f>ROUND(Y22*Source!I42,9)</f>
        <v>36.139094999999998</v>
      </c>
      <c r="CY22">
        <f>AD22</f>
        <v>0</v>
      </c>
      <c r="CZ22">
        <f>AH22</f>
        <v>0</v>
      </c>
      <c r="DA22">
        <f>AL22</f>
        <v>1</v>
      </c>
      <c r="DB22">
        <f>ROUND((ROUND(AT22*CZ22,2)*1.25*1.15),6)</f>
        <v>0</v>
      </c>
      <c r="DC22">
        <f>ROUND((ROUND(AT22*AG22,2)*1.25*1.15),6)</f>
        <v>0</v>
      </c>
      <c r="DD22" t="s">
        <v>3</v>
      </c>
      <c r="DE22" t="s">
        <v>3</v>
      </c>
      <c r="DF22">
        <f t="shared" si="0"/>
        <v>0</v>
      </c>
      <c r="DG22">
        <f t="shared" si="1"/>
        <v>0</v>
      </c>
      <c r="DH22">
        <f t="shared" si="2"/>
        <v>0</v>
      </c>
      <c r="DI22">
        <f t="shared" si="3"/>
        <v>0</v>
      </c>
      <c r="DJ22">
        <f>DI22</f>
        <v>0</v>
      </c>
      <c r="DK22">
        <v>0</v>
      </c>
    </row>
    <row r="23" spans="1:115" x14ac:dyDescent="0.2">
      <c r="A23">
        <f>ROW(Source!A42)</f>
        <v>42</v>
      </c>
      <c r="B23">
        <v>51442965</v>
      </c>
      <c r="C23">
        <v>51457557</v>
      </c>
      <c r="D23">
        <v>0</v>
      </c>
      <c r="E23">
        <v>1</v>
      </c>
      <c r="F23">
        <v>1</v>
      </c>
      <c r="G23">
        <v>1</v>
      </c>
      <c r="H23">
        <v>2</v>
      </c>
      <c r="I23" t="s">
        <v>655</v>
      </c>
      <c r="J23" t="s">
        <v>3</v>
      </c>
      <c r="K23" t="s">
        <v>656</v>
      </c>
      <c r="L23">
        <v>37129807</v>
      </c>
      <c r="N23">
        <v>1011</v>
      </c>
      <c r="O23" t="s">
        <v>646</v>
      </c>
      <c r="P23" t="s">
        <v>646</v>
      </c>
      <c r="Q23">
        <v>1</v>
      </c>
      <c r="W23">
        <v>0</v>
      </c>
      <c r="X23">
        <v>1088964284</v>
      </c>
      <c r="Y23">
        <f>(AT23*1.25*1.15)</f>
        <v>16.243749999999999</v>
      </c>
      <c r="AA23">
        <v>0</v>
      </c>
      <c r="AB23">
        <v>115.27</v>
      </c>
      <c r="AC23">
        <v>13.5</v>
      </c>
      <c r="AD23">
        <v>0</v>
      </c>
      <c r="AE23">
        <v>0</v>
      </c>
      <c r="AF23">
        <v>115.27</v>
      </c>
      <c r="AG23">
        <v>13.5</v>
      </c>
      <c r="AH23">
        <v>0</v>
      </c>
      <c r="AI23">
        <v>1</v>
      </c>
      <c r="AJ23">
        <v>1</v>
      </c>
      <c r="AK23">
        <v>1</v>
      </c>
      <c r="AL23">
        <v>1</v>
      </c>
      <c r="AN23">
        <v>0</v>
      </c>
      <c r="AO23">
        <v>1</v>
      </c>
      <c r="AP23">
        <v>0</v>
      </c>
      <c r="AQ23">
        <v>0</v>
      </c>
      <c r="AR23">
        <v>0</v>
      </c>
      <c r="AS23" t="s">
        <v>3</v>
      </c>
      <c r="AT23">
        <v>11.3</v>
      </c>
      <c r="AU23" t="s">
        <v>36</v>
      </c>
      <c r="AV23">
        <v>0</v>
      </c>
      <c r="AW23">
        <v>2</v>
      </c>
      <c r="AX23">
        <v>51457563</v>
      </c>
      <c r="AY23">
        <v>2</v>
      </c>
      <c r="AZ23">
        <v>100352</v>
      </c>
      <c r="BA23">
        <v>23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CX23">
        <f>ROUND(Y23*Source!I42,9)</f>
        <v>36.139094999999998</v>
      </c>
      <c r="CY23">
        <f>AB23</f>
        <v>115.27</v>
      </c>
      <c r="CZ23">
        <f>AF23</f>
        <v>115.27</v>
      </c>
      <c r="DA23">
        <f>AJ23</f>
        <v>1</v>
      </c>
      <c r="DB23">
        <f>ROUND((ROUND(AT23*CZ23,2)*1.25*1.15),6)</f>
        <v>1872.4156250000001</v>
      </c>
      <c r="DC23">
        <f>ROUND((ROUND(AT23*AG23,2)*1.25*1.15),6)</f>
        <v>219.29062500000001</v>
      </c>
      <c r="DD23" t="s">
        <v>3</v>
      </c>
      <c r="DE23" t="s">
        <v>3</v>
      </c>
      <c r="DF23">
        <f t="shared" si="0"/>
        <v>0</v>
      </c>
      <c r="DG23">
        <f t="shared" si="1"/>
        <v>4165.75</v>
      </c>
      <c r="DH23">
        <f t="shared" si="2"/>
        <v>487.88</v>
      </c>
      <c r="DI23">
        <f t="shared" si="3"/>
        <v>0</v>
      </c>
      <c r="DJ23">
        <f>DG23</f>
        <v>4165.75</v>
      </c>
      <c r="DK23">
        <v>0</v>
      </c>
    </row>
    <row r="24" spans="1:115" x14ac:dyDescent="0.2">
      <c r="A24">
        <f>ROW(Source!A43)</f>
        <v>43</v>
      </c>
      <c r="B24">
        <v>51441990</v>
      </c>
      <c r="C24">
        <v>51457557</v>
      </c>
      <c r="D24">
        <v>0</v>
      </c>
      <c r="E24">
        <v>1</v>
      </c>
      <c r="F24">
        <v>1</v>
      </c>
      <c r="G24">
        <v>1</v>
      </c>
      <c r="H24">
        <v>1</v>
      </c>
      <c r="I24" t="s">
        <v>640</v>
      </c>
      <c r="J24" t="s">
        <v>3</v>
      </c>
      <c r="K24" t="s">
        <v>641</v>
      </c>
      <c r="L24">
        <v>1369</v>
      </c>
      <c r="N24">
        <v>1013</v>
      </c>
      <c r="O24" t="s">
        <v>642</v>
      </c>
      <c r="P24" t="s">
        <v>642</v>
      </c>
      <c r="Q24">
        <v>1</v>
      </c>
      <c r="W24">
        <v>0</v>
      </c>
      <c r="X24">
        <v>-2005382687</v>
      </c>
      <c r="Y24">
        <f>(AT24*1.15*1.15)</f>
        <v>7.0489249999999988</v>
      </c>
      <c r="AA24">
        <v>0</v>
      </c>
      <c r="AB24">
        <v>0</v>
      </c>
      <c r="AC24">
        <v>0</v>
      </c>
      <c r="AD24">
        <v>7.8</v>
      </c>
      <c r="AE24">
        <v>0</v>
      </c>
      <c r="AF24">
        <v>0</v>
      </c>
      <c r="AG24">
        <v>0</v>
      </c>
      <c r="AH24">
        <v>7.8</v>
      </c>
      <c r="AI24">
        <v>1</v>
      </c>
      <c r="AJ24">
        <v>1</v>
      </c>
      <c r="AK24">
        <v>1</v>
      </c>
      <c r="AL24">
        <v>1</v>
      </c>
      <c r="AN24">
        <v>0</v>
      </c>
      <c r="AO24">
        <v>1</v>
      </c>
      <c r="AP24">
        <v>0</v>
      </c>
      <c r="AQ24">
        <v>0</v>
      </c>
      <c r="AR24">
        <v>0</v>
      </c>
      <c r="AS24" t="s">
        <v>3</v>
      </c>
      <c r="AT24">
        <v>5.33</v>
      </c>
      <c r="AU24" t="s">
        <v>43</v>
      </c>
      <c r="AV24">
        <v>1</v>
      </c>
      <c r="AW24">
        <v>2</v>
      </c>
      <c r="AX24">
        <v>51457561</v>
      </c>
      <c r="AY24">
        <v>2</v>
      </c>
      <c r="AZ24">
        <v>131072</v>
      </c>
      <c r="BA24">
        <v>24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CX24">
        <f>ROUND(Y24*Source!I43,9)</f>
        <v>15.682448340000001</v>
      </c>
      <c r="CY24">
        <f>AD24</f>
        <v>7.8</v>
      </c>
      <c r="CZ24">
        <f>AH24</f>
        <v>7.8</v>
      </c>
      <c r="DA24">
        <f>AL24</f>
        <v>1</v>
      </c>
      <c r="DB24">
        <f>ROUND((ROUND(AT24*CZ24,2)*1.15*1.15),6)</f>
        <v>54.976325000000003</v>
      </c>
      <c r="DC24">
        <f>ROUND((ROUND(AT24*AG24,2)*1.15*1.15),6)</f>
        <v>0</v>
      </c>
      <c r="DD24" t="s">
        <v>3</v>
      </c>
      <c r="DE24" t="s">
        <v>3</v>
      </c>
      <c r="DF24">
        <f t="shared" si="0"/>
        <v>0</v>
      </c>
      <c r="DG24">
        <f t="shared" si="1"/>
        <v>0</v>
      </c>
      <c r="DH24">
        <f t="shared" si="2"/>
        <v>0</v>
      </c>
      <c r="DI24">
        <f t="shared" si="3"/>
        <v>122.32</v>
      </c>
      <c r="DJ24">
        <f>DI24</f>
        <v>122.32</v>
      </c>
      <c r="DK24">
        <v>0</v>
      </c>
    </row>
    <row r="25" spans="1:115" x14ac:dyDescent="0.2">
      <c r="A25">
        <f>ROW(Source!A43)</f>
        <v>43</v>
      </c>
      <c r="B25">
        <v>51441990</v>
      </c>
      <c r="C25">
        <v>51457557</v>
      </c>
      <c r="D25">
        <v>121548</v>
      </c>
      <c r="E25">
        <v>1</v>
      </c>
      <c r="F25">
        <v>1</v>
      </c>
      <c r="G25">
        <v>1</v>
      </c>
      <c r="H25">
        <v>1</v>
      </c>
      <c r="I25" t="s">
        <v>31</v>
      </c>
      <c r="J25" t="s">
        <v>3</v>
      </c>
      <c r="K25" t="s">
        <v>643</v>
      </c>
      <c r="L25">
        <v>1369</v>
      </c>
      <c r="N25">
        <v>1013</v>
      </c>
      <c r="O25" t="s">
        <v>642</v>
      </c>
      <c r="P25" t="s">
        <v>642</v>
      </c>
      <c r="Q25">
        <v>1</v>
      </c>
      <c r="W25">
        <v>0</v>
      </c>
      <c r="X25">
        <v>18861106</v>
      </c>
      <c r="Y25">
        <f>(AT25*1.25*1.15)</f>
        <v>16.243749999999999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1</v>
      </c>
      <c r="AK25">
        <v>1</v>
      </c>
      <c r="AL25">
        <v>1</v>
      </c>
      <c r="AN25">
        <v>0</v>
      </c>
      <c r="AO25">
        <v>1</v>
      </c>
      <c r="AP25">
        <v>0</v>
      </c>
      <c r="AQ25">
        <v>0</v>
      </c>
      <c r="AR25">
        <v>0</v>
      </c>
      <c r="AS25" t="s">
        <v>3</v>
      </c>
      <c r="AT25">
        <v>11.3</v>
      </c>
      <c r="AU25" t="s">
        <v>36</v>
      </c>
      <c r="AV25">
        <v>2</v>
      </c>
      <c r="AW25">
        <v>2</v>
      </c>
      <c r="AX25">
        <v>51457562</v>
      </c>
      <c r="AY25">
        <v>1</v>
      </c>
      <c r="AZ25">
        <v>2048</v>
      </c>
      <c r="BA25">
        <v>25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CX25">
        <f>ROUND(Y25*Source!I43,9)</f>
        <v>36.139094999999998</v>
      </c>
      <c r="CY25">
        <f>AD25</f>
        <v>0</v>
      </c>
      <c r="CZ25">
        <f>AH25</f>
        <v>0</v>
      </c>
      <c r="DA25">
        <f>AL25</f>
        <v>1</v>
      </c>
      <c r="DB25">
        <f>ROUND((ROUND(AT25*CZ25,2)*1.25*1.15),6)</f>
        <v>0</v>
      </c>
      <c r="DC25">
        <f>ROUND((ROUND(AT25*AG25,2)*1.25*1.15),6)</f>
        <v>0</v>
      </c>
      <c r="DD25" t="s">
        <v>3</v>
      </c>
      <c r="DE25" t="s">
        <v>3</v>
      </c>
      <c r="DF25">
        <f t="shared" si="0"/>
        <v>0</v>
      </c>
      <c r="DG25">
        <f t="shared" si="1"/>
        <v>0</v>
      </c>
      <c r="DH25">
        <f t="shared" si="2"/>
        <v>0</v>
      </c>
      <c r="DI25">
        <f t="shared" si="3"/>
        <v>0</v>
      </c>
      <c r="DJ25">
        <f>DI25</f>
        <v>0</v>
      </c>
      <c r="DK25">
        <v>0</v>
      </c>
    </row>
    <row r="26" spans="1:115" x14ac:dyDescent="0.2">
      <c r="A26">
        <f>ROW(Source!A43)</f>
        <v>43</v>
      </c>
      <c r="B26">
        <v>51441990</v>
      </c>
      <c r="C26">
        <v>51457557</v>
      </c>
      <c r="D26">
        <v>0</v>
      </c>
      <c r="E26">
        <v>1</v>
      </c>
      <c r="F26">
        <v>1</v>
      </c>
      <c r="G26">
        <v>1</v>
      </c>
      <c r="H26">
        <v>2</v>
      </c>
      <c r="I26" t="s">
        <v>655</v>
      </c>
      <c r="J26" t="s">
        <v>3</v>
      </c>
      <c r="K26" t="s">
        <v>656</v>
      </c>
      <c r="L26">
        <v>37129807</v>
      </c>
      <c r="N26">
        <v>1011</v>
      </c>
      <c r="O26" t="s">
        <v>646</v>
      </c>
      <c r="P26" t="s">
        <v>646</v>
      </c>
      <c r="Q26">
        <v>1</v>
      </c>
      <c r="W26">
        <v>0</v>
      </c>
      <c r="X26">
        <v>1088964284</v>
      </c>
      <c r="Y26">
        <f>(AT26*1.25*1.15)</f>
        <v>16.243749999999999</v>
      </c>
      <c r="AA26">
        <v>0</v>
      </c>
      <c r="AB26">
        <v>115.27</v>
      </c>
      <c r="AC26">
        <v>13.5</v>
      </c>
      <c r="AD26">
        <v>0</v>
      </c>
      <c r="AE26">
        <v>0</v>
      </c>
      <c r="AF26">
        <v>115.27</v>
      </c>
      <c r="AG26">
        <v>13.5</v>
      </c>
      <c r="AH26">
        <v>0</v>
      </c>
      <c r="AI26">
        <v>1</v>
      </c>
      <c r="AJ26">
        <v>1</v>
      </c>
      <c r="AK26">
        <v>1</v>
      </c>
      <c r="AL26">
        <v>1</v>
      </c>
      <c r="AN26">
        <v>0</v>
      </c>
      <c r="AO26">
        <v>1</v>
      </c>
      <c r="AP26">
        <v>0</v>
      </c>
      <c r="AQ26">
        <v>0</v>
      </c>
      <c r="AR26">
        <v>0</v>
      </c>
      <c r="AS26" t="s">
        <v>3</v>
      </c>
      <c r="AT26">
        <v>11.3</v>
      </c>
      <c r="AU26" t="s">
        <v>36</v>
      </c>
      <c r="AV26">
        <v>0</v>
      </c>
      <c r="AW26">
        <v>2</v>
      </c>
      <c r="AX26">
        <v>51457563</v>
      </c>
      <c r="AY26">
        <v>2</v>
      </c>
      <c r="AZ26">
        <v>100352</v>
      </c>
      <c r="BA26">
        <v>26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X26">
        <f>ROUND(Y26*Source!I43,9)</f>
        <v>36.139094999999998</v>
      </c>
      <c r="CY26">
        <f>AB26</f>
        <v>115.27</v>
      </c>
      <c r="CZ26">
        <f>AF26</f>
        <v>115.27</v>
      </c>
      <c r="DA26">
        <f>AJ26</f>
        <v>1</v>
      </c>
      <c r="DB26">
        <f>ROUND((ROUND(AT26*CZ26,2)*1.25*1.15),6)</f>
        <v>1872.4156250000001</v>
      </c>
      <c r="DC26">
        <f>ROUND((ROUND(AT26*AG26,2)*1.25*1.15),6)</f>
        <v>219.29062500000001</v>
      </c>
      <c r="DD26" t="s">
        <v>3</v>
      </c>
      <c r="DE26" t="s">
        <v>3</v>
      </c>
      <c r="DF26">
        <f t="shared" si="0"/>
        <v>0</v>
      </c>
      <c r="DG26">
        <f t="shared" si="1"/>
        <v>4165.75</v>
      </c>
      <c r="DH26">
        <f t="shared" si="2"/>
        <v>487.88</v>
      </c>
      <c r="DI26">
        <f t="shared" si="3"/>
        <v>0</v>
      </c>
      <c r="DJ26">
        <f>DG26</f>
        <v>4165.75</v>
      </c>
      <c r="DK26">
        <v>0</v>
      </c>
    </row>
    <row r="27" spans="1:115" x14ac:dyDescent="0.2">
      <c r="A27">
        <f>ROW(Source!A44)</f>
        <v>44</v>
      </c>
      <c r="B27">
        <v>51442965</v>
      </c>
      <c r="C27">
        <v>51457564</v>
      </c>
      <c r="D27">
        <v>0</v>
      </c>
      <c r="E27">
        <v>1</v>
      </c>
      <c r="F27">
        <v>1</v>
      </c>
      <c r="G27">
        <v>1</v>
      </c>
      <c r="H27">
        <v>1</v>
      </c>
      <c r="I27" t="s">
        <v>653</v>
      </c>
      <c r="J27" t="s">
        <v>3</v>
      </c>
      <c r="K27" t="s">
        <v>654</v>
      </c>
      <c r="L27">
        <v>1369</v>
      </c>
      <c r="N27">
        <v>1013</v>
      </c>
      <c r="O27" t="s">
        <v>642</v>
      </c>
      <c r="P27" t="s">
        <v>642</v>
      </c>
      <c r="Q27">
        <v>1</v>
      </c>
      <c r="W27">
        <v>0</v>
      </c>
      <c r="X27">
        <v>1867385565</v>
      </c>
      <c r="Y27">
        <f>(AT27*1.15*1.15)</f>
        <v>114.39624999999998</v>
      </c>
      <c r="AA27">
        <v>0</v>
      </c>
      <c r="AB27">
        <v>0</v>
      </c>
      <c r="AC27">
        <v>0</v>
      </c>
      <c r="AD27">
        <v>8.5299999999999994</v>
      </c>
      <c r="AE27">
        <v>0</v>
      </c>
      <c r="AF27">
        <v>0</v>
      </c>
      <c r="AG27">
        <v>0</v>
      </c>
      <c r="AH27">
        <v>8.5299999999999994</v>
      </c>
      <c r="AI27">
        <v>1</v>
      </c>
      <c r="AJ27">
        <v>1</v>
      </c>
      <c r="AK27">
        <v>1</v>
      </c>
      <c r="AL27">
        <v>1</v>
      </c>
      <c r="AN27">
        <v>0</v>
      </c>
      <c r="AO27">
        <v>1</v>
      </c>
      <c r="AP27">
        <v>0</v>
      </c>
      <c r="AQ27">
        <v>0</v>
      </c>
      <c r="AR27">
        <v>0</v>
      </c>
      <c r="AS27" t="s">
        <v>3</v>
      </c>
      <c r="AT27">
        <v>86.5</v>
      </c>
      <c r="AU27" t="s">
        <v>43</v>
      </c>
      <c r="AV27">
        <v>1</v>
      </c>
      <c r="AW27">
        <v>2</v>
      </c>
      <c r="AX27">
        <v>51457566</v>
      </c>
      <c r="AY27">
        <v>2</v>
      </c>
      <c r="AZ27">
        <v>131072</v>
      </c>
      <c r="BA27">
        <v>27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CX27">
        <f>ROUND(Y27*Source!I44,9)</f>
        <v>63.627194250000002</v>
      </c>
      <c r="CY27">
        <f>AD27</f>
        <v>8.5299999999999994</v>
      </c>
      <c r="CZ27">
        <f>AH27</f>
        <v>8.5299999999999994</v>
      </c>
      <c r="DA27">
        <f>AL27</f>
        <v>1</v>
      </c>
      <c r="DB27">
        <f>ROUND((ROUND(AT27*CZ27,2)*1.15*1.15),6)</f>
        <v>975.80662500000005</v>
      </c>
      <c r="DC27">
        <f>ROUND((ROUND(AT27*AG27,2)*1.15*1.15),6)</f>
        <v>0</v>
      </c>
      <c r="DD27" t="s">
        <v>3</v>
      </c>
      <c r="DE27" t="s">
        <v>3</v>
      </c>
      <c r="DF27">
        <f t="shared" si="0"/>
        <v>0</v>
      </c>
      <c r="DG27">
        <f t="shared" si="1"/>
        <v>0</v>
      </c>
      <c r="DH27">
        <f t="shared" si="2"/>
        <v>0</v>
      </c>
      <c r="DI27">
        <f t="shared" si="3"/>
        <v>542.74</v>
      </c>
      <c r="DJ27">
        <f>DI27</f>
        <v>542.74</v>
      </c>
      <c r="DK27">
        <v>0</v>
      </c>
    </row>
    <row r="28" spans="1:115" x14ac:dyDescent="0.2">
      <c r="A28">
        <f>ROW(Source!A45)</f>
        <v>45</v>
      </c>
      <c r="B28">
        <v>51441990</v>
      </c>
      <c r="C28">
        <v>51457564</v>
      </c>
      <c r="D28">
        <v>0</v>
      </c>
      <c r="E28">
        <v>1</v>
      </c>
      <c r="F28">
        <v>1</v>
      </c>
      <c r="G28">
        <v>1</v>
      </c>
      <c r="H28">
        <v>1</v>
      </c>
      <c r="I28" t="s">
        <v>653</v>
      </c>
      <c r="J28" t="s">
        <v>3</v>
      </c>
      <c r="K28" t="s">
        <v>654</v>
      </c>
      <c r="L28">
        <v>1369</v>
      </c>
      <c r="N28">
        <v>1013</v>
      </c>
      <c r="O28" t="s">
        <v>642</v>
      </c>
      <c r="P28" t="s">
        <v>642</v>
      </c>
      <c r="Q28">
        <v>1</v>
      </c>
      <c r="W28">
        <v>0</v>
      </c>
      <c r="X28">
        <v>1867385565</v>
      </c>
      <c r="Y28">
        <f>(AT28*1.15*1.15)</f>
        <v>114.39624999999998</v>
      </c>
      <c r="AA28">
        <v>0</v>
      </c>
      <c r="AB28">
        <v>0</v>
      </c>
      <c r="AC28">
        <v>0</v>
      </c>
      <c r="AD28">
        <v>8.5299999999999994</v>
      </c>
      <c r="AE28">
        <v>0</v>
      </c>
      <c r="AF28">
        <v>0</v>
      </c>
      <c r="AG28">
        <v>0</v>
      </c>
      <c r="AH28">
        <v>8.5299999999999994</v>
      </c>
      <c r="AI28">
        <v>1</v>
      </c>
      <c r="AJ28">
        <v>1</v>
      </c>
      <c r="AK28">
        <v>1</v>
      </c>
      <c r="AL28">
        <v>1</v>
      </c>
      <c r="AN28">
        <v>0</v>
      </c>
      <c r="AO28">
        <v>1</v>
      </c>
      <c r="AP28">
        <v>0</v>
      </c>
      <c r="AQ28">
        <v>0</v>
      </c>
      <c r="AR28">
        <v>0</v>
      </c>
      <c r="AS28" t="s">
        <v>3</v>
      </c>
      <c r="AT28">
        <v>86.5</v>
      </c>
      <c r="AU28" t="s">
        <v>43</v>
      </c>
      <c r="AV28">
        <v>1</v>
      </c>
      <c r="AW28">
        <v>2</v>
      </c>
      <c r="AX28">
        <v>51457566</v>
      </c>
      <c r="AY28">
        <v>2</v>
      </c>
      <c r="AZ28">
        <v>131072</v>
      </c>
      <c r="BA28">
        <v>28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CX28">
        <f>ROUND(Y28*Source!I45,9)</f>
        <v>63.627194250000002</v>
      </c>
      <c r="CY28">
        <f>AD28</f>
        <v>8.5299999999999994</v>
      </c>
      <c r="CZ28">
        <f>AH28</f>
        <v>8.5299999999999994</v>
      </c>
      <c r="DA28">
        <f>AL28</f>
        <v>1</v>
      </c>
      <c r="DB28">
        <f>ROUND((ROUND(AT28*CZ28,2)*1.15*1.15),6)</f>
        <v>975.80662500000005</v>
      </c>
      <c r="DC28">
        <f>ROUND((ROUND(AT28*AG28,2)*1.15*1.15),6)</f>
        <v>0</v>
      </c>
      <c r="DD28" t="s">
        <v>3</v>
      </c>
      <c r="DE28" t="s">
        <v>3</v>
      </c>
      <c r="DF28">
        <f t="shared" si="0"/>
        <v>0</v>
      </c>
      <c r="DG28">
        <f t="shared" si="1"/>
        <v>0</v>
      </c>
      <c r="DH28">
        <f t="shared" si="2"/>
        <v>0</v>
      </c>
      <c r="DI28">
        <f t="shared" si="3"/>
        <v>542.74</v>
      </c>
      <c r="DJ28">
        <f>DI28</f>
        <v>542.74</v>
      </c>
      <c r="DK28">
        <v>0</v>
      </c>
    </row>
    <row r="29" spans="1:115" x14ac:dyDescent="0.2">
      <c r="A29">
        <f>ROW(Source!A46)</f>
        <v>46</v>
      </c>
      <c r="B29">
        <v>51442965</v>
      </c>
      <c r="C29">
        <v>51457567</v>
      </c>
      <c r="D29">
        <v>0</v>
      </c>
      <c r="E29">
        <v>1</v>
      </c>
      <c r="F29">
        <v>1</v>
      </c>
      <c r="G29">
        <v>1</v>
      </c>
      <c r="H29">
        <v>1</v>
      </c>
      <c r="I29" t="s">
        <v>657</v>
      </c>
      <c r="J29" t="s">
        <v>3</v>
      </c>
      <c r="K29" t="s">
        <v>658</v>
      </c>
      <c r="L29">
        <v>1369</v>
      </c>
      <c r="N29">
        <v>1013</v>
      </c>
      <c r="O29" t="s">
        <v>642</v>
      </c>
      <c r="P29" t="s">
        <v>642</v>
      </c>
      <c r="Q29">
        <v>1</v>
      </c>
      <c r="W29">
        <v>0</v>
      </c>
      <c r="X29">
        <v>-132474840</v>
      </c>
      <c r="Y29">
        <f>(AT29*1.15*1.15)</f>
        <v>19.043999999999997</v>
      </c>
      <c r="AA29">
        <v>0</v>
      </c>
      <c r="AB29">
        <v>0</v>
      </c>
      <c r="AC29">
        <v>0</v>
      </c>
      <c r="AD29">
        <v>8.02</v>
      </c>
      <c r="AE29">
        <v>0</v>
      </c>
      <c r="AF29">
        <v>0</v>
      </c>
      <c r="AG29">
        <v>0</v>
      </c>
      <c r="AH29">
        <v>8.02</v>
      </c>
      <c r="AI29">
        <v>1</v>
      </c>
      <c r="AJ29">
        <v>1</v>
      </c>
      <c r="AK29">
        <v>1</v>
      </c>
      <c r="AL29">
        <v>1</v>
      </c>
      <c r="AN29">
        <v>0</v>
      </c>
      <c r="AO29">
        <v>1</v>
      </c>
      <c r="AP29">
        <v>0</v>
      </c>
      <c r="AQ29">
        <v>0</v>
      </c>
      <c r="AR29">
        <v>0</v>
      </c>
      <c r="AS29" t="s">
        <v>3</v>
      </c>
      <c r="AT29">
        <v>14.4</v>
      </c>
      <c r="AU29" t="s">
        <v>43</v>
      </c>
      <c r="AV29">
        <v>1</v>
      </c>
      <c r="AW29">
        <v>2</v>
      </c>
      <c r="AX29">
        <v>51457576</v>
      </c>
      <c r="AY29">
        <v>2</v>
      </c>
      <c r="AZ29">
        <v>131072</v>
      </c>
      <c r="BA29">
        <v>29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CX29">
        <f>ROUND(Y29*Source!I46,9)</f>
        <v>56.954890800000001</v>
      </c>
      <c r="CY29">
        <f>AD29</f>
        <v>8.02</v>
      </c>
      <c r="CZ29">
        <f>AH29</f>
        <v>8.02</v>
      </c>
      <c r="DA29">
        <f>AL29</f>
        <v>1</v>
      </c>
      <c r="DB29">
        <f>ROUND((ROUND(AT29*CZ29,2)*1.15*1.15),6)</f>
        <v>152.735525</v>
      </c>
      <c r="DC29">
        <f>ROUND((ROUND(AT29*AG29,2)*1.15*1.15),6)</f>
        <v>0</v>
      </c>
      <c r="DD29" t="s">
        <v>3</v>
      </c>
      <c r="DE29" t="s">
        <v>3</v>
      </c>
      <c r="DF29">
        <f t="shared" si="0"/>
        <v>0</v>
      </c>
      <c r="DG29">
        <f t="shared" si="1"/>
        <v>0</v>
      </c>
      <c r="DH29">
        <f t="shared" si="2"/>
        <v>0</v>
      </c>
      <c r="DI29">
        <f t="shared" si="3"/>
        <v>456.78</v>
      </c>
      <c r="DJ29">
        <f>DI29</f>
        <v>456.78</v>
      </c>
      <c r="DK29">
        <v>0</v>
      </c>
    </row>
    <row r="30" spans="1:115" x14ac:dyDescent="0.2">
      <c r="A30">
        <f>ROW(Source!A46)</f>
        <v>46</v>
      </c>
      <c r="B30">
        <v>51442965</v>
      </c>
      <c r="C30">
        <v>51457567</v>
      </c>
      <c r="D30">
        <v>121548</v>
      </c>
      <c r="E30">
        <v>1</v>
      </c>
      <c r="F30">
        <v>1</v>
      </c>
      <c r="G30">
        <v>1</v>
      </c>
      <c r="H30">
        <v>1</v>
      </c>
      <c r="I30" t="s">
        <v>31</v>
      </c>
      <c r="J30" t="s">
        <v>3</v>
      </c>
      <c r="K30" t="s">
        <v>643</v>
      </c>
      <c r="L30">
        <v>1369</v>
      </c>
      <c r="N30">
        <v>1013</v>
      </c>
      <c r="O30" t="s">
        <v>642</v>
      </c>
      <c r="P30" t="s">
        <v>642</v>
      </c>
      <c r="Q30">
        <v>1</v>
      </c>
      <c r="W30">
        <v>0</v>
      </c>
      <c r="X30">
        <v>18861106</v>
      </c>
      <c r="Y30">
        <f>(AT30*1.25*1.15)</f>
        <v>19.952500000000001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1</v>
      </c>
      <c r="AJ30">
        <v>1</v>
      </c>
      <c r="AK30">
        <v>1</v>
      </c>
      <c r="AL30">
        <v>1</v>
      </c>
      <c r="AN30">
        <v>0</v>
      </c>
      <c r="AO30">
        <v>1</v>
      </c>
      <c r="AP30">
        <v>0</v>
      </c>
      <c r="AQ30">
        <v>0</v>
      </c>
      <c r="AR30">
        <v>0</v>
      </c>
      <c r="AS30" t="s">
        <v>3</v>
      </c>
      <c r="AT30">
        <v>13.88</v>
      </c>
      <c r="AU30" t="s">
        <v>36</v>
      </c>
      <c r="AV30">
        <v>2</v>
      </c>
      <c r="AW30">
        <v>2</v>
      </c>
      <c r="AX30">
        <v>51457577</v>
      </c>
      <c r="AY30">
        <v>1</v>
      </c>
      <c r="AZ30">
        <v>0</v>
      </c>
      <c r="BA30">
        <v>30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CX30">
        <f>ROUND(Y30*Source!I46,9)</f>
        <v>59.671941750000002</v>
      </c>
      <c r="CY30">
        <f>AD30</f>
        <v>0</v>
      </c>
      <c r="CZ30">
        <f>AH30</f>
        <v>0</v>
      </c>
      <c r="DA30">
        <f>AL30</f>
        <v>1</v>
      </c>
      <c r="DB30">
        <f>ROUND((ROUND(AT30*CZ30,2)*1.25*1.15),6)</f>
        <v>0</v>
      </c>
      <c r="DC30">
        <f>ROUND((ROUND(AT30*AG30,2)*1.25*1.15),6)</f>
        <v>0</v>
      </c>
      <c r="DD30" t="s">
        <v>3</v>
      </c>
      <c r="DE30" t="s">
        <v>3</v>
      </c>
      <c r="DF30">
        <f t="shared" si="0"/>
        <v>0</v>
      </c>
      <c r="DG30">
        <f t="shared" si="1"/>
        <v>0</v>
      </c>
      <c r="DH30">
        <f t="shared" si="2"/>
        <v>0</v>
      </c>
      <c r="DI30">
        <f t="shared" si="3"/>
        <v>0</v>
      </c>
      <c r="DJ30">
        <f>DI30</f>
        <v>0</v>
      </c>
      <c r="DK30">
        <v>0</v>
      </c>
    </row>
    <row r="31" spans="1:115" x14ac:dyDescent="0.2">
      <c r="A31">
        <f>ROW(Source!A46)</f>
        <v>46</v>
      </c>
      <c r="B31">
        <v>51442965</v>
      </c>
      <c r="C31">
        <v>51457567</v>
      </c>
      <c r="D31">
        <v>0</v>
      </c>
      <c r="E31">
        <v>1</v>
      </c>
      <c r="F31">
        <v>1</v>
      </c>
      <c r="G31">
        <v>1</v>
      </c>
      <c r="H31">
        <v>2</v>
      </c>
      <c r="I31" t="s">
        <v>659</v>
      </c>
      <c r="J31" t="s">
        <v>3</v>
      </c>
      <c r="K31" t="s">
        <v>660</v>
      </c>
      <c r="L31">
        <v>37129807</v>
      </c>
      <c r="N31">
        <v>1011</v>
      </c>
      <c r="O31" t="s">
        <v>646</v>
      </c>
      <c r="P31" t="s">
        <v>646</v>
      </c>
      <c r="Q31">
        <v>1</v>
      </c>
      <c r="W31">
        <v>0</v>
      </c>
      <c r="X31">
        <v>1399519741</v>
      </c>
      <c r="Y31">
        <f>(AT31*1.25*1.15)</f>
        <v>2.5443749999999996</v>
      </c>
      <c r="AA31">
        <v>0</v>
      </c>
      <c r="AB31">
        <v>123</v>
      </c>
      <c r="AC31">
        <v>13.5</v>
      </c>
      <c r="AD31">
        <v>0</v>
      </c>
      <c r="AE31">
        <v>0</v>
      </c>
      <c r="AF31">
        <v>123</v>
      </c>
      <c r="AG31">
        <v>13.5</v>
      </c>
      <c r="AH31">
        <v>0</v>
      </c>
      <c r="AI31">
        <v>1</v>
      </c>
      <c r="AJ31">
        <v>1</v>
      </c>
      <c r="AK31">
        <v>1</v>
      </c>
      <c r="AL31">
        <v>1</v>
      </c>
      <c r="AN31">
        <v>0</v>
      </c>
      <c r="AO31">
        <v>1</v>
      </c>
      <c r="AP31">
        <v>0</v>
      </c>
      <c r="AQ31">
        <v>0</v>
      </c>
      <c r="AR31">
        <v>0</v>
      </c>
      <c r="AS31" t="s">
        <v>3</v>
      </c>
      <c r="AT31">
        <v>1.77</v>
      </c>
      <c r="AU31" t="s">
        <v>36</v>
      </c>
      <c r="AV31">
        <v>0</v>
      </c>
      <c r="AW31">
        <v>2</v>
      </c>
      <c r="AX31">
        <v>51457578</v>
      </c>
      <c r="AY31">
        <v>2</v>
      </c>
      <c r="AZ31">
        <v>100352</v>
      </c>
      <c r="BA31">
        <v>31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CX31">
        <f>ROUND(Y31*Source!I46,9)</f>
        <v>7.6094623129999999</v>
      </c>
      <c r="CY31">
        <f>AB31</f>
        <v>123</v>
      </c>
      <c r="CZ31">
        <f>AF31</f>
        <v>123</v>
      </c>
      <c r="DA31">
        <f>AJ31</f>
        <v>1</v>
      </c>
      <c r="DB31">
        <f>ROUND((ROUND(AT31*CZ31,2)*1.25*1.15),6)</f>
        <v>312.958125</v>
      </c>
      <c r="DC31">
        <f>ROUND((ROUND(AT31*AG31,2)*1.25*1.15),6)</f>
        <v>34.356250000000003</v>
      </c>
      <c r="DD31" t="s">
        <v>3</v>
      </c>
      <c r="DE31" t="s">
        <v>3</v>
      </c>
      <c r="DF31">
        <f t="shared" si="0"/>
        <v>0</v>
      </c>
      <c r="DG31">
        <f t="shared" si="1"/>
        <v>935.96</v>
      </c>
      <c r="DH31">
        <f t="shared" si="2"/>
        <v>102.73</v>
      </c>
      <c r="DI31">
        <f t="shared" si="3"/>
        <v>0</v>
      </c>
      <c r="DJ31">
        <f>DG31</f>
        <v>935.96</v>
      </c>
      <c r="DK31">
        <v>0</v>
      </c>
    </row>
    <row r="32" spans="1:115" x14ac:dyDescent="0.2">
      <c r="A32">
        <f>ROW(Source!A46)</f>
        <v>46</v>
      </c>
      <c r="B32">
        <v>51442965</v>
      </c>
      <c r="C32">
        <v>51457567</v>
      </c>
      <c r="D32">
        <v>0</v>
      </c>
      <c r="E32">
        <v>1</v>
      </c>
      <c r="F32">
        <v>1</v>
      </c>
      <c r="G32">
        <v>1</v>
      </c>
      <c r="H32">
        <v>2</v>
      </c>
      <c r="I32" t="s">
        <v>661</v>
      </c>
      <c r="J32" t="s">
        <v>3</v>
      </c>
      <c r="K32" t="s">
        <v>662</v>
      </c>
      <c r="L32">
        <v>37129807</v>
      </c>
      <c r="N32">
        <v>1011</v>
      </c>
      <c r="O32" t="s">
        <v>646</v>
      </c>
      <c r="P32" t="s">
        <v>646</v>
      </c>
      <c r="Q32">
        <v>1</v>
      </c>
      <c r="W32">
        <v>0</v>
      </c>
      <c r="X32">
        <v>1365173426</v>
      </c>
      <c r="Y32">
        <f>(AT32*1.25*1.15)</f>
        <v>6.1668749999999992</v>
      </c>
      <c r="AA32">
        <v>0</v>
      </c>
      <c r="AB32">
        <v>89.99</v>
      </c>
      <c r="AC32">
        <v>10.06</v>
      </c>
      <c r="AD32">
        <v>0</v>
      </c>
      <c r="AE32">
        <v>0</v>
      </c>
      <c r="AF32">
        <v>89.99</v>
      </c>
      <c r="AG32">
        <v>10.06</v>
      </c>
      <c r="AH32">
        <v>0</v>
      </c>
      <c r="AI32">
        <v>1</v>
      </c>
      <c r="AJ32">
        <v>1</v>
      </c>
      <c r="AK32">
        <v>1</v>
      </c>
      <c r="AL32">
        <v>1</v>
      </c>
      <c r="AN32">
        <v>0</v>
      </c>
      <c r="AO32">
        <v>1</v>
      </c>
      <c r="AP32">
        <v>0</v>
      </c>
      <c r="AQ32">
        <v>0</v>
      </c>
      <c r="AR32">
        <v>0</v>
      </c>
      <c r="AS32" t="s">
        <v>3</v>
      </c>
      <c r="AT32">
        <v>4.29</v>
      </c>
      <c r="AU32" t="s">
        <v>36</v>
      </c>
      <c r="AV32">
        <v>0</v>
      </c>
      <c r="AW32">
        <v>2</v>
      </c>
      <c r="AX32">
        <v>51457579</v>
      </c>
      <c r="AY32">
        <v>2</v>
      </c>
      <c r="AZ32">
        <v>100352</v>
      </c>
      <c r="BA32">
        <v>32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CX32">
        <f>ROUND(Y32*Source!I46,9)</f>
        <v>18.443273062999999</v>
      </c>
      <c r="CY32">
        <f>AB32</f>
        <v>89.99</v>
      </c>
      <c r="CZ32">
        <f>AF32</f>
        <v>89.99</v>
      </c>
      <c r="DA32">
        <f>AJ32</f>
        <v>1</v>
      </c>
      <c r="DB32">
        <f>ROUND((ROUND(AT32*CZ32,2)*1.25*1.15),6)</f>
        <v>554.96124999999995</v>
      </c>
      <c r="DC32">
        <f>ROUND((ROUND(AT32*AG32,2)*1.25*1.15),6)</f>
        <v>62.042499999999997</v>
      </c>
      <c r="DD32" t="s">
        <v>3</v>
      </c>
      <c r="DE32" t="s">
        <v>3</v>
      </c>
      <c r="DF32">
        <f t="shared" si="0"/>
        <v>0</v>
      </c>
      <c r="DG32">
        <f t="shared" si="1"/>
        <v>1659.71</v>
      </c>
      <c r="DH32">
        <f t="shared" si="2"/>
        <v>185.54</v>
      </c>
      <c r="DI32">
        <f t="shared" si="3"/>
        <v>0</v>
      </c>
      <c r="DJ32">
        <f>DG32</f>
        <v>1659.71</v>
      </c>
      <c r="DK32">
        <v>0</v>
      </c>
    </row>
    <row r="33" spans="1:115" x14ac:dyDescent="0.2">
      <c r="A33">
        <f>ROW(Source!A46)</f>
        <v>46</v>
      </c>
      <c r="B33">
        <v>51442965</v>
      </c>
      <c r="C33">
        <v>51457567</v>
      </c>
      <c r="D33">
        <v>0</v>
      </c>
      <c r="E33">
        <v>1</v>
      </c>
      <c r="F33">
        <v>1</v>
      </c>
      <c r="G33">
        <v>1</v>
      </c>
      <c r="H33">
        <v>2</v>
      </c>
      <c r="I33" t="s">
        <v>663</v>
      </c>
      <c r="J33" t="s">
        <v>3</v>
      </c>
      <c r="K33" t="s">
        <v>664</v>
      </c>
      <c r="L33">
        <v>37129807</v>
      </c>
      <c r="N33">
        <v>1011</v>
      </c>
      <c r="O33" t="s">
        <v>646</v>
      </c>
      <c r="P33" t="s">
        <v>646</v>
      </c>
      <c r="Q33">
        <v>1</v>
      </c>
      <c r="W33">
        <v>0</v>
      </c>
      <c r="X33">
        <v>228230316</v>
      </c>
      <c r="Y33">
        <f>(AT33*1.25*1.15)</f>
        <v>10.177499999999998</v>
      </c>
      <c r="AA33">
        <v>0</v>
      </c>
      <c r="AB33">
        <v>364.07</v>
      </c>
      <c r="AC33">
        <v>13.5</v>
      </c>
      <c r="AD33">
        <v>0</v>
      </c>
      <c r="AE33">
        <v>0</v>
      </c>
      <c r="AF33">
        <v>364.07</v>
      </c>
      <c r="AG33">
        <v>13.5</v>
      </c>
      <c r="AH33">
        <v>0</v>
      </c>
      <c r="AI33">
        <v>1</v>
      </c>
      <c r="AJ33">
        <v>1</v>
      </c>
      <c r="AK33">
        <v>1</v>
      </c>
      <c r="AL33">
        <v>1</v>
      </c>
      <c r="AN33">
        <v>0</v>
      </c>
      <c r="AO33">
        <v>1</v>
      </c>
      <c r="AP33">
        <v>0</v>
      </c>
      <c r="AQ33">
        <v>0</v>
      </c>
      <c r="AR33">
        <v>0</v>
      </c>
      <c r="AS33" t="s">
        <v>3</v>
      </c>
      <c r="AT33">
        <v>7.08</v>
      </c>
      <c r="AU33" t="s">
        <v>36</v>
      </c>
      <c r="AV33">
        <v>0</v>
      </c>
      <c r="AW33">
        <v>2</v>
      </c>
      <c r="AX33">
        <v>51457580</v>
      </c>
      <c r="AY33">
        <v>2</v>
      </c>
      <c r="AZ33">
        <v>100352</v>
      </c>
      <c r="BA33">
        <v>33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CX33">
        <f>ROUND(Y33*Source!I46,9)</f>
        <v>30.437849249999999</v>
      </c>
      <c r="CY33">
        <f>AB33</f>
        <v>364.07</v>
      </c>
      <c r="CZ33">
        <f>AF33</f>
        <v>364.07</v>
      </c>
      <c r="DA33">
        <f>AJ33</f>
        <v>1</v>
      </c>
      <c r="DB33">
        <f>ROUND((ROUND(AT33*CZ33,2)*1.25*1.15),6)</f>
        <v>3705.3287500000001</v>
      </c>
      <c r="DC33">
        <f>ROUND((ROUND(AT33*AG33,2)*1.25*1.15),6)</f>
        <v>137.39625000000001</v>
      </c>
      <c r="DD33" t="s">
        <v>3</v>
      </c>
      <c r="DE33" t="s">
        <v>3</v>
      </c>
      <c r="DF33">
        <f t="shared" si="0"/>
        <v>0</v>
      </c>
      <c r="DG33">
        <f t="shared" si="1"/>
        <v>11081.51</v>
      </c>
      <c r="DH33">
        <f t="shared" si="2"/>
        <v>410.91</v>
      </c>
      <c r="DI33">
        <f t="shared" si="3"/>
        <v>0</v>
      </c>
      <c r="DJ33">
        <f>DG33</f>
        <v>11081.51</v>
      </c>
      <c r="DK33">
        <v>0</v>
      </c>
    </row>
    <row r="34" spans="1:115" x14ac:dyDescent="0.2">
      <c r="A34">
        <f>ROW(Source!A46)</f>
        <v>46</v>
      </c>
      <c r="B34">
        <v>51442965</v>
      </c>
      <c r="C34">
        <v>51457567</v>
      </c>
      <c r="D34">
        <v>0</v>
      </c>
      <c r="E34">
        <v>1</v>
      </c>
      <c r="F34">
        <v>1</v>
      </c>
      <c r="G34">
        <v>1</v>
      </c>
      <c r="H34">
        <v>2</v>
      </c>
      <c r="I34" t="s">
        <v>665</v>
      </c>
      <c r="J34" t="s">
        <v>3</v>
      </c>
      <c r="K34" t="s">
        <v>666</v>
      </c>
      <c r="L34">
        <v>37129807</v>
      </c>
      <c r="N34">
        <v>1011</v>
      </c>
      <c r="O34" t="s">
        <v>646</v>
      </c>
      <c r="P34" t="s">
        <v>646</v>
      </c>
      <c r="Q34">
        <v>1</v>
      </c>
      <c r="W34">
        <v>0</v>
      </c>
      <c r="X34">
        <v>-472002238</v>
      </c>
      <c r="Y34">
        <f>(AT34*1.25*1.15)</f>
        <v>1.06375</v>
      </c>
      <c r="AA34">
        <v>0</v>
      </c>
      <c r="AB34">
        <v>110</v>
      </c>
      <c r="AC34">
        <v>11.6</v>
      </c>
      <c r="AD34">
        <v>0</v>
      </c>
      <c r="AE34">
        <v>0</v>
      </c>
      <c r="AF34">
        <v>110</v>
      </c>
      <c r="AG34">
        <v>11.6</v>
      </c>
      <c r="AH34">
        <v>0</v>
      </c>
      <c r="AI34">
        <v>1</v>
      </c>
      <c r="AJ34">
        <v>1</v>
      </c>
      <c r="AK34">
        <v>1</v>
      </c>
      <c r="AL34">
        <v>1</v>
      </c>
      <c r="AN34">
        <v>0</v>
      </c>
      <c r="AO34">
        <v>1</v>
      </c>
      <c r="AP34">
        <v>0</v>
      </c>
      <c r="AQ34">
        <v>0</v>
      </c>
      <c r="AR34">
        <v>0</v>
      </c>
      <c r="AS34" t="s">
        <v>3</v>
      </c>
      <c r="AT34">
        <v>0.74</v>
      </c>
      <c r="AU34" t="s">
        <v>36</v>
      </c>
      <c r="AV34">
        <v>0</v>
      </c>
      <c r="AW34">
        <v>2</v>
      </c>
      <c r="AX34">
        <v>51457581</v>
      </c>
      <c r="AY34">
        <v>2</v>
      </c>
      <c r="AZ34">
        <v>98304</v>
      </c>
      <c r="BA34">
        <v>34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CX34">
        <f>ROUND(Y34*Source!I46,9)</f>
        <v>3.1813571249999999</v>
      </c>
      <c r="CY34">
        <f>AB34</f>
        <v>110</v>
      </c>
      <c r="CZ34">
        <f>AF34</f>
        <v>110</v>
      </c>
      <c r="DA34">
        <f>AJ34</f>
        <v>1</v>
      </c>
      <c r="DB34">
        <f>ROUND((ROUND(AT34*CZ34,2)*1.25*1.15),6)</f>
        <v>117.0125</v>
      </c>
      <c r="DC34">
        <f>ROUND((ROUND(AT34*AG34,2)*1.25*1.15),6)</f>
        <v>12.33375</v>
      </c>
      <c r="DD34" t="s">
        <v>3</v>
      </c>
      <c r="DE34" t="s">
        <v>3</v>
      </c>
      <c r="DF34">
        <f t="shared" si="0"/>
        <v>0</v>
      </c>
      <c r="DG34">
        <f t="shared" si="1"/>
        <v>349.95</v>
      </c>
      <c r="DH34">
        <f t="shared" si="2"/>
        <v>36.9</v>
      </c>
      <c r="DI34">
        <f t="shared" si="3"/>
        <v>0</v>
      </c>
      <c r="DJ34">
        <f>DG34</f>
        <v>349.95</v>
      </c>
      <c r="DK34">
        <v>0</v>
      </c>
    </row>
    <row r="35" spans="1:115" x14ac:dyDescent="0.2">
      <c r="A35">
        <f>ROW(Source!A46)</f>
        <v>46</v>
      </c>
      <c r="B35">
        <v>51442965</v>
      </c>
      <c r="C35">
        <v>51457567</v>
      </c>
      <c r="D35">
        <v>0</v>
      </c>
      <c r="E35">
        <v>1</v>
      </c>
      <c r="F35">
        <v>1</v>
      </c>
      <c r="G35">
        <v>1</v>
      </c>
      <c r="H35">
        <v>3</v>
      </c>
      <c r="I35" t="s">
        <v>667</v>
      </c>
      <c r="J35" t="s">
        <v>3</v>
      </c>
      <c r="K35" t="s">
        <v>668</v>
      </c>
      <c r="L35">
        <v>1339</v>
      </c>
      <c r="N35">
        <v>1007</v>
      </c>
      <c r="O35" t="s">
        <v>57</v>
      </c>
      <c r="P35" t="s">
        <v>57</v>
      </c>
      <c r="Q35">
        <v>1</v>
      </c>
      <c r="W35">
        <v>0</v>
      </c>
      <c r="X35">
        <v>1035631997</v>
      </c>
      <c r="Y35">
        <f>AT35</f>
        <v>5</v>
      </c>
      <c r="AA35">
        <v>2.44</v>
      </c>
      <c r="AB35">
        <v>0</v>
      </c>
      <c r="AC35">
        <v>0</v>
      </c>
      <c r="AD35">
        <v>0</v>
      </c>
      <c r="AE35">
        <v>2.44</v>
      </c>
      <c r="AF35">
        <v>0</v>
      </c>
      <c r="AG35">
        <v>0</v>
      </c>
      <c r="AH35">
        <v>0</v>
      </c>
      <c r="AI35">
        <v>1</v>
      </c>
      <c r="AJ35">
        <v>1</v>
      </c>
      <c r="AK35">
        <v>1</v>
      </c>
      <c r="AL35">
        <v>1</v>
      </c>
      <c r="AN35">
        <v>0</v>
      </c>
      <c r="AO35">
        <v>1</v>
      </c>
      <c r="AP35">
        <v>0</v>
      </c>
      <c r="AQ35">
        <v>0</v>
      </c>
      <c r="AR35">
        <v>0</v>
      </c>
      <c r="AS35" t="s">
        <v>3</v>
      </c>
      <c r="AT35">
        <v>5</v>
      </c>
      <c r="AU35" t="s">
        <v>3</v>
      </c>
      <c r="AV35">
        <v>0</v>
      </c>
      <c r="AW35">
        <v>2</v>
      </c>
      <c r="AX35">
        <v>51457582</v>
      </c>
      <c r="AY35">
        <v>2</v>
      </c>
      <c r="AZ35">
        <v>16384</v>
      </c>
      <c r="BA35">
        <v>35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CX35">
        <f>ROUND(Y35*Source!I46,9)</f>
        <v>14.9535</v>
      </c>
      <c r="CY35">
        <f>AA35</f>
        <v>2.44</v>
      </c>
      <c r="CZ35">
        <f>AE35</f>
        <v>2.44</v>
      </c>
      <c r="DA35">
        <f>AI35</f>
        <v>1</v>
      </c>
      <c r="DB35">
        <f>ROUND(ROUND(AT35*CZ35,2),6)</f>
        <v>12.2</v>
      </c>
      <c r="DC35">
        <f>ROUND(ROUND(AT35*AG35,2),6)</f>
        <v>0</v>
      </c>
      <c r="DD35" t="s">
        <v>3</v>
      </c>
      <c r="DE35" t="s">
        <v>3</v>
      </c>
      <c r="DF35">
        <f t="shared" si="0"/>
        <v>36.49</v>
      </c>
      <c r="DG35">
        <f t="shared" si="1"/>
        <v>0</v>
      </c>
      <c r="DH35">
        <f t="shared" si="2"/>
        <v>0</v>
      </c>
      <c r="DI35">
        <f t="shared" si="3"/>
        <v>0</v>
      </c>
      <c r="DJ35">
        <f>DF35</f>
        <v>36.49</v>
      </c>
      <c r="DK35">
        <v>0</v>
      </c>
    </row>
    <row r="36" spans="1:115" x14ac:dyDescent="0.2">
      <c r="A36">
        <f>ROW(Source!A46)</f>
        <v>46</v>
      </c>
      <c r="B36">
        <v>51442965</v>
      </c>
      <c r="C36">
        <v>51457567</v>
      </c>
      <c r="D36">
        <v>0</v>
      </c>
      <c r="E36">
        <v>1</v>
      </c>
      <c r="F36">
        <v>1</v>
      </c>
      <c r="G36">
        <v>1</v>
      </c>
      <c r="H36">
        <v>3</v>
      </c>
      <c r="I36" t="s">
        <v>669</v>
      </c>
      <c r="J36" t="s">
        <v>3</v>
      </c>
      <c r="K36" t="s">
        <v>670</v>
      </c>
      <c r="L36">
        <v>1339</v>
      </c>
      <c r="N36">
        <v>1007</v>
      </c>
      <c r="O36" t="s">
        <v>57</v>
      </c>
      <c r="P36" t="s">
        <v>57</v>
      </c>
      <c r="Q36">
        <v>1</v>
      </c>
      <c r="W36">
        <v>0</v>
      </c>
      <c r="X36">
        <v>220090467</v>
      </c>
      <c r="Y36">
        <f>AT36</f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</v>
      </c>
      <c r="AJ36">
        <v>1</v>
      </c>
      <c r="AK36">
        <v>1</v>
      </c>
      <c r="AL36">
        <v>1</v>
      </c>
      <c r="AN36">
        <v>0</v>
      </c>
      <c r="AO36">
        <v>0</v>
      </c>
      <c r="AP36">
        <v>0</v>
      </c>
      <c r="AQ36">
        <v>0</v>
      </c>
      <c r="AR36">
        <v>0</v>
      </c>
      <c r="AS36" t="s">
        <v>3</v>
      </c>
      <c r="AT36">
        <v>0</v>
      </c>
      <c r="AU36" t="s">
        <v>3</v>
      </c>
      <c r="AV36">
        <v>0</v>
      </c>
      <c r="AW36">
        <v>2</v>
      </c>
      <c r="AX36">
        <v>51457583</v>
      </c>
      <c r="AY36">
        <v>1</v>
      </c>
      <c r="AZ36">
        <v>0</v>
      </c>
      <c r="BA36">
        <v>36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CX36">
        <f>ROUND(Y36*Source!I46,9)</f>
        <v>0</v>
      </c>
      <c r="CY36">
        <f>AA36</f>
        <v>0</v>
      </c>
      <c r="CZ36">
        <f>AE36</f>
        <v>0</v>
      </c>
      <c r="DA36">
        <f>AI36</f>
        <v>1</v>
      </c>
      <c r="DB36">
        <f>ROUND(ROUND(AT36*CZ36,2),6)</f>
        <v>0</v>
      </c>
      <c r="DC36">
        <f>ROUND(ROUND(AT36*AG36,2),6)</f>
        <v>0</v>
      </c>
      <c r="DD36" t="s">
        <v>3</v>
      </c>
      <c r="DE36" t="s">
        <v>3</v>
      </c>
      <c r="DF36">
        <f t="shared" si="0"/>
        <v>0</v>
      </c>
      <c r="DG36">
        <f t="shared" si="1"/>
        <v>0</v>
      </c>
      <c r="DH36">
        <f t="shared" si="2"/>
        <v>0</v>
      </c>
      <c r="DI36">
        <f t="shared" si="3"/>
        <v>0</v>
      </c>
      <c r="DJ36">
        <f>DF36</f>
        <v>0</v>
      </c>
      <c r="DK36">
        <v>0</v>
      </c>
    </row>
    <row r="37" spans="1:115" x14ac:dyDescent="0.2">
      <c r="A37">
        <f>ROW(Source!A47)</f>
        <v>47</v>
      </c>
      <c r="B37">
        <v>51441990</v>
      </c>
      <c r="C37">
        <v>51457567</v>
      </c>
      <c r="D37">
        <v>0</v>
      </c>
      <c r="E37">
        <v>1</v>
      </c>
      <c r="F37">
        <v>1</v>
      </c>
      <c r="G37">
        <v>1</v>
      </c>
      <c r="H37">
        <v>1</v>
      </c>
      <c r="I37" t="s">
        <v>657</v>
      </c>
      <c r="J37" t="s">
        <v>3</v>
      </c>
      <c r="K37" t="s">
        <v>658</v>
      </c>
      <c r="L37">
        <v>1369</v>
      </c>
      <c r="N37">
        <v>1013</v>
      </c>
      <c r="O37" t="s">
        <v>642</v>
      </c>
      <c r="P37" t="s">
        <v>642</v>
      </c>
      <c r="Q37">
        <v>1</v>
      </c>
      <c r="W37">
        <v>0</v>
      </c>
      <c r="X37">
        <v>-132474840</v>
      </c>
      <c r="Y37">
        <f>(AT37*1.15*1.15)</f>
        <v>19.043999999999997</v>
      </c>
      <c r="AA37">
        <v>0</v>
      </c>
      <c r="AB37">
        <v>0</v>
      </c>
      <c r="AC37">
        <v>0</v>
      </c>
      <c r="AD37">
        <v>8.02</v>
      </c>
      <c r="AE37">
        <v>0</v>
      </c>
      <c r="AF37">
        <v>0</v>
      </c>
      <c r="AG37">
        <v>0</v>
      </c>
      <c r="AH37">
        <v>8.02</v>
      </c>
      <c r="AI37">
        <v>1</v>
      </c>
      <c r="AJ37">
        <v>1</v>
      </c>
      <c r="AK37">
        <v>1</v>
      </c>
      <c r="AL37">
        <v>1</v>
      </c>
      <c r="AN37">
        <v>0</v>
      </c>
      <c r="AO37">
        <v>1</v>
      </c>
      <c r="AP37">
        <v>0</v>
      </c>
      <c r="AQ37">
        <v>0</v>
      </c>
      <c r="AR37">
        <v>0</v>
      </c>
      <c r="AS37" t="s">
        <v>3</v>
      </c>
      <c r="AT37">
        <v>14.4</v>
      </c>
      <c r="AU37" t="s">
        <v>43</v>
      </c>
      <c r="AV37">
        <v>1</v>
      </c>
      <c r="AW37">
        <v>2</v>
      </c>
      <c r="AX37">
        <v>51457576</v>
      </c>
      <c r="AY37">
        <v>2</v>
      </c>
      <c r="AZ37">
        <v>131072</v>
      </c>
      <c r="BA37">
        <v>37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CX37">
        <f>ROUND(Y37*Source!I47,9)</f>
        <v>56.954890800000001</v>
      </c>
      <c r="CY37">
        <f>AD37</f>
        <v>8.02</v>
      </c>
      <c r="CZ37">
        <f>AH37</f>
        <v>8.02</v>
      </c>
      <c r="DA37">
        <f>AL37</f>
        <v>1</v>
      </c>
      <c r="DB37">
        <f>ROUND((ROUND(AT37*CZ37,2)*1.15*1.15),6)</f>
        <v>152.735525</v>
      </c>
      <c r="DC37">
        <f>ROUND((ROUND(AT37*AG37,2)*1.15*1.15),6)</f>
        <v>0</v>
      </c>
      <c r="DD37" t="s">
        <v>3</v>
      </c>
      <c r="DE37" t="s">
        <v>3</v>
      </c>
      <c r="DF37">
        <f t="shared" si="0"/>
        <v>0</v>
      </c>
      <c r="DG37">
        <f t="shared" si="1"/>
        <v>0</v>
      </c>
      <c r="DH37">
        <f t="shared" si="2"/>
        <v>0</v>
      </c>
      <c r="DI37">
        <f t="shared" si="3"/>
        <v>456.78</v>
      </c>
      <c r="DJ37">
        <f>DI37</f>
        <v>456.78</v>
      </c>
      <c r="DK37">
        <v>0</v>
      </c>
    </row>
    <row r="38" spans="1:115" x14ac:dyDescent="0.2">
      <c r="A38">
        <f>ROW(Source!A47)</f>
        <v>47</v>
      </c>
      <c r="B38">
        <v>51441990</v>
      </c>
      <c r="C38">
        <v>51457567</v>
      </c>
      <c r="D38">
        <v>121548</v>
      </c>
      <c r="E38">
        <v>1</v>
      </c>
      <c r="F38">
        <v>1</v>
      </c>
      <c r="G38">
        <v>1</v>
      </c>
      <c r="H38">
        <v>1</v>
      </c>
      <c r="I38" t="s">
        <v>31</v>
      </c>
      <c r="J38" t="s">
        <v>3</v>
      </c>
      <c r="K38" t="s">
        <v>643</v>
      </c>
      <c r="L38">
        <v>1369</v>
      </c>
      <c r="N38">
        <v>1013</v>
      </c>
      <c r="O38" t="s">
        <v>642</v>
      </c>
      <c r="P38" t="s">
        <v>642</v>
      </c>
      <c r="Q38">
        <v>1</v>
      </c>
      <c r="W38">
        <v>0</v>
      </c>
      <c r="X38">
        <v>18861106</v>
      </c>
      <c r="Y38">
        <f>(AT38*1.25*1.15)</f>
        <v>19.952500000000001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1</v>
      </c>
      <c r="AJ38">
        <v>1</v>
      </c>
      <c r="AK38">
        <v>1</v>
      </c>
      <c r="AL38">
        <v>1</v>
      </c>
      <c r="AN38">
        <v>0</v>
      </c>
      <c r="AO38">
        <v>1</v>
      </c>
      <c r="AP38">
        <v>0</v>
      </c>
      <c r="AQ38">
        <v>0</v>
      </c>
      <c r="AR38">
        <v>0</v>
      </c>
      <c r="AS38" t="s">
        <v>3</v>
      </c>
      <c r="AT38">
        <v>13.88</v>
      </c>
      <c r="AU38" t="s">
        <v>36</v>
      </c>
      <c r="AV38">
        <v>2</v>
      </c>
      <c r="AW38">
        <v>2</v>
      </c>
      <c r="AX38">
        <v>51457577</v>
      </c>
      <c r="AY38">
        <v>1</v>
      </c>
      <c r="AZ38">
        <v>0</v>
      </c>
      <c r="BA38">
        <v>38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CX38">
        <f>ROUND(Y38*Source!I47,9)</f>
        <v>59.671941750000002</v>
      </c>
      <c r="CY38">
        <f>AD38</f>
        <v>0</v>
      </c>
      <c r="CZ38">
        <f>AH38</f>
        <v>0</v>
      </c>
      <c r="DA38">
        <f>AL38</f>
        <v>1</v>
      </c>
      <c r="DB38">
        <f>ROUND((ROUND(AT38*CZ38,2)*1.25*1.15),6)</f>
        <v>0</v>
      </c>
      <c r="DC38">
        <f>ROUND((ROUND(AT38*AG38,2)*1.25*1.15),6)</f>
        <v>0</v>
      </c>
      <c r="DD38" t="s">
        <v>3</v>
      </c>
      <c r="DE38" t="s">
        <v>3</v>
      </c>
      <c r="DF38">
        <f t="shared" si="0"/>
        <v>0</v>
      </c>
      <c r="DG38">
        <f t="shared" si="1"/>
        <v>0</v>
      </c>
      <c r="DH38">
        <f t="shared" si="2"/>
        <v>0</v>
      </c>
      <c r="DI38">
        <f t="shared" si="3"/>
        <v>0</v>
      </c>
      <c r="DJ38">
        <f>DI38</f>
        <v>0</v>
      </c>
      <c r="DK38">
        <v>0</v>
      </c>
    </row>
    <row r="39" spans="1:115" x14ac:dyDescent="0.2">
      <c r="A39">
        <f>ROW(Source!A47)</f>
        <v>47</v>
      </c>
      <c r="B39">
        <v>51441990</v>
      </c>
      <c r="C39">
        <v>51457567</v>
      </c>
      <c r="D39">
        <v>0</v>
      </c>
      <c r="E39">
        <v>1</v>
      </c>
      <c r="F39">
        <v>1</v>
      </c>
      <c r="G39">
        <v>1</v>
      </c>
      <c r="H39">
        <v>2</v>
      </c>
      <c r="I39" t="s">
        <v>659</v>
      </c>
      <c r="J39" t="s">
        <v>3</v>
      </c>
      <c r="K39" t="s">
        <v>660</v>
      </c>
      <c r="L39">
        <v>37129807</v>
      </c>
      <c r="N39">
        <v>1011</v>
      </c>
      <c r="O39" t="s">
        <v>646</v>
      </c>
      <c r="P39" t="s">
        <v>646</v>
      </c>
      <c r="Q39">
        <v>1</v>
      </c>
      <c r="W39">
        <v>0</v>
      </c>
      <c r="X39">
        <v>1399519741</v>
      </c>
      <c r="Y39">
        <f>(AT39*1.25*1.15)</f>
        <v>2.5443749999999996</v>
      </c>
      <c r="AA39">
        <v>0</v>
      </c>
      <c r="AB39">
        <v>123</v>
      </c>
      <c r="AC39">
        <v>13.5</v>
      </c>
      <c r="AD39">
        <v>0</v>
      </c>
      <c r="AE39">
        <v>0</v>
      </c>
      <c r="AF39">
        <v>123</v>
      </c>
      <c r="AG39">
        <v>13.5</v>
      </c>
      <c r="AH39">
        <v>0</v>
      </c>
      <c r="AI39">
        <v>1</v>
      </c>
      <c r="AJ39">
        <v>1</v>
      </c>
      <c r="AK39">
        <v>1</v>
      </c>
      <c r="AL39">
        <v>1</v>
      </c>
      <c r="AN39">
        <v>0</v>
      </c>
      <c r="AO39">
        <v>1</v>
      </c>
      <c r="AP39">
        <v>0</v>
      </c>
      <c r="AQ39">
        <v>0</v>
      </c>
      <c r="AR39">
        <v>0</v>
      </c>
      <c r="AS39" t="s">
        <v>3</v>
      </c>
      <c r="AT39">
        <v>1.77</v>
      </c>
      <c r="AU39" t="s">
        <v>36</v>
      </c>
      <c r="AV39">
        <v>0</v>
      </c>
      <c r="AW39">
        <v>2</v>
      </c>
      <c r="AX39">
        <v>51457578</v>
      </c>
      <c r="AY39">
        <v>2</v>
      </c>
      <c r="AZ39">
        <v>100352</v>
      </c>
      <c r="BA39">
        <v>39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CX39">
        <f>ROUND(Y39*Source!I47,9)</f>
        <v>7.6094623129999999</v>
      </c>
      <c r="CY39">
        <f>AB39</f>
        <v>123</v>
      </c>
      <c r="CZ39">
        <f>AF39</f>
        <v>123</v>
      </c>
      <c r="DA39">
        <f>AJ39</f>
        <v>1</v>
      </c>
      <c r="DB39">
        <f>ROUND((ROUND(AT39*CZ39,2)*1.25*1.15),6)</f>
        <v>312.958125</v>
      </c>
      <c r="DC39">
        <f>ROUND((ROUND(AT39*AG39,2)*1.25*1.15),6)</f>
        <v>34.356250000000003</v>
      </c>
      <c r="DD39" t="s">
        <v>3</v>
      </c>
      <c r="DE39" t="s">
        <v>3</v>
      </c>
      <c r="DF39">
        <f t="shared" si="0"/>
        <v>0</v>
      </c>
      <c r="DG39">
        <f t="shared" si="1"/>
        <v>935.96</v>
      </c>
      <c r="DH39">
        <f t="shared" si="2"/>
        <v>102.73</v>
      </c>
      <c r="DI39">
        <f t="shared" si="3"/>
        <v>0</v>
      </c>
      <c r="DJ39">
        <f>DG39</f>
        <v>935.96</v>
      </c>
      <c r="DK39">
        <v>0</v>
      </c>
    </row>
    <row r="40" spans="1:115" x14ac:dyDescent="0.2">
      <c r="A40">
        <f>ROW(Source!A47)</f>
        <v>47</v>
      </c>
      <c r="B40">
        <v>51441990</v>
      </c>
      <c r="C40">
        <v>51457567</v>
      </c>
      <c r="D40">
        <v>0</v>
      </c>
      <c r="E40">
        <v>1</v>
      </c>
      <c r="F40">
        <v>1</v>
      </c>
      <c r="G40">
        <v>1</v>
      </c>
      <c r="H40">
        <v>2</v>
      </c>
      <c r="I40" t="s">
        <v>661</v>
      </c>
      <c r="J40" t="s">
        <v>3</v>
      </c>
      <c r="K40" t="s">
        <v>662</v>
      </c>
      <c r="L40">
        <v>37129807</v>
      </c>
      <c r="N40">
        <v>1011</v>
      </c>
      <c r="O40" t="s">
        <v>646</v>
      </c>
      <c r="P40" t="s">
        <v>646</v>
      </c>
      <c r="Q40">
        <v>1</v>
      </c>
      <c r="W40">
        <v>0</v>
      </c>
      <c r="X40">
        <v>1365173426</v>
      </c>
      <c r="Y40">
        <f>(AT40*1.25*1.15)</f>
        <v>6.1668749999999992</v>
      </c>
      <c r="AA40">
        <v>0</v>
      </c>
      <c r="AB40">
        <v>89.99</v>
      </c>
      <c r="AC40">
        <v>10.06</v>
      </c>
      <c r="AD40">
        <v>0</v>
      </c>
      <c r="AE40">
        <v>0</v>
      </c>
      <c r="AF40">
        <v>89.99</v>
      </c>
      <c r="AG40">
        <v>10.06</v>
      </c>
      <c r="AH40">
        <v>0</v>
      </c>
      <c r="AI40">
        <v>1</v>
      </c>
      <c r="AJ40">
        <v>1</v>
      </c>
      <c r="AK40">
        <v>1</v>
      </c>
      <c r="AL40">
        <v>1</v>
      </c>
      <c r="AN40">
        <v>0</v>
      </c>
      <c r="AO40">
        <v>1</v>
      </c>
      <c r="AP40">
        <v>0</v>
      </c>
      <c r="AQ40">
        <v>0</v>
      </c>
      <c r="AR40">
        <v>0</v>
      </c>
      <c r="AS40" t="s">
        <v>3</v>
      </c>
      <c r="AT40">
        <v>4.29</v>
      </c>
      <c r="AU40" t="s">
        <v>36</v>
      </c>
      <c r="AV40">
        <v>0</v>
      </c>
      <c r="AW40">
        <v>2</v>
      </c>
      <c r="AX40">
        <v>51457579</v>
      </c>
      <c r="AY40">
        <v>2</v>
      </c>
      <c r="AZ40">
        <v>100352</v>
      </c>
      <c r="BA40">
        <v>40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CX40">
        <f>ROUND(Y40*Source!I47,9)</f>
        <v>18.443273062999999</v>
      </c>
      <c r="CY40">
        <f>AB40</f>
        <v>89.99</v>
      </c>
      <c r="CZ40">
        <f>AF40</f>
        <v>89.99</v>
      </c>
      <c r="DA40">
        <f>AJ40</f>
        <v>1</v>
      </c>
      <c r="DB40">
        <f>ROUND((ROUND(AT40*CZ40,2)*1.25*1.15),6)</f>
        <v>554.96124999999995</v>
      </c>
      <c r="DC40">
        <f>ROUND((ROUND(AT40*AG40,2)*1.25*1.15),6)</f>
        <v>62.042499999999997</v>
      </c>
      <c r="DD40" t="s">
        <v>3</v>
      </c>
      <c r="DE40" t="s">
        <v>3</v>
      </c>
      <c r="DF40">
        <f t="shared" si="0"/>
        <v>0</v>
      </c>
      <c r="DG40">
        <f t="shared" si="1"/>
        <v>1659.71</v>
      </c>
      <c r="DH40">
        <f t="shared" si="2"/>
        <v>185.54</v>
      </c>
      <c r="DI40">
        <f t="shared" si="3"/>
        <v>0</v>
      </c>
      <c r="DJ40">
        <f>DG40</f>
        <v>1659.71</v>
      </c>
      <c r="DK40">
        <v>0</v>
      </c>
    </row>
    <row r="41" spans="1:115" x14ac:dyDescent="0.2">
      <c r="A41">
        <f>ROW(Source!A47)</f>
        <v>47</v>
      </c>
      <c r="B41">
        <v>51441990</v>
      </c>
      <c r="C41">
        <v>51457567</v>
      </c>
      <c r="D41">
        <v>0</v>
      </c>
      <c r="E41">
        <v>1</v>
      </c>
      <c r="F41">
        <v>1</v>
      </c>
      <c r="G41">
        <v>1</v>
      </c>
      <c r="H41">
        <v>2</v>
      </c>
      <c r="I41" t="s">
        <v>663</v>
      </c>
      <c r="J41" t="s">
        <v>3</v>
      </c>
      <c r="K41" t="s">
        <v>664</v>
      </c>
      <c r="L41">
        <v>37129807</v>
      </c>
      <c r="N41">
        <v>1011</v>
      </c>
      <c r="O41" t="s">
        <v>646</v>
      </c>
      <c r="P41" t="s">
        <v>646</v>
      </c>
      <c r="Q41">
        <v>1</v>
      </c>
      <c r="W41">
        <v>0</v>
      </c>
      <c r="X41">
        <v>228230316</v>
      </c>
      <c r="Y41">
        <f>(AT41*1.25*1.15)</f>
        <v>10.177499999999998</v>
      </c>
      <c r="AA41">
        <v>0</v>
      </c>
      <c r="AB41">
        <v>364.07</v>
      </c>
      <c r="AC41">
        <v>13.5</v>
      </c>
      <c r="AD41">
        <v>0</v>
      </c>
      <c r="AE41">
        <v>0</v>
      </c>
      <c r="AF41">
        <v>364.07</v>
      </c>
      <c r="AG41">
        <v>13.5</v>
      </c>
      <c r="AH41">
        <v>0</v>
      </c>
      <c r="AI41">
        <v>1</v>
      </c>
      <c r="AJ41">
        <v>1</v>
      </c>
      <c r="AK41">
        <v>1</v>
      </c>
      <c r="AL41">
        <v>1</v>
      </c>
      <c r="AN41">
        <v>0</v>
      </c>
      <c r="AO41">
        <v>1</v>
      </c>
      <c r="AP41">
        <v>0</v>
      </c>
      <c r="AQ41">
        <v>0</v>
      </c>
      <c r="AR41">
        <v>0</v>
      </c>
      <c r="AS41" t="s">
        <v>3</v>
      </c>
      <c r="AT41">
        <v>7.08</v>
      </c>
      <c r="AU41" t="s">
        <v>36</v>
      </c>
      <c r="AV41">
        <v>0</v>
      </c>
      <c r="AW41">
        <v>2</v>
      </c>
      <c r="AX41">
        <v>51457580</v>
      </c>
      <c r="AY41">
        <v>2</v>
      </c>
      <c r="AZ41">
        <v>100352</v>
      </c>
      <c r="BA41">
        <v>41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CX41">
        <f>ROUND(Y41*Source!I47,9)</f>
        <v>30.437849249999999</v>
      </c>
      <c r="CY41">
        <f>AB41</f>
        <v>364.07</v>
      </c>
      <c r="CZ41">
        <f>AF41</f>
        <v>364.07</v>
      </c>
      <c r="DA41">
        <f>AJ41</f>
        <v>1</v>
      </c>
      <c r="DB41">
        <f>ROUND((ROUND(AT41*CZ41,2)*1.25*1.15),6)</f>
        <v>3705.3287500000001</v>
      </c>
      <c r="DC41">
        <f>ROUND((ROUND(AT41*AG41,2)*1.25*1.15),6)</f>
        <v>137.39625000000001</v>
      </c>
      <c r="DD41" t="s">
        <v>3</v>
      </c>
      <c r="DE41" t="s">
        <v>3</v>
      </c>
      <c r="DF41">
        <f t="shared" si="0"/>
        <v>0</v>
      </c>
      <c r="DG41">
        <f t="shared" si="1"/>
        <v>11081.51</v>
      </c>
      <c r="DH41">
        <f t="shared" si="2"/>
        <v>410.91</v>
      </c>
      <c r="DI41">
        <f t="shared" si="3"/>
        <v>0</v>
      </c>
      <c r="DJ41">
        <f>DG41</f>
        <v>11081.51</v>
      </c>
      <c r="DK41">
        <v>0</v>
      </c>
    </row>
    <row r="42" spans="1:115" x14ac:dyDescent="0.2">
      <c r="A42">
        <f>ROW(Source!A47)</f>
        <v>47</v>
      </c>
      <c r="B42">
        <v>51441990</v>
      </c>
      <c r="C42">
        <v>51457567</v>
      </c>
      <c r="D42">
        <v>0</v>
      </c>
      <c r="E42">
        <v>1</v>
      </c>
      <c r="F42">
        <v>1</v>
      </c>
      <c r="G42">
        <v>1</v>
      </c>
      <c r="H42">
        <v>2</v>
      </c>
      <c r="I42" t="s">
        <v>665</v>
      </c>
      <c r="J42" t="s">
        <v>3</v>
      </c>
      <c r="K42" t="s">
        <v>666</v>
      </c>
      <c r="L42">
        <v>37129807</v>
      </c>
      <c r="N42">
        <v>1011</v>
      </c>
      <c r="O42" t="s">
        <v>646</v>
      </c>
      <c r="P42" t="s">
        <v>646</v>
      </c>
      <c r="Q42">
        <v>1</v>
      </c>
      <c r="W42">
        <v>0</v>
      </c>
      <c r="X42">
        <v>-472002238</v>
      </c>
      <c r="Y42">
        <f>(AT42*1.25*1.15)</f>
        <v>1.06375</v>
      </c>
      <c r="AA42">
        <v>0</v>
      </c>
      <c r="AB42">
        <v>110</v>
      </c>
      <c r="AC42">
        <v>11.6</v>
      </c>
      <c r="AD42">
        <v>0</v>
      </c>
      <c r="AE42">
        <v>0</v>
      </c>
      <c r="AF42">
        <v>110</v>
      </c>
      <c r="AG42">
        <v>11.6</v>
      </c>
      <c r="AH42">
        <v>0</v>
      </c>
      <c r="AI42">
        <v>1</v>
      </c>
      <c r="AJ42">
        <v>1</v>
      </c>
      <c r="AK42">
        <v>1</v>
      </c>
      <c r="AL42">
        <v>1</v>
      </c>
      <c r="AN42">
        <v>0</v>
      </c>
      <c r="AO42">
        <v>1</v>
      </c>
      <c r="AP42">
        <v>0</v>
      </c>
      <c r="AQ42">
        <v>0</v>
      </c>
      <c r="AR42">
        <v>0</v>
      </c>
      <c r="AS42" t="s">
        <v>3</v>
      </c>
      <c r="AT42">
        <v>0.74</v>
      </c>
      <c r="AU42" t="s">
        <v>36</v>
      </c>
      <c r="AV42">
        <v>0</v>
      </c>
      <c r="AW42">
        <v>2</v>
      </c>
      <c r="AX42">
        <v>51457581</v>
      </c>
      <c r="AY42">
        <v>2</v>
      </c>
      <c r="AZ42">
        <v>98304</v>
      </c>
      <c r="BA42">
        <v>42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CX42">
        <f>ROUND(Y42*Source!I47,9)</f>
        <v>3.1813571249999999</v>
      </c>
      <c r="CY42">
        <f>AB42</f>
        <v>110</v>
      </c>
      <c r="CZ42">
        <f>AF42</f>
        <v>110</v>
      </c>
      <c r="DA42">
        <f>AJ42</f>
        <v>1</v>
      </c>
      <c r="DB42">
        <f>ROUND((ROUND(AT42*CZ42,2)*1.25*1.15),6)</f>
        <v>117.0125</v>
      </c>
      <c r="DC42">
        <f>ROUND((ROUND(AT42*AG42,2)*1.25*1.15),6)</f>
        <v>12.33375</v>
      </c>
      <c r="DD42" t="s">
        <v>3</v>
      </c>
      <c r="DE42" t="s">
        <v>3</v>
      </c>
      <c r="DF42">
        <f t="shared" si="0"/>
        <v>0</v>
      </c>
      <c r="DG42">
        <f t="shared" si="1"/>
        <v>349.95</v>
      </c>
      <c r="DH42">
        <f t="shared" si="2"/>
        <v>36.9</v>
      </c>
      <c r="DI42">
        <f t="shared" si="3"/>
        <v>0</v>
      </c>
      <c r="DJ42">
        <f>DG42</f>
        <v>349.95</v>
      </c>
      <c r="DK42">
        <v>0</v>
      </c>
    </row>
    <row r="43" spans="1:115" x14ac:dyDescent="0.2">
      <c r="A43">
        <f>ROW(Source!A47)</f>
        <v>47</v>
      </c>
      <c r="B43">
        <v>51441990</v>
      </c>
      <c r="C43">
        <v>51457567</v>
      </c>
      <c r="D43">
        <v>0</v>
      </c>
      <c r="E43">
        <v>1</v>
      </c>
      <c r="F43">
        <v>1</v>
      </c>
      <c r="G43">
        <v>1</v>
      </c>
      <c r="H43">
        <v>3</v>
      </c>
      <c r="I43" t="s">
        <v>667</v>
      </c>
      <c r="J43" t="s">
        <v>3</v>
      </c>
      <c r="K43" t="s">
        <v>668</v>
      </c>
      <c r="L43">
        <v>1339</v>
      </c>
      <c r="N43">
        <v>1007</v>
      </c>
      <c r="O43" t="s">
        <v>57</v>
      </c>
      <c r="P43" t="s">
        <v>57</v>
      </c>
      <c r="Q43">
        <v>1</v>
      </c>
      <c r="W43">
        <v>0</v>
      </c>
      <c r="X43">
        <v>1035631997</v>
      </c>
      <c r="Y43">
        <f>AT43</f>
        <v>5</v>
      </c>
      <c r="AA43">
        <v>2.44</v>
      </c>
      <c r="AB43">
        <v>0</v>
      </c>
      <c r="AC43">
        <v>0</v>
      </c>
      <c r="AD43">
        <v>0</v>
      </c>
      <c r="AE43">
        <v>2.44</v>
      </c>
      <c r="AF43">
        <v>0</v>
      </c>
      <c r="AG43">
        <v>0</v>
      </c>
      <c r="AH43">
        <v>0</v>
      </c>
      <c r="AI43">
        <v>1</v>
      </c>
      <c r="AJ43">
        <v>1</v>
      </c>
      <c r="AK43">
        <v>1</v>
      </c>
      <c r="AL43">
        <v>1</v>
      </c>
      <c r="AN43">
        <v>0</v>
      </c>
      <c r="AO43">
        <v>1</v>
      </c>
      <c r="AP43">
        <v>0</v>
      </c>
      <c r="AQ43">
        <v>0</v>
      </c>
      <c r="AR43">
        <v>0</v>
      </c>
      <c r="AS43" t="s">
        <v>3</v>
      </c>
      <c r="AT43">
        <v>5</v>
      </c>
      <c r="AU43" t="s">
        <v>3</v>
      </c>
      <c r="AV43">
        <v>0</v>
      </c>
      <c r="AW43">
        <v>2</v>
      </c>
      <c r="AX43">
        <v>51457582</v>
      </c>
      <c r="AY43">
        <v>2</v>
      </c>
      <c r="AZ43">
        <v>16384</v>
      </c>
      <c r="BA43">
        <v>43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CX43">
        <f>ROUND(Y43*Source!I47,9)</f>
        <v>14.9535</v>
      </c>
      <c r="CY43">
        <f>AA43</f>
        <v>2.44</v>
      </c>
      <c r="CZ43">
        <f>AE43</f>
        <v>2.44</v>
      </c>
      <c r="DA43">
        <f>AI43</f>
        <v>1</v>
      </c>
      <c r="DB43">
        <f>ROUND(ROUND(AT43*CZ43,2),6)</f>
        <v>12.2</v>
      </c>
      <c r="DC43">
        <f>ROUND(ROUND(AT43*AG43,2),6)</f>
        <v>0</v>
      </c>
      <c r="DD43" t="s">
        <v>3</v>
      </c>
      <c r="DE43" t="s">
        <v>3</v>
      </c>
      <c r="DF43">
        <f t="shared" si="0"/>
        <v>36.49</v>
      </c>
      <c r="DG43">
        <f t="shared" si="1"/>
        <v>0</v>
      </c>
      <c r="DH43">
        <f t="shared" si="2"/>
        <v>0</v>
      </c>
      <c r="DI43">
        <f t="shared" si="3"/>
        <v>0</v>
      </c>
      <c r="DJ43">
        <f>DF43</f>
        <v>36.49</v>
      </c>
      <c r="DK43">
        <v>0</v>
      </c>
    </row>
    <row r="44" spans="1:115" x14ac:dyDescent="0.2">
      <c r="A44">
        <f>ROW(Source!A47)</f>
        <v>47</v>
      </c>
      <c r="B44">
        <v>51441990</v>
      </c>
      <c r="C44">
        <v>51457567</v>
      </c>
      <c r="D44">
        <v>0</v>
      </c>
      <c r="E44">
        <v>1</v>
      </c>
      <c r="F44">
        <v>1</v>
      </c>
      <c r="G44">
        <v>1</v>
      </c>
      <c r="H44">
        <v>3</v>
      </c>
      <c r="I44" t="s">
        <v>669</v>
      </c>
      <c r="J44" t="s">
        <v>3</v>
      </c>
      <c r="K44" t="s">
        <v>670</v>
      </c>
      <c r="L44">
        <v>1339</v>
      </c>
      <c r="N44">
        <v>1007</v>
      </c>
      <c r="O44" t="s">
        <v>57</v>
      </c>
      <c r="P44" t="s">
        <v>57</v>
      </c>
      <c r="Q44">
        <v>1</v>
      </c>
      <c r="W44">
        <v>0</v>
      </c>
      <c r="X44">
        <v>220090467</v>
      </c>
      <c r="Y44">
        <f>AT44</f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1</v>
      </c>
      <c r="AK44">
        <v>1</v>
      </c>
      <c r="AL44">
        <v>1</v>
      </c>
      <c r="AN44">
        <v>0</v>
      </c>
      <c r="AO44">
        <v>0</v>
      </c>
      <c r="AP44">
        <v>0</v>
      </c>
      <c r="AQ44">
        <v>0</v>
      </c>
      <c r="AR44">
        <v>0</v>
      </c>
      <c r="AS44" t="s">
        <v>3</v>
      </c>
      <c r="AT44">
        <v>0</v>
      </c>
      <c r="AU44" t="s">
        <v>3</v>
      </c>
      <c r="AV44">
        <v>0</v>
      </c>
      <c r="AW44">
        <v>2</v>
      </c>
      <c r="AX44">
        <v>51457583</v>
      </c>
      <c r="AY44">
        <v>1</v>
      </c>
      <c r="AZ44">
        <v>0</v>
      </c>
      <c r="BA44">
        <v>44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CX44">
        <f>ROUND(Y44*Source!I47,9)</f>
        <v>0</v>
      </c>
      <c r="CY44">
        <f>AA44</f>
        <v>0</v>
      </c>
      <c r="CZ44">
        <f>AE44</f>
        <v>0</v>
      </c>
      <c r="DA44">
        <f>AI44</f>
        <v>1</v>
      </c>
      <c r="DB44">
        <f>ROUND(ROUND(AT44*CZ44,2),6)</f>
        <v>0</v>
      </c>
      <c r="DC44">
        <f>ROUND(ROUND(AT44*AG44,2),6)</f>
        <v>0</v>
      </c>
      <c r="DD44" t="s">
        <v>3</v>
      </c>
      <c r="DE44" t="s">
        <v>3</v>
      </c>
      <c r="DF44">
        <f t="shared" si="0"/>
        <v>0</v>
      </c>
      <c r="DG44">
        <f t="shared" si="1"/>
        <v>0</v>
      </c>
      <c r="DH44">
        <f t="shared" si="2"/>
        <v>0</v>
      </c>
      <c r="DI44">
        <f t="shared" si="3"/>
        <v>0</v>
      </c>
      <c r="DJ44">
        <f>DF44</f>
        <v>0</v>
      </c>
      <c r="DK44">
        <v>0</v>
      </c>
    </row>
    <row r="45" spans="1:115" x14ac:dyDescent="0.2">
      <c r="A45">
        <f>ROW(Source!A50)</f>
        <v>50</v>
      </c>
      <c r="B45">
        <v>51442965</v>
      </c>
      <c r="C45">
        <v>51457585</v>
      </c>
      <c r="D45">
        <v>0</v>
      </c>
      <c r="E45">
        <v>1</v>
      </c>
      <c r="F45">
        <v>1</v>
      </c>
      <c r="G45">
        <v>1</v>
      </c>
      <c r="H45">
        <v>1</v>
      </c>
      <c r="I45" t="s">
        <v>657</v>
      </c>
      <c r="J45" t="s">
        <v>3</v>
      </c>
      <c r="K45" t="s">
        <v>658</v>
      </c>
      <c r="L45">
        <v>1369</v>
      </c>
      <c r="N45">
        <v>1013</v>
      </c>
      <c r="O45" t="s">
        <v>642</v>
      </c>
      <c r="P45" t="s">
        <v>642</v>
      </c>
      <c r="Q45">
        <v>1</v>
      </c>
      <c r="W45">
        <v>0</v>
      </c>
      <c r="X45">
        <v>-132474840</v>
      </c>
      <c r="Y45">
        <f>(AT45*1.15*1.15)</f>
        <v>28.565999999999999</v>
      </c>
      <c r="AA45">
        <v>0</v>
      </c>
      <c r="AB45">
        <v>0</v>
      </c>
      <c r="AC45">
        <v>0</v>
      </c>
      <c r="AD45">
        <v>8.02</v>
      </c>
      <c r="AE45">
        <v>0</v>
      </c>
      <c r="AF45">
        <v>0</v>
      </c>
      <c r="AG45">
        <v>0</v>
      </c>
      <c r="AH45">
        <v>8.02</v>
      </c>
      <c r="AI45">
        <v>1</v>
      </c>
      <c r="AJ45">
        <v>1</v>
      </c>
      <c r="AK45">
        <v>1</v>
      </c>
      <c r="AL45">
        <v>1</v>
      </c>
      <c r="AN45">
        <v>0</v>
      </c>
      <c r="AO45">
        <v>1</v>
      </c>
      <c r="AP45">
        <v>0</v>
      </c>
      <c r="AQ45">
        <v>0</v>
      </c>
      <c r="AR45">
        <v>0</v>
      </c>
      <c r="AS45" t="s">
        <v>3</v>
      </c>
      <c r="AT45">
        <v>21.6</v>
      </c>
      <c r="AU45" t="s">
        <v>43</v>
      </c>
      <c r="AV45">
        <v>1</v>
      </c>
      <c r="AW45">
        <v>2</v>
      </c>
      <c r="AX45">
        <v>51457595</v>
      </c>
      <c r="AY45">
        <v>2</v>
      </c>
      <c r="AZ45">
        <v>131072</v>
      </c>
      <c r="BA45">
        <v>45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CX45">
        <f>ROUND(Y45*Source!I50,9)</f>
        <v>516.33045000000004</v>
      </c>
      <c r="CY45">
        <f>AD45</f>
        <v>8.02</v>
      </c>
      <c r="CZ45">
        <f>AH45</f>
        <v>8.02</v>
      </c>
      <c r="DA45">
        <f>AL45</f>
        <v>1</v>
      </c>
      <c r="DB45">
        <f>ROUND((ROUND(AT45*CZ45,2)*1.15*1.15),6)</f>
        <v>229.096675</v>
      </c>
      <c r="DC45">
        <f>ROUND((ROUND(AT45*AG45,2)*1.15*1.15),6)</f>
        <v>0</v>
      </c>
      <c r="DD45" t="s">
        <v>3</v>
      </c>
      <c r="DE45" t="s">
        <v>3</v>
      </c>
      <c r="DF45">
        <f t="shared" si="0"/>
        <v>0</v>
      </c>
      <c r="DG45">
        <f t="shared" si="1"/>
        <v>0</v>
      </c>
      <c r="DH45">
        <f t="shared" si="2"/>
        <v>0</v>
      </c>
      <c r="DI45">
        <f t="shared" si="3"/>
        <v>4140.97</v>
      </c>
      <c r="DJ45">
        <f>DI45</f>
        <v>4140.97</v>
      </c>
      <c r="DK45">
        <v>0</v>
      </c>
    </row>
    <row r="46" spans="1:115" x14ac:dyDescent="0.2">
      <c r="A46">
        <f>ROW(Source!A50)</f>
        <v>50</v>
      </c>
      <c r="B46">
        <v>51442965</v>
      </c>
      <c r="C46">
        <v>51457585</v>
      </c>
      <c r="D46">
        <v>121548</v>
      </c>
      <c r="E46">
        <v>1</v>
      </c>
      <c r="F46">
        <v>1</v>
      </c>
      <c r="G46">
        <v>1</v>
      </c>
      <c r="H46">
        <v>1</v>
      </c>
      <c r="I46" t="s">
        <v>31</v>
      </c>
      <c r="J46" t="s">
        <v>3</v>
      </c>
      <c r="K46" t="s">
        <v>643</v>
      </c>
      <c r="L46">
        <v>1369</v>
      </c>
      <c r="N46">
        <v>1013</v>
      </c>
      <c r="O46" t="s">
        <v>642</v>
      </c>
      <c r="P46" t="s">
        <v>642</v>
      </c>
      <c r="Q46">
        <v>1</v>
      </c>
      <c r="W46">
        <v>0</v>
      </c>
      <c r="X46">
        <v>18861106</v>
      </c>
      <c r="Y46">
        <f t="shared" ref="Y46:Y51" si="4">(AT46*1.25*1.15)</f>
        <v>29.612499999999997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1</v>
      </c>
      <c r="AJ46">
        <v>1</v>
      </c>
      <c r="AK46">
        <v>1</v>
      </c>
      <c r="AL46">
        <v>1</v>
      </c>
      <c r="AN46">
        <v>0</v>
      </c>
      <c r="AO46">
        <v>1</v>
      </c>
      <c r="AP46">
        <v>0</v>
      </c>
      <c r="AQ46">
        <v>0</v>
      </c>
      <c r="AR46">
        <v>0</v>
      </c>
      <c r="AS46" t="s">
        <v>3</v>
      </c>
      <c r="AT46">
        <v>20.6</v>
      </c>
      <c r="AU46" t="s">
        <v>36</v>
      </c>
      <c r="AV46">
        <v>2</v>
      </c>
      <c r="AW46">
        <v>2</v>
      </c>
      <c r="AX46">
        <v>51457596</v>
      </c>
      <c r="AY46">
        <v>1</v>
      </c>
      <c r="AZ46">
        <v>2048</v>
      </c>
      <c r="BA46">
        <v>46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CX46">
        <f>ROUND(Y46*Source!I50,9)</f>
        <v>535.24593749999997</v>
      </c>
      <c r="CY46">
        <f>AD46</f>
        <v>0</v>
      </c>
      <c r="CZ46">
        <f>AH46</f>
        <v>0</v>
      </c>
      <c r="DA46">
        <f>AL46</f>
        <v>1</v>
      </c>
      <c r="DB46">
        <f t="shared" ref="DB46:DB51" si="5">ROUND((ROUND(AT46*CZ46,2)*1.25*1.15),6)</f>
        <v>0</v>
      </c>
      <c r="DC46">
        <f t="shared" ref="DC46:DC51" si="6">ROUND((ROUND(AT46*AG46,2)*1.25*1.15),6)</f>
        <v>0</v>
      </c>
      <c r="DD46" t="s">
        <v>3</v>
      </c>
      <c r="DE46" t="s">
        <v>3</v>
      </c>
      <c r="DF46">
        <f t="shared" si="0"/>
        <v>0</v>
      </c>
      <c r="DG46">
        <f t="shared" si="1"/>
        <v>0</v>
      </c>
      <c r="DH46">
        <f t="shared" si="2"/>
        <v>0</v>
      </c>
      <c r="DI46">
        <f t="shared" si="3"/>
        <v>0</v>
      </c>
      <c r="DJ46">
        <f>DI46</f>
        <v>0</v>
      </c>
      <c r="DK46">
        <v>0</v>
      </c>
    </row>
    <row r="47" spans="1:115" x14ac:dyDescent="0.2">
      <c r="A47">
        <f>ROW(Source!A50)</f>
        <v>50</v>
      </c>
      <c r="B47">
        <v>51442965</v>
      </c>
      <c r="C47">
        <v>51457585</v>
      </c>
      <c r="D47">
        <v>0</v>
      </c>
      <c r="E47">
        <v>1</v>
      </c>
      <c r="F47">
        <v>1</v>
      </c>
      <c r="G47">
        <v>1</v>
      </c>
      <c r="H47">
        <v>2</v>
      </c>
      <c r="I47" t="s">
        <v>644</v>
      </c>
      <c r="J47" t="s">
        <v>3</v>
      </c>
      <c r="K47" t="s">
        <v>645</v>
      </c>
      <c r="L47">
        <v>37129807</v>
      </c>
      <c r="N47">
        <v>1011</v>
      </c>
      <c r="O47" t="s">
        <v>646</v>
      </c>
      <c r="P47" t="s">
        <v>646</v>
      </c>
      <c r="Q47">
        <v>1</v>
      </c>
      <c r="W47">
        <v>0</v>
      </c>
      <c r="X47">
        <v>1347970401</v>
      </c>
      <c r="Y47">
        <f t="shared" si="4"/>
        <v>3.7231249999999996</v>
      </c>
      <c r="AA47">
        <v>0</v>
      </c>
      <c r="AB47">
        <v>79.069999999999993</v>
      </c>
      <c r="AC47">
        <v>13.5</v>
      </c>
      <c r="AD47">
        <v>0</v>
      </c>
      <c r="AE47">
        <v>0</v>
      </c>
      <c r="AF47">
        <v>79.069999999999993</v>
      </c>
      <c r="AG47">
        <v>13.5</v>
      </c>
      <c r="AH47">
        <v>0</v>
      </c>
      <c r="AI47">
        <v>1</v>
      </c>
      <c r="AJ47">
        <v>1</v>
      </c>
      <c r="AK47">
        <v>1</v>
      </c>
      <c r="AL47">
        <v>1</v>
      </c>
      <c r="AN47">
        <v>0</v>
      </c>
      <c r="AO47">
        <v>1</v>
      </c>
      <c r="AP47">
        <v>0</v>
      </c>
      <c r="AQ47">
        <v>0</v>
      </c>
      <c r="AR47">
        <v>0</v>
      </c>
      <c r="AS47" t="s">
        <v>3</v>
      </c>
      <c r="AT47">
        <v>2.59</v>
      </c>
      <c r="AU47" t="s">
        <v>36</v>
      </c>
      <c r="AV47">
        <v>0</v>
      </c>
      <c r="AW47">
        <v>2</v>
      </c>
      <c r="AX47">
        <v>51457597</v>
      </c>
      <c r="AY47">
        <v>2</v>
      </c>
      <c r="AZ47">
        <v>98304</v>
      </c>
      <c r="BA47">
        <v>47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CX47">
        <f>ROUND(Y47*Source!I50,9)</f>
        <v>67.295484375000001</v>
      </c>
      <c r="CY47">
        <f>AB47</f>
        <v>79.069999999999993</v>
      </c>
      <c r="CZ47">
        <f>AF47</f>
        <v>79.069999999999993</v>
      </c>
      <c r="DA47">
        <f>AJ47</f>
        <v>1</v>
      </c>
      <c r="DB47">
        <f t="shared" si="5"/>
        <v>294.385625</v>
      </c>
      <c r="DC47">
        <f t="shared" si="6"/>
        <v>50.269374999999997</v>
      </c>
      <c r="DD47" t="s">
        <v>3</v>
      </c>
      <c r="DE47" t="s">
        <v>3</v>
      </c>
      <c r="DF47">
        <f t="shared" si="0"/>
        <v>0</v>
      </c>
      <c r="DG47">
        <f t="shared" si="1"/>
        <v>5321.05</v>
      </c>
      <c r="DH47">
        <f t="shared" si="2"/>
        <v>908.49</v>
      </c>
      <c r="DI47">
        <f t="shared" si="3"/>
        <v>0</v>
      </c>
      <c r="DJ47">
        <f>DG47</f>
        <v>5321.05</v>
      </c>
      <c r="DK47">
        <v>0</v>
      </c>
    </row>
    <row r="48" spans="1:115" x14ac:dyDescent="0.2">
      <c r="A48">
        <f>ROW(Source!A50)</f>
        <v>50</v>
      </c>
      <c r="B48">
        <v>51442965</v>
      </c>
      <c r="C48">
        <v>51457585</v>
      </c>
      <c r="D48">
        <v>0</v>
      </c>
      <c r="E48">
        <v>1</v>
      </c>
      <c r="F48">
        <v>1</v>
      </c>
      <c r="G48">
        <v>1</v>
      </c>
      <c r="H48">
        <v>2</v>
      </c>
      <c r="I48" t="s">
        <v>659</v>
      </c>
      <c r="J48" t="s">
        <v>3</v>
      </c>
      <c r="K48" t="s">
        <v>660</v>
      </c>
      <c r="L48">
        <v>37129807</v>
      </c>
      <c r="N48">
        <v>1011</v>
      </c>
      <c r="O48" t="s">
        <v>646</v>
      </c>
      <c r="P48" t="s">
        <v>646</v>
      </c>
      <c r="Q48">
        <v>1</v>
      </c>
      <c r="W48">
        <v>0</v>
      </c>
      <c r="X48">
        <v>1399519741</v>
      </c>
      <c r="Y48">
        <f t="shared" si="4"/>
        <v>3.3062499999999999</v>
      </c>
      <c r="AA48">
        <v>0</v>
      </c>
      <c r="AB48">
        <v>123</v>
      </c>
      <c r="AC48">
        <v>13.5</v>
      </c>
      <c r="AD48">
        <v>0</v>
      </c>
      <c r="AE48">
        <v>0</v>
      </c>
      <c r="AF48">
        <v>123</v>
      </c>
      <c r="AG48">
        <v>13.5</v>
      </c>
      <c r="AH48">
        <v>0</v>
      </c>
      <c r="AI48">
        <v>1</v>
      </c>
      <c r="AJ48">
        <v>1</v>
      </c>
      <c r="AK48">
        <v>1</v>
      </c>
      <c r="AL48">
        <v>1</v>
      </c>
      <c r="AN48">
        <v>0</v>
      </c>
      <c r="AO48">
        <v>1</v>
      </c>
      <c r="AP48">
        <v>0</v>
      </c>
      <c r="AQ48">
        <v>0</v>
      </c>
      <c r="AR48">
        <v>0</v>
      </c>
      <c r="AS48" t="s">
        <v>3</v>
      </c>
      <c r="AT48">
        <v>2.2999999999999998</v>
      </c>
      <c r="AU48" t="s">
        <v>36</v>
      </c>
      <c r="AV48">
        <v>0</v>
      </c>
      <c r="AW48">
        <v>2</v>
      </c>
      <c r="AX48">
        <v>51457598</v>
      </c>
      <c r="AY48">
        <v>2</v>
      </c>
      <c r="AZ48">
        <v>98304</v>
      </c>
      <c r="BA48">
        <v>48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CX48">
        <f>ROUND(Y48*Source!I50,9)</f>
        <v>59.760468750000001</v>
      </c>
      <c r="CY48">
        <f>AB48</f>
        <v>123</v>
      </c>
      <c r="CZ48">
        <f>AF48</f>
        <v>123</v>
      </c>
      <c r="DA48">
        <f>AJ48</f>
        <v>1</v>
      </c>
      <c r="DB48">
        <f t="shared" si="5"/>
        <v>406.66874999999999</v>
      </c>
      <c r="DC48">
        <f t="shared" si="6"/>
        <v>44.634374999999999</v>
      </c>
      <c r="DD48" t="s">
        <v>3</v>
      </c>
      <c r="DE48" t="s">
        <v>3</v>
      </c>
      <c r="DF48">
        <f t="shared" si="0"/>
        <v>0</v>
      </c>
      <c r="DG48">
        <f t="shared" si="1"/>
        <v>7350.54</v>
      </c>
      <c r="DH48">
        <f t="shared" si="2"/>
        <v>806.77</v>
      </c>
      <c r="DI48">
        <f t="shared" si="3"/>
        <v>0</v>
      </c>
      <c r="DJ48">
        <f>DG48</f>
        <v>7350.54</v>
      </c>
      <c r="DK48">
        <v>0</v>
      </c>
    </row>
    <row r="49" spans="1:115" x14ac:dyDescent="0.2">
      <c r="A49">
        <f>ROW(Source!A50)</f>
        <v>50</v>
      </c>
      <c r="B49">
        <v>51442965</v>
      </c>
      <c r="C49">
        <v>51457585</v>
      </c>
      <c r="D49">
        <v>0</v>
      </c>
      <c r="E49">
        <v>1</v>
      </c>
      <c r="F49">
        <v>1</v>
      </c>
      <c r="G49">
        <v>1</v>
      </c>
      <c r="H49">
        <v>2</v>
      </c>
      <c r="I49" t="s">
        <v>661</v>
      </c>
      <c r="J49" t="s">
        <v>3</v>
      </c>
      <c r="K49" t="s">
        <v>662</v>
      </c>
      <c r="L49">
        <v>37129807</v>
      </c>
      <c r="N49">
        <v>1011</v>
      </c>
      <c r="O49" t="s">
        <v>646</v>
      </c>
      <c r="P49" t="s">
        <v>646</v>
      </c>
      <c r="Q49">
        <v>1</v>
      </c>
      <c r="W49">
        <v>0</v>
      </c>
      <c r="X49">
        <v>1365173426</v>
      </c>
      <c r="Y49">
        <f t="shared" si="4"/>
        <v>3.5362499999999999</v>
      </c>
      <c r="AA49">
        <v>0</v>
      </c>
      <c r="AB49">
        <v>89.99</v>
      </c>
      <c r="AC49">
        <v>10.06</v>
      </c>
      <c r="AD49">
        <v>0</v>
      </c>
      <c r="AE49">
        <v>0</v>
      </c>
      <c r="AF49">
        <v>89.99</v>
      </c>
      <c r="AG49">
        <v>10.06</v>
      </c>
      <c r="AH49">
        <v>0</v>
      </c>
      <c r="AI49">
        <v>1</v>
      </c>
      <c r="AJ49">
        <v>1</v>
      </c>
      <c r="AK49">
        <v>1</v>
      </c>
      <c r="AL49">
        <v>1</v>
      </c>
      <c r="AN49">
        <v>0</v>
      </c>
      <c r="AO49">
        <v>1</v>
      </c>
      <c r="AP49">
        <v>0</v>
      </c>
      <c r="AQ49">
        <v>0</v>
      </c>
      <c r="AR49">
        <v>0</v>
      </c>
      <c r="AS49" t="s">
        <v>3</v>
      </c>
      <c r="AT49">
        <v>2.46</v>
      </c>
      <c r="AU49" t="s">
        <v>36</v>
      </c>
      <c r="AV49">
        <v>0</v>
      </c>
      <c r="AW49">
        <v>2</v>
      </c>
      <c r="AX49">
        <v>51457599</v>
      </c>
      <c r="AY49">
        <v>2</v>
      </c>
      <c r="AZ49">
        <v>98304</v>
      </c>
      <c r="BA49">
        <v>49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CX49">
        <f>ROUND(Y49*Source!I50,9)</f>
        <v>63.917718749999999</v>
      </c>
      <c r="CY49">
        <f>AB49</f>
        <v>89.99</v>
      </c>
      <c r="CZ49">
        <f>AF49</f>
        <v>89.99</v>
      </c>
      <c r="DA49">
        <f>AJ49</f>
        <v>1</v>
      </c>
      <c r="DB49">
        <f t="shared" si="5"/>
        <v>318.23374999999999</v>
      </c>
      <c r="DC49">
        <f t="shared" si="6"/>
        <v>35.578125</v>
      </c>
      <c r="DD49" t="s">
        <v>3</v>
      </c>
      <c r="DE49" t="s">
        <v>3</v>
      </c>
      <c r="DF49">
        <f t="shared" si="0"/>
        <v>0</v>
      </c>
      <c r="DG49">
        <f t="shared" si="1"/>
        <v>5751.96</v>
      </c>
      <c r="DH49">
        <f t="shared" si="2"/>
        <v>643.01</v>
      </c>
      <c r="DI49">
        <f t="shared" si="3"/>
        <v>0</v>
      </c>
      <c r="DJ49">
        <f>DG49</f>
        <v>5751.96</v>
      </c>
      <c r="DK49">
        <v>0</v>
      </c>
    </row>
    <row r="50" spans="1:115" x14ac:dyDescent="0.2">
      <c r="A50">
        <f>ROW(Source!A50)</f>
        <v>50</v>
      </c>
      <c r="B50">
        <v>51442965</v>
      </c>
      <c r="C50">
        <v>51457585</v>
      </c>
      <c r="D50">
        <v>0</v>
      </c>
      <c r="E50">
        <v>1</v>
      </c>
      <c r="F50">
        <v>1</v>
      </c>
      <c r="G50">
        <v>1</v>
      </c>
      <c r="H50">
        <v>2</v>
      </c>
      <c r="I50" t="s">
        <v>663</v>
      </c>
      <c r="J50" t="s">
        <v>3</v>
      </c>
      <c r="K50" t="s">
        <v>664</v>
      </c>
      <c r="L50">
        <v>37129807</v>
      </c>
      <c r="N50">
        <v>1011</v>
      </c>
      <c r="O50" t="s">
        <v>646</v>
      </c>
      <c r="P50" t="s">
        <v>646</v>
      </c>
      <c r="Q50">
        <v>1</v>
      </c>
      <c r="W50">
        <v>0</v>
      </c>
      <c r="X50">
        <v>228230316</v>
      </c>
      <c r="Y50">
        <f t="shared" si="4"/>
        <v>17.551874999999999</v>
      </c>
      <c r="AA50">
        <v>0</v>
      </c>
      <c r="AB50">
        <v>364.07</v>
      </c>
      <c r="AC50">
        <v>13.5</v>
      </c>
      <c r="AD50">
        <v>0</v>
      </c>
      <c r="AE50">
        <v>0</v>
      </c>
      <c r="AF50">
        <v>364.07</v>
      </c>
      <c r="AG50">
        <v>13.5</v>
      </c>
      <c r="AH50">
        <v>0</v>
      </c>
      <c r="AI50">
        <v>1</v>
      </c>
      <c r="AJ50">
        <v>1</v>
      </c>
      <c r="AK50">
        <v>1</v>
      </c>
      <c r="AL50">
        <v>1</v>
      </c>
      <c r="AN50">
        <v>0</v>
      </c>
      <c r="AO50">
        <v>1</v>
      </c>
      <c r="AP50">
        <v>0</v>
      </c>
      <c r="AQ50">
        <v>0</v>
      </c>
      <c r="AR50">
        <v>0</v>
      </c>
      <c r="AS50" t="s">
        <v>3</v>
      </c>
      <c r="AT50">
        <v>12.21</v>
      </c>
      <c r="AU50" t="s">
        <v>36</v>
      </c>
      <c r="AV50">
        <v>0</v>
      </c>
      <c r="AW50">
        <v>2</v>
      </c>
      <c r="AX50">
        <v>51457600</v>
      </c>
      <c r="AY50">
        <v>2</v>
      </c>
      <c r="AZ50">
        <v>100352</v>
      </c>
      <c r="BA50">
        <v>50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CX50">
        <f>ROUND(Y50*Source!I50,9)</f>
        <v>317.25014062499997</v>
      </c>
      <c r="CY50">
        <f>AB50</f>
        <v>364.07</v>
      </c>
      <c r="CZ50">
        <f>AF50</f>
        <v>364.07</v>
      </c>
      <c r="DA50">
        <f>AJ50</f>
        <v>1</v>
      </c>
      <c r="DB50">
        <f t="shared" si="5"/>
        <v>6390.1043749999999</v>
      </c>
      <c r="DC50">
        <f t="shared" si="6"/>
        <v>236.95750000000001</v>
      </c>
      <c r="DD50" t="s">
        <v>3</v>
      </c>
      <c r="DE50" t="s">
        <v>3</v>
      </c>
      <c r="DF50">
        <f t="shared" si="0"/>
        <v>0</v>
      </c>
      <c r="DG50">
        <f t="shared" si="1"/>
        <v>115501.26</v>
      </c>
      <c r="DH50">
        <f t="shared" si="2"/>
        <v>4282.88</v>
      </c>
      <c r="DI50">
        <f t="shared" si="3"/>
        <v>0</v>
      </c>
      <c r="DJ50">
        <f>DG50</f>
        <v>115501.26</v>
      </c>
      <c r="DK50">
        <v>0</v>
      </c>
    </row>
    <row r="51" spans="1:115" x14ac:dyDescent="0.2">
      <c r="A51">
        <f>ROW(Source!A50)</f>
        <v>50</v>
      </c>
      <c r="B51">
        <v>51442965</v>
      </c>
      <c r="C51">
        <v>51457585</v>
      </c>
      <c r="D51">
        <v>0</v>
      </c>
      <c r="E51">
        <v>1</v>
      </c>
      <c r="F51">
        <v>1</v>
      </c>
      <c r="G51">
        <v>1</v>
      </c>
      <c r="H51">
        <v>2</v>
      </c>
      <c r="I51" t="s">
        <v>665</v>
      </c>
      <c r="J51" t="s">
        <v>3</v>
      </c>
      <c r="K51" t="s">
        <v>666</v>
      </c>
      <c r="L51">
        <v>37129807</v>
      </c>
      <c r="N51">
        <v>1011</v>
      </c>
      <c r="O51" t="s">
        <v>646</v>
      </c>
      <c r="P51" t="s">
        <v>646</v>
      </c>
      <c r="Q51">
        <v>1</v>
      </c>
      <c r="W51">
        <v>0</v>
      </c>
      <c r="X51">
        <v>-472002238</v>
      </c>
      <c r="Y51">
        <f t="shared" si="4"/>
        <v>1.4949999999999999</v>
      </c>
      <c r="AA51">
        <v>0</v>
      </c>
      <c r="AB51">
        <v>110</v>
      </c>
      <c r="AC51">
        <v>11.6</v>
      </c>
      <c r="AD51">
        <v>0</v>
      </c>
      <c r="AE51">
        <v>0</v>
      </c>
      <c r="AF51">
        <v>110</v>
      </c>
      <c r="AG51">
        <v>11.6</v>
      </c>
      <c r="AH51">
        <v>0</v>
      </c>
      <c r="AI51">
        <v>1</v>
      </c>
      <c r="AJ51">
        <v>1</v>
      </c>
      <c r="AK51">
        <v>1</v>
      </c>
      <c r="AL51">
        <v>1</v>
      </c>
      <c r="AN51">
        <v>0</v>
      </c>
      <c r="AO51">
        <v>1</v>
      </c>
      <c r="AP51">
        <v>0</v>
      </c>
      <c r="AQ51">
        <v>0</v>
      </c>
      <c r="AR51">
        <v>0</v>
      </c>
      <c r="AS51" t="s">
        <v>3</v>
      </c>
      <c r="AT51">
        <v>1.04</v>
      </c>
      <c r="AU51" t="s">
        <v>36</v>
      </c>
      <c r="AV51">
        <v>0</v>
      </c>
      <c r="AW51">
        <v>2</v>
      </c>
      <c r="AX51">
        <v>51457601</v>
      </c>
      <c r="AY51">
        <v>2</v>
      </c>
      <c r="AZ51">
        <v>100352</v>
      </c>
      <c r="BA51">
        <v>51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CX51">
        <f>ROUND(Y51*Source!I50,9)</f>
        <v>27.022124999999999</v>
      </c>
      <c r="CY51">
        <f>AB51</f>
        <v>110</v>
      </c>
      <c r="CZ51">
        <f>AF51</f>
        <v>110</v>
      </c>
      <c r="DA51">
        <f>AJ51</f>
        <v>1</v>
      </c>
      <c r="DB51">
        <f t="shared" si="5"/>
        <v>164.45</v>
      </c>
      <c r="DC51">
        <f t="shared" si="6"/>
        <v>17.33625</v>
      </c>
      <c r="DD51" t="s">
        <v>3</v>
      </c>
      <c r="DE51" t="s">
        <v>3</v>
      </c>
      <c r="DF51">
        <f t="shared" si="0"/>
        <v>0</v>
      </c>
      <c r="DG51">
        <f t="shared" si="1"/>
        <v>2972.43</v>
      </c>
      <c r="DH51">
        <f t="shared" si="2"/>
        <v>313.45999999999998</v>
      </c>
      <c r="DI51">
        <f t="shared" si="3"/>
        <v>0</v>
      </c>
      <c r="DJ51">
        <f>DG51</f>
        <v>2972.43</v>
      </c>
      <c r="DK51">
        <v>0</v>
      </c>
    </row>
    <row r="52" spans="1:115" x14ac:dyDescent="0.2">
      <c r="A52">
        <f>ROW(Source!A50)</f>
        <v>50</v>
      </c>
      <c r="B52">
        <v>51442965</v>
      </c>
      <c r="C52">
        <v>51457585</v>
      </c>
      <c r="D52">
        <v>0</v>
      </c>
      <c r="E52">
        <v>1</v>
      </c>
      <c r="F52">
        <v>1</v>
      </c>
      <c r="G52">
        <v>1</v>
      </c>
      <c r="H52">
        <v>3</v>
      </c>
      <c r="I52" t="s">
        <v>667</v>
      </c>
      <c r="J52" t="s">
        <v>3</v>
      </c>
      <c r="K52" t="s">
        <v>668</v>
      </c>
      <c r="L52">
        <v>1339</v>
      </c>
      <c r="N52">
        <v>1007</v>
      </c>
      <c r="O52" t="s">
        <v>57</v>
      </c>
      <c r="P52" t="s">
        <v>57</v>
      </c>
      <c r="Q52">
        <v>1</v>
      </c>
      <c r="W52">
        <v>0</v>
      </c>
      <c r="X52">
        <v>1035631997</v>
      </c>
      <c r="Y52">
        <f>AT52</f>
        <v>7</v>
      </c>
      <c r="AA52">
        <v>2.44</v>
      </c>
      <c r="AB52">
        <v>0</v>
      </c>
      <c r="AC52">
        <v>0</v>
      </c>
      <c r="AD52">
        <v>0</v>
      </c>
      <c r="AE52">
        <v>2.44</v>
      </c>
      <c r="AF52">
        <v>0</v>
      </c>
      <c r="AG52">
        <v>0</v>
      </c>
      <c r="AH52">
        <v>0</v>
      </c>
      <c r="AI52">
        <v>1</v>
      </c>
      <c r="AJ52">
        <v>1</v>
      </c>
      <c r="AK52">
        <v>1</v>
      </c>
      <c r="AL52">
        <v>1</v>
      </c>
      <c r="AN52">
        <v>0</v>
      </c>
      <c r="AO52">
        <v>1</v>
      </c>
      <c r="AP52">
        <v>0</v>
      </c>
      <c r="AQ52">
        <v>0</v>
      </c>
      <c r="AR52">
        <v>0</v>
      </c>
      <c r="AS52" t="s">
        <v>3</v>
      </c>
      <c r="AT52">
        <v>7</v>
      </c>
      <c r="AU52" t="s">
        <v>3</v>
      </c>
      <c r="AV52">
        <v>0</v>
      </c>
      <c r="AW52">
        <v>2</v>
      </c>
      <c r="AX52">
        <v>51457602</v>
      </c>
      <c r="AY52">
        <v>2</v>
      </c>
      <c r="AZ52">
        <v>16384</v>
      </c>
      <c r="BA52">
        <v>52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CX52">
        <f>ROUND(Y52*Source!I50,9)</f>
        <v>126.52500000000001</v>
      </c>
      <c r="CY52">
        <f>AA52</f>
        <v>2.44</v>
      </c>
      <c r="CZ52">
        <f>AE52</f>
        <v>2.44</v>
      </c>
      <c r="DA52">
        <f>AI52</f>
        <v>1</v>
      </c>
      <c r="DB52">
        <f>ROUND(ROUND(AT52*CZ52,2),6)</f>
        <v>17.079999999999998</v>
      </c>
      <c r="DC52">
        <f>ROUND(ROUND(AT52*AG52,2),6)</f>
        <v>0</v>
      </c>
      <c r="DD52" t="s">
        <v>3</v>
      </c>
      <c r="DE52" t="s">
        <v>3</v>
      </c>
      <c r="DF52">
        <f t="shared" si="0"/>
        <v>308.72000000000003</v>
      </c>
      <c r="DG52">
        <f t="shared" si="1"/>
        <v>0</v>
      </c>
      <c r="DH52">
        <f t="shared" si="2"/>
        <v>0</v>
      </c>
      <c r="DI52">
        <f t="shared" si="3"/>
        <v>0</v>
      </c>
      <c r="DJ52">
        <f>DF52</f>
        <v>308.72000000000003</v>
      </c>
      <c r="DK52">
        <v>0</v>
      </c>
    </row>
    <row r="53" spans="1:115" x14ac:dyDescent="0.2">
      <c r="A53">
        <f>ROW(Source!A50)</f>
        <v>50</v>
      </c>
      <c r="B53">
        <v>51442965</v>
      </c>
      <c r="C53">
        <v>51457585</v>
      </c>
      <c r="D53">
        <v>0</v>
      </c>
      <c r="E53">
        <v>1</v>
      </c>
      <c r="F53">
        <v>1</v>
      </c>
      <c r="G53">
        <v>1</v>
      </c>
      <c r="H53">
        <v>3</v>
      </c>
      <c r="I53" t="s">
        <v>671</v>
      </c>
      <c r="J53" t="s">
        <v>3</v>
      </c>
      <c r="K53" t="s">
        <v>672</v>
      </c>
      <c r="L53">
        <v>1339</v>
      </c>
      <c r="N53">
        <v>1007</v>
      </c>
      <c r="O53" t="s">
        <v>57</v>
      </c>
      <c r="P53" t="s">
        <v>57</v>
      </c>
      <c r="Q53">
        <v>1</v>
      </c>
      <c r="W53">
        <v>0</v>
      </c>
      <c r="X53">
        <v>-804509811</v>
      </c>
      <c r="Y53">
        <f>AT53</f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1</v>
      </c>
      <c r="AJ53">
        <v>1</v>
      </c>
      <c r="AK53">
        <v>1</v>
      </c>
      <c r="AL53">
        <v>1</v>
      </c>
      <c r="AN53">
        <v>0</v>
      </c>
      <c r="AO53">
        <v>0</v>
      </c>
      <c r="AP53">
        <v>0</v>
      </c>
      <c r="AQ53">
        <v>0</v>
      </c>
      <c r="AR53">
        <v>0</v>
      </c>
      <c r="AS53" t="s">
        <v>3</v>
      </c>
      <c r="AT53">
        <v>0</v>
      </c>
      <c r="AU53" t="s">
        <v>3</v>
      </c>
      <c r="AV53">
        <v>0</v>
      </c>
      <c r="AW53">
        <v>2</v>
      </c>
      <c r="AX53">
        <v>51457603</v>
      </c>
      <c r="AY53">
        <v>1</v>
      </c>
      <c r="AZ53">
        <v>0</v>
      </c>
      <c r="BA53">
        <v>53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CX53">
        <f>ROUND(Y53*Source!I50,9)</f>
        <v>0</v>
      </c>
      <c r="CY53">
        <f>AA53</f>
        <v>0</v>
      </c>
      <c r="CZ53">
        <f>AE53</f>
        <v>0</v>
      </c>
      <c r="DA53">
        <f>AI53</f>
        <v>1</v>
      </c>
      <c r="DB53">
        <f>ROUND(ROUND(AT53*CZ53,2),6)</f>
        <v>0</v>
      </c>
      <c r="DC53">
        <f>ROUND(ROUND(AT53*AG53,2),6)</f>
        <v>0</v>
      </c>
      <c r="DD53" t="s">
        <v>3</v>
      </c>
      <c r="DE53" t="s">
        <v>3</v>
      </c>
      <c r="DF53">
        <f t="shared" si="0"/>
        <v>0</v>
      </c>
      <c r="DG53">
        <f t="shared" si="1"/>
        <v>0</v>
      </c>
      <c r="DH53">
        <f t="shared" si="2"/>
        <v>0</v>
      </c>
      <c r="DI53">
        <f t="shared" si="3"/>
        <v>0</v>
      </c>
      <c r="DJ53">
        <f>DF53</f>
        <v>0</v>
      </c>
      <c r="DK53">
        <v>0</v>
      </c>
    </row>
    <row r="54" spans="1:115" x14ac:dyDescent="0.2">
      <c r="A54">
        <f>ROW(Source!A51)</f>
        <v>51</v>
      </c>
      <c r="B54">
        <v>51441990</v>
      </c>
      <c r="C54">
        <v>51457585</v>
      </c>
      <c r="D54">
        <v>0</v>
      </c>
      <c r="E54">
        <v>1</v>
      </c>
      <c r="F54">
        <v>1</v>
      </c>
      <c r="G54">
        <v>1</v>
      </c>
      <c r="H54">
        <v>1</v>
      </c>
      <c r="I54" t="s">
        <v>657</v>
      </c>
      <c r="J54" t="s">
        <v>3</v>
      </c>
      <c r="K54" t="s">
        <v>658</v>
      </c>
      <c r="L54">
        <v>1369</v>
      </c>
      <c r="N54">
        <v>1013</v>
      </c>
      <c r="O54" t="s">
        <v>642</v>
      </c>
      <c r="P54" t="s">
        <v>642</v>
      </c>
      <c r="Q54">
        <v>1</v>
      </c>
      <c r="W54">
        <v>0</v>
      </c>
      <c r="X54">
        <v>-132474840</v>
      </c>
      <c r="Y54">
        <f>(AT54*1.15*1.15)</f>
        <v>28.565999999999999</v>
      </c>
      <c r="AA54">
        <v>0</v>
      </c>
      <c r="AB54">
        <v>0</v>
      </c>
      <c r="AC54">
        <v>0</v>
      </c>
      <c r="AD54">
        <v>8.02</v>
      </c>
      <c r="AE54">
        <v>0</v>
      </c>
      <c r="AF54">
        <v>0</v>
      </c>
      <c r="AG54">
        <v>0</v>
      </c>
      <c r="AH54">
        <v>8.02</v>
      </c>
      <c r="AI54">
        <v>1</v>
      </c>
      <c r="AJ54">
        <v>1</v>
      </c>
      <c r="AK54">
        <v>1</v>
      </c>
      <c r="AL54">
        <v>1</v>
      </c>
      <c r="AN54">
        <v>0</v>
      </c>
      <c r="AO54">
        <v>1</v>
      </c>
      <c r="AP54">
        <v>0</v>
      </c>
      <c r="AQ54">
        <v>0</v>
      </c>
      <c r="AR54">
        <v>0</v>
      </c>
      <c r="AS54" t="s">
        <v>3</v>
      </c>
      <c r="AT54">
        <v>21.6</v>
      </c>
      <c r="AU54" t="s">
        <v>43</v>
      </c>
      <c r="AV54">
        <v>1</v>
      </c>
      <c r="AW54">
        <v>2</v>
      </c>
      <c r="AX54">
        <v>51457595</v>
      </c>
      <c r="AY54">
        <v>2</v>
      </c>
      <c r="AZ54">
        <v>131072</v>
      </c>
      <c r="BA54">
        <v>54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CX54">
        <f>ROUND(Y54*Source!I51,9)</f>
        <v>516.33045000000004</v>
      </c>
      <c r="CY54">
        <f>AD54</f>
        <v>8.02</v>
      </c>
      <c r="CZ54">
        <f>AH54</f>
        <v>8.02</v>
      </c>
      <c r="DA54">
        <f>AL54</f>
        <v>1</v>
      </c>
      <c r="DB54">
        <f>ROUND((ROUND(AT54*CZ54,2)*1.15*1.15),6)</f>
        <v>229.096675</v>
      </c>
      <c r="DC54">
        <f>ROUND((ROUND(AT54*AG54,2)*1.15*1.15),6)</f>
        <v>0</v>
      </c>
      <c r="DD54" t="s">
        <v>3</v>
      </c>
      <c r="DE54" t="s">
        <v>3</v>
      </c>
      <c r="DF54">
        <f t="shared" si="0"/>
        <v>0</v>
      </c>
      <c r="DG54">
        <f t="shared" si="1"/>
        <v>0</v>
      </c>
      <c r="DH54">
        <f t="shared" si="2"/>
        <v>0</v>
      </c>
      <c r="DI54">
        <f t="shared" si="3"/>
        <v>4140.97</v>
      </c>
      <c r="DJ54">
        <f>DI54</f>
        <v>4140.97</v>
      </c>
      <c r="DK54">
        <v>0</v>
      </c>
    </row>
    <row r="55" spans="1:115" x14ac:dyDescent="0.2">
      <c r="A55">
        <f>ROW(Source!A51)</f>
        <v>51</v>
      </c>
      <c r="B55">
        <v>51441990</v>
      </c>
      <c r="C55">
        <v>51457585</v>
      </c>
      <c r="D55">
        <v>121548</v>
      </c>
      <c r="E55">
        <v>1</v>
      </c>
      <c r="F55">
        <v>1</v>
      </c>
      <c r="G55">
        <v>1</v>
      </c>
      <c r="H55">
        <v>1</v>
      </c>
      <c r="I55" t="s">
        <v>31</v>
      </c>
      <c r="J55" t="s">
        <v>3</v>
      </c>
      <c r="K55" t="s">
        <v>643</v>
      </c>
      <c r="L55">
        <v>1369</v>
      </c>
      <c r="N55">
        <v>1013</v>
      </c>
      <c r="O55" t="s">
        <v>642</v>
      </c>
      <c r="P55" t="s">
        <v>642</v>
      </c>
      <c r="Q55">
        <v>1</v>
      </c>
      <c r="W55">
        <v>0</v>
      </c>
      <c r="X55">
        <v>18861106</v>
      </c>
      <c r="Y55">
        <f t="shared" ref="Y55:Y60" si="7">(AT55*1.25*1.15)</f>
        <v>29.612499999999997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1</v>
      </c>
      <c r="AJ55">
        <v>1</v>
      </c>
      <c r="AK55">
        <v>1</v>
      </c>
      <c r="AL55">
        <v>1</v>
      </c>
      <c r="AN55">
        <v>0</v>
      </c>
      <c r="AO55">
        <v>1</v>
      </c>
      <c r="AP55">
        <v>0</v>
      </c>
      <c r="AQ55">
        <v>0</v>
      </c>
      <c r="AR55">
        <v>0</v>
      </c>
      <c r="AS55" t="s">
        <v>3</v>
      </c>
      <c r="AT55">
        <v>20.6</v>
      </c>
      <c r="AU55" t="s">
        <v>36</v>
      </c>
      <c r="AV55">
        <v>2</v>
      </c>
      <c r="AW55">
        <v>2</v>
      </c>
      <c r="AX55">
        <v>51457596</v>
      </c>
      <c r="AY55">
        <v>1</v>
      </c>
      <c r="AZ55">
        <v>2048</v>
      </c>
      <c r="BA55">
        <v>55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CX55">
        <f>ROUND(Y55*Source!I51,9)</f>
        <v>535.24593749999997</v>
      </c>
      <c r="CY55">
        <f>AD55</f>
        <v>0</v>
      </c>
      <c r="CZ55">
        <f>AH55</f>
        <v>0</v>
      </c>
      <c r="DA55">
        <f>AL55</f>
        <v>1</v>
      </c>
      <c r="DB55">
        <f t="shared" ref="DB55:DB60" si="8">ROUND((ROUND(AT55*CZ55,2)*1.25*1.15),6)</f>
        <v>0</v>
      </c>
      <c r="DC55">
        <f t="shared" ref="DC55:DC60" si="9">ROUND((ROUND(AT55*AG55,2)*1.25*1.15),6)</f>
        <v>0</v>
      </c>
      <c r="DD55" t="s">
        <v>3</v>
      </c>
      <c r="DE55" t="s">
        <v>3</v>
      </c>
      <c r="DF55">
        <f t="shared" si="0"/>
        <v>0</v>
      </c>
      <c r="DG55">
        <f t="shared" si="1"/>
        <v>0</v>
      </c>
      <c r="DH55">
        <f t="shared" si="2"/>
        <v>0</v>
      </c>
      <c r="DI55">
        <f t="shared" si="3"/>
        <v>0</v>
      </c>
      <c r="DJ55">
        <f>DI55</f>
        <v>0</v>
      </c>
      <c r="DK55">
        <v>0</v>
      </c>
    </row>
    <row r="56" spans="1:115" x14ac:dyDescent="0.2">
      <c r="A56">
        <f>ROW(Source!A51)</f>
        <v>51</v>
      </c>
      <c r="B56">
        <v>51441990</v>
      </c>
      <c r="C56">
        <v>51457585</v>
      </c>
      <c r="D56">
        <v>0</v>
      </c>
      <c r="E56">
        <v>1</v>
      </c>
      <c r="F56">
        <v>1</v>
      </c>
      <c r="G56">
        <v>1</v>
      </c>
      <c r="H56">
        <v>2</v>
      </c>
      <c r="I56" t="s">
        <v>644</v>
      </c>
      <c r="J56" t="s">
        <v>3</v>
      </c>
      <c r="K56" t="s">
        <v>645</v>
      </c>
      <c r="L56">
        <v>37129807</v>
      </c>
      <c r="N56">
        <v>1011</v>
      </c>
      <c r="O56" t="s">
        <v>646</v>
      </c>
      <c r="P56" t="s">
        <v>646</v>
      </c>
      <c r="Q56">
        <v>1</v>
      </c>
      <c r="W56">
        <v>0</v>
      </c>
      <c r="X56">
        <v>1347970401</v>
      </c>
      <c r="Y56">
        <f t="shared" si="7"/>
        <v>3.7231249999999996</v>
      </c>
      <c r="AA56">
        <v>0</v>
      </c>
      <c r="AB56">
        <v>79.069999999999993</v>
      </c>
      <c r="AC56">
        <v>13.5</v>
      </c>
      <c r="AD56">
        <v>0</v>
      </c>
      <c r="AE56">
        <v>0</v>
      </c>
      <c r="AF56">
        <v>79.069999999999993</v>
      </c>
      <c r="AG56">
        <v>13.5</v>
      </c>
      <c r="AH56">
        <v>0</v>
      </c>
      <c r="AI56">
        <v>1</v>
      </c>
      <c r="AJ56">
        <v>1</v>
      </c>
      <c r="AK56">
        <v>1</v>
      </c>
      <c r="AL56">
        <v>1</v>
      </c>
      <c r="AN56">
        <v>0</v>
      </c>
      <c r="AO56">
        <v>1</v>
      </c>
      <c r="AP56">
        <v>0</v>
      </c>
      <c r="AQ56">
        <v>0</v>
      </c>
      <c r="AR56">
        <v>0</v>
      </c>
      <c r="AS56" t="s">
        <v>3</v>
      </c>
      <c r="AT56">
        <v>2.59</v>
      </c>
      <c r="AU56" t="s">
        <v>36</v>
      </c>
      <c r="AV56">
        <v>0</v>
      </c>
      <c r="AW56">
        <v>2</v>
      </c>
      <c r="AX56">
        <v>51457597</v>
      </c>
      <c r="AY56">
        <v>2</v>
      </c>
      <c r="AZ56">
        <v>98304</v>
      </c>
      <c r="BA56">
        <v>56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CX56">
        <f>ROUND(Y56*Source!I51,9)</f>
        <v>67.295484375000001</v>
      </c>
      <c r="CY56">
        <f>AB56</f>
        <v>79.069999999999993</v>
      </c>
      <c r="CZ56">
        <f>AF56</f>
        <v>79.069999999999993</v>
      </c>
      <c r="DA56">
        <f>AJ56</f>
        <v>1</v>
      </c>
      <c r="DB56">
        <f t="shared" si="8"/>
        <v>294.385625</v>
      </c>
      <c r="DC56">
        <f t="shared" si="9"/>
        <v>50.269374999999997</v>
      </c>
      <c r="DD56" t="s">
        <v>3</v>
      </c>
      <c r="DE56" t="s">
        <v>3</v>
      </c>
      <c r="DF56">
        <f t="shared" si="0"/>
        <v>0</v>
      </c>
      <c r="DG56">
        <f t="shared" si="1"/>
        <v>5321.05</v>
      </c>
      <c r="DH56">
        <f t="shared" si="2"/>
        <v>908.49</v>
      </c>
      <c r="DI56">
        <f t="shared" si="3"/>
        <v>0</v>
      </c>
      <c r="DJ56">
        <f>DG56</f>
        <v>5321.05</v>
      </c>
      <c r="DK56">
        <v>0</v>
      </c>
    </row>
    <row r="57" spans="1:115" x14ac:dyDescent="0.2">
      <c r="A57">
        <f>ROW(Source!A51)</f>
        <v>51</v>
      </c>
      <c r="B57">
        <v>51441990</v>
      </c>
      <c r="C57">
        <v>51457585</v>
      </c>
      <c r="D57">
        <v>0</v>
      </c>
      <c r="E57">
        <v>1</v>
      </c>
      <c r="F57">
        <v>1</v>
      </c>
      <c r="G57">
        <v>1</v>
      </c>
      <c r="H57">
        <v>2</v>
      </c>
      <c r="I57" t="s">
        <v>659</v>
      </c>
      <c r="J57" t="s">
        <v>3</v>
      </c>
      <c r="K57" t="s">
        <v>660</v>
      </c>
      <c r="L57">
        <v>37129807</v>
      </c>
      <c r="N57">
        <v>1011</v>
      </c>
      <c r="O57" t="s">
        <v>646</v>
      </c>
      <c r="P57" t="s">
        <v>646</v>
      </c>
      <c r="Q57">
        <v>1</v>
      </c>
      <c r="W57">
        <v>0</v>
      </c>
      <c r="X57">
        <v>1399519741</v>
      </c>
      <c r="Y57">
        <f t="shared" si="7"/>
        <v>3.3062499999999999</v>
      </c>
      <c r="AA57">
        <v>0</v>
      </c>
      <c r="AB57">
        <v>123</v>
      </c>
      <c r="AC57">
        <v>13.5</v>
      </c>
      <c r="AD57">
        <v>0</v>
      </c>
      <c r="AE57">
        <v>0</v>
      </c>
      <c r="AF57">
        <v>123</v>
      </c>
      <c r="AG57">
        <v>13.5</v>
      </c>
      <c r="AH57">
        <v>0</v>
      </c>
      <c r="AI57">
        <v>1</v>
      </c>
      <c r="AJ57">
        <v>1</v>
      </c>
      <c r="AK57">
        <v>1</v>
      </c>
      <c r="AL57">
        <v>1</v>
      </c>
      <c r="AN57">
        <v>0</v>
      </c>
      <c r="AO57">
        <v>1</v>
      </c>
      <c r="AP57">
        <v>0</v>
      </c>
      <c r="AQ57">
        <v>0</v>
      </c>
      <c r="AR57">
        <v>0</v>
      </c>
      <c r="AS57" t="s">
        <v>3</v>
      </c>
      <c r="AT57">
        <v>2.2999999999999998</v>
      </c>
      <c r="AU57" t="s">
        <v>36</v>
      </c>
      <c r="AV57">
        <v>0</v>
      </c>
      <c r="AW57">
        <v>2</v>
      </c>
      <c r="AX57">
        <v>51457598</v>
      </c>
      <c r="AY57">
        <v>2</v>
      </c>
      <c r="AZ57">
        <v>98304</v>
      </c>
      <c r="BA57">
        <v>57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CX57">
        <f>ROUND(Y57*Source!I51,9)</f>
        <v>59.760468750000001</v>
      </c>
      <c r="CY57">
        <f>AB57</f>
        <v>123</v>
      </c>
      <c r="CZ57">
        <f>AF57</f>
        <v>123</v>
      </c>
      <c r="DA57">
        <f>AJ57</f>
        <v>1</v>
      </c>
      <c r="DB57">
        <f t="shared" si="8"/>
        <v>406.66874999999999</v>
      </c>
      <c r="DC57">
        <f t="shared" si="9"/>
        <v>44.634374999999999</v>
      </c>
      <c r="DD57" t="s">
        <v>3</v>
      </c>
      <c r="DE57" t="s">
        <v>3</v>
      </c>
      <c r="DF57">
        <f t="shared" si="0"/>
        <v>0</v>
      </c>
      <c r="DG57">
        <f t="shared" si="1"/>
        <v>7350.54</v>
      </c>
      <c r="DH57">
        <f t="shared" si="2"/>
        <v>806.77</v>
      </c>
      <c r="DI57">
        <f t="shared" si="3"/>
        <v>0</v>
      </c>
      <c r="DJ57">
        <f>DG57</f>
        <v>7350.54</v>
      </c>
      <c r="DK57">
        <v>0</v>
      </c>
    </row>
    <row r="58" spans="1:115" x14ac:dyDescent="0.2">
      <c r="A58">
        <f>ROW(Source!A51)</f>
        <v>51</v>
      </c>
      <c r="B58">
        <v>51441990</v>
      </c>
      <c r="C58">
        <v>51457585</v>
      </c>
      <c r="D58">
        <v>0</v>
      </c>
      <c r="E58">
        <v>1</v>
      </c>
      <c r="F58">
        <v>1</v>
      </c>
      <c r="G58">
        <v>1</v>
      </c>
      <c r="H58">
        <v>2</v>
      </c>
      <c r="I58" t="s">
        <v>661</v>
      </c>
      <c r="J58" t="s">
        <v>3</v>
      </c>
      <c r="K58" t="s">
        <v>662</v>
      </c>
      <c r="L58">
        <v>37129807</v>
      </c>
      <c r="N58">
        <v>1011</v>
      </c>
      <c r="O58" t="s">
        <v>646</v>
      </c>
      <c r="P58" t="s">
        <v>646</v>
      </c>
      <c r="Q58">
        <v>1</v>
      </c>
      <c r="W58">
        <v>0</v>
      </c>
      <c r="X58">
        <v>1365173426</v>
      </c>
      <c r="Y58">
        <f t="shared" si="7"/>
        <v>3.5362499999999999</v>
      </c>
      <c r="AA58">
        <v>0</v>
      </c>
      <c r="AB58">
        <v>89.99</v>
      </c>
      <c r="AC58">
        <v>10.06</v>
      </c>
      <c r="AD58">
        <v>0</v>
      </c>
      <c r="AE58">
        <v>0</v>
      </c>
      <c r="AF58">
        <v>89.99</v>
      </c>
      <c r="AG58">
        <v>10.06</v>
      </c>
      <c r="AH58">
        <v>0</v>
      </c>
      <c r="AI58">
        <v>1</v>
      </c>
      <c r="AJ58">
        <v>1</v>
      </c>
      <c r="AK58">
        <v>1</v>
      </c>
      <c r="AL58">
        <v>1</v>
      </c>
      <c r="AN58">
        <v>0</v>
      </c>
      <c r="AO58">
        <v>1</v>
      </c>
      <c r="AP58">
        <v>0</v>
      </c>
      <c r="AQ58">
        <v>0</v>
      </c>
      <c r="AR58">
        <v>0</v>
      </c>
      <c r="AS58" t="s">
        <v>3</v>
      </c>
      <c r="AT58">
        <v>2.46</v>
      </c>
      <c r="AU58" t="s">
        <v>36</v>
      </c>
      <c r="AV58">
        <v>0</v>
      </c>
      <c r="AW58">
        <v>2</v>
      </c>
      <c r="AX58">
        <v>51457599</v>
      </c>
      <c r="AY58">
        <v>2</v>
      </c>
      <c r="AZ58">
        <v>98304</v>
      </c>
      <c r="BA58">
        <v>58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CX58">
        <f>ROUND(Y58*Source!I51,9)</f>
        <v>63.917718749999999</v>
      </c>
      <c r="CY58">
        <f>AB58</f>
        <v>89.99</v>
      </c>
      <c r="CZ58">
        <f>AF58</f>
        <v>89.99</v>
      </c>
      <c r="DA58">
        <f>AJ58</f>
        <v>1</v>
      </c>
      <c r="DB58">
        <f t="shared" si="8"/>
        <v>318.23374999999999</v>
      </c>
      <c r="DC58">
        <f t="shared" si="9"/>
        <v>35.578125</v>
      </c>
      <c r="DD58" t="s">
        <v>3</v>
      </c>
      <c r="DE58" t="s">
        <v>3</v>
      </c>
      <c r="DF58">
        <f t="shared" si="0"/>
        <v>0</v>
      </c>
      <c r="DG58">
        <f t="shared" si="1"/>
        <v>5751.96</v>
      </c>
      <c r="DH58">
        <f t="shared" si="2"/>
        <v>643.01</v>
      </c>
      <c r="DI58">
        <f t="shared" si="3"/>
        <v>0</v>
      </c>
      <c r="DJ58">
        <f>DG58</f>
        <v>5751.96</v>
      </c>
      <c r="DK58">
        <v>0</v>
      </c>
    </row>
    <row r="59" spans="1:115" x14ac:dyDescent="0.2">
      <c r="A59">
        <f>ROW(Source!A51)</f>
        <v>51</v>
      </c>
      <c r="B59">
        <v>51441990</v>
      </c>
      <c r="C59">
        <v>51457585</v>
      </c>
      <c r="D59">
        <v>0</v>
      </c>
      <c r="E59">
        <v>1</v>
      </c>
      <c r="F59">
        <v>1</v>
      </c>
      <c r="G59">
        <v>1</v>
      </c>
      <c r="H59">
        <v>2</v>
      </c>
      <c r="I59" t="s">
        <v>663</v>
      </c>
      <c r="J59" t="s">
        <v>3</v>
      </c>
      <c r="K59" t="s">
        <v>664</v>
      </c>
      <c r="L59">
        <v>37129807</v>
      </c>
      <c r="N59">
        <v>1011</v>
      </c>
      <c r="O59" t="s">
        <v>646</v>
      </c>
      <c r="P59" t="s">
        <v>646</v>
      </c>
      <c r="Q59">
        <v>1</v>
      </c>
      <c r="W59">
        <v>0</v>
      </c>
      <c r="X59">
        <v>228230316</v>
      </c>
      <c r="Y59">
        <f t="shared" si="7"/>
        <v>17.551874999999999</v>
      </c>
      <c r="AA59">
        <v>0</v>
      </c>
      <c r="AB59">
        <v>364.07</v>
      </c>
      <c r="AC59">
        <v>13.5</v>
      </c>
      <c r="AD59">
        <v>0</v>
      </c>
      <c r="AE59">
        <v>0</v>
      </c>
      <c r="AF59">
        <v>364.07</v>
      </c>
      <c r="AG59">
        <v>13.5</v>
      </c>
      <c r="AH59">
        <v>0</v>
      </c>
      <c r="AI59">
        <v>1</v>
      </c>
      <c r="AJ59">
        <v>1</v>
      </c>
      <c r="AK59">
        <v>1</v>
      </c>
      <c r="AL59">
        <v>1</v>
      </c>
      <c r="AN59">
        <v>0</v>
      </c>
      <c r="AO59">
        <v>1</v>
      </c>
      <c r="AP59">
        <v>0</v>
      </c>
      <c r="AQ59">
        <v>0</v>
      </c>
      <c r="AR59">
        <v>0</v>
      </c>
      <c r="AS59" t="s">
        <v>3</v>
      </c>
      <c r="AT59">
        <v>12.21</v>
      </c>
      <c r="AU59" t="s">
        <v>36</v>
      </c>
      <c r="AV59">
        <v>0</v>
      </c>
      <c r="AW59">
        <v>2</v>
      </c>
      <c r="AX59">
        <v>51457600</v>
      </c>
      <c r="AY59">
        <v>2</v>
      </c>
      <c r="AZ59">
        <v>100352</v>
      </c>
      <c r="BA59">
        <v>59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CX59">
        <f>ROUND(Y59*Source!I51,9)</f>
        <v>317.25014062499997</v>
      </c>
      <c r="CY59">
        <f>AB59</f>
        <v>364.07</v>
      </c>
      <c r="CZ59">
        <f>AF59</f>
        <v>364.07</v>
      </c>
      <c r="DA59">
        <f>AJ59</f>
        <v>1</v>
      </c>
      <c r="DB59">
        <f t="shared" si="8"/>
        <v>6390.1043749999999</v>
      </c>
      <c r="DC59">
        <f t="shared" si="9"/>
        <v>236.95750000000001</v>
      </c>
      <c r="DD59" t="s">
        <v>3</v>
      </c>
      <c r="DE59" t="s">
        <v>3</v>
      </c>
      <c r="DF59">
        <f t="shared" si="0"/>
        <v>0</v>
      </c>
      <c r="DG59">
        <f t="shared" si="1"/>
        <v>115501.26</v>
      </c>
      <c r="DH59">
        <f t="shared" si="2"/>
        <v>4282.88</v>
      </c>
      <c r="DI59">
        <f t="shared" si="3"/>
        <v>0</v>
      </c>
      <c r="DJ59">
        <f>DG59</f>
        <v>115501.26</v>
      </c>
      <c r="DK59">
        <v>0</v>
      </c>
    </row>
    <row r="60" spans="1:115" x14ac:dyDescent="0.2">
      <c r="A60">
        <f>ROW(Source!A51)</f>
        <v>51</v>
      </c>
      <c r="B60">
        <v>51441990</v>
      </c>
      <c r="C60">
        <v>51457585</v>
      </c>
      <c r="D60">
        <v>0</v>
      </c>
      <c r="E60">
        <v>1</v>
      </c>
      <c r="F60">
        <v>1</v>
      </c>
      <c r="G60">
        <v>1</v>
      </c>
      <c r="H60">
        <v>2</v>
      </c>
      <c r="I60" t="s">
        <v>665</v>
      </c>
      <c r="J60" t="s">
        <v>3</v>
      </c>
      <c r="K60" t="s">
        <v>666</v>
      </c>
      <c r="L60">
        <v>37129807</v>
      </c>
      <c r="N60">
        <v>1011</v>
      </c>
      <c r="O60" t="s">
        <v>646</v>
      </c>
      <c r="P60" t="s">
        <v>646</v>
      </c>
      <c r="Q60">
        <v>1</v>
      </c>
      <c r="W60">
        <v>0</v>
      </c>
      <c r="X60">
        <v>-472002238</v>
      </c>
      <c r="Y60">
        <f t="shared" si="7"/>
        <v>1.4949999999999999</v>
      </c>
      <c r="AA60">
        <v>0</v>
      </c>
      <c r="AB60">
        <v>110</v>
      </c>
      <c r="AC60">
        <v>11.6</v>
      </c>
      <c r="AD60">
        <v>0</v>
      </c>
      <c r="AE60">
        <v>0</v>
      </c>
      <c r="AF60">
        <v>110</v>
      </c>
      <c r="AG60">
        <v>11.6</v>
      </c>
      <c r="AH60">
        <v>0</v>
      </c>
      <c r="AI60">
        <v>1</v>
      </c>
      <c r="AJ60">
        <v>1</v>
      </c>
      <c r="AK60">
        <v>1</v>
      </c>
      <c r="AL60">
        <v>1</v>
      </c>
      <c r="AN60">
        <v>0</v>
      </c>
      <c r="AO60">
        <v>1</v>
      </c>
      <c r="AP60">
        <v>0</v>
      </c>
      <c r="AQ60">
        <v>0</v>
      </c>
      <c r="AR60">
        <v>0</v>
      </c>
      <c r="AS60" t="s">
        <v>3</v>
      </c>
      <c r="AT60">
        <v>1.04</v>
      </c>
      <c r="AU60" t="s">
        <v>36</v>
      </c>
      <c r="AV60">
        <v>0</v>
      </c>
      <c r="AW60">
        <v>2</v>
      </c>
      <c r="AX60">
        <v>51457601</v>
      </c>
      <c r="AY60">
        <v>2</v>
      </c>
      <c r="AZ60">
        <v>100352</v>
      </c>
      <c r="BA60">
        <v>60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CX60">
        <f>ROUND(Y60*Source!I51,9)</f>
        <v>27.022124999999999</v>
      </c>
      <c r="CY60">
        <f>AB60</f>
        <v>110</v>
      </c>
      <c r="CZ60">
        <f>AF60</f>
        <v>110</v>
      </c>
      <c r="DA60">
        <f>AJ60</f>
        <v>1</v>
      </c>
      <c r="DB60">
        <f t="shared" si="8"/>
        <v>164.45</v>
      </c>
      <c r="DC60">
        <f t="shared" si="9"/>
        <v>17.33625</v>
      </c>
      <c r="DD60" t="s">
        <v>3</v>
      </c>
      <c r="DE60" t="s">
        <v>3</v>
      </c>
      <c r="DF60">
        <f t="shared" si="0"/>
        <v>0</v>
      </c>
      <c r="DG60">
        <f t="shared" si="1"/>
        <v>2972.43</v>
      </c>
      <c r="DH60">
        <f t="shared" si="2"/>
        <v>313.45999999999998</v>
      </c>
      <c r="DI60">
        <f t="shared" si="3"/>
        <v>0</v>
      </c>
      <c r="DJ60">
        <f>DG60</f>
        <v>2972.43</v>
      </c>
      <c r="DK60">
        <v>0</v>
      </c>
    </row>
    <row r="61" spans="1:115" x14ac:dyDescent="0.2">
      <c r="A61">
        <f>ROW(Source!A51)</f>
        <v>51</v>
      </c>
      <c r="B61">
        <v>51441990</v>
      </c>
      <c r="C61">
        <v>51457585</v>
      </c>
      <c r="D61">
        <v>0</v>
      </c>
      <c r="E61">
        <v>1</v>
      </c>
      <c r="F61">
        <v>1</v>
      </c>
      <c r="G61">
        <v>1</v>
      </c>
      <c r="H61">
        <v>3</v>
      </c>
      <c r="I61" t="s">
        <v>667</v>
      </c>
      <c r="J61" t="s">
        <v>3</v>
      </c>
      <c r="K61" t="s">
        <v>668</v>
      </c>
      <c r="L61">
        <v>1339</v>
      </c>
      <c r="N61">
        <v>1007</v>
      </c>
      <c r="O61" t="s">
        <v>57</v>
      </c>
      <c r="P61" t="s">
        <v>57</v>
      </c>
      <c r="Q61">
        <v>1</v>
      </c>
      <c r="W61">
        <v>0</v>
      </c>
      <c r="X61">
        <v>1035631997</v>
      </c>
      <c r="Y61">
        <f>AT61</f>
        <v>7</v>
      </c>
      <c r="AA61">
        <v>2.44</v>
      </c>
      <c r="AB61">
        <v>0</v>
      </c>
      <c r="AC61">
        <v>0</v>
      </c>
      <c r="AD61">
        <v>0</v>
      </c>
      <c r="AE61">
        <v>2.44</v>
      </c>
      <c r="AF61">
        <v>0</v>
      </c>
      <c r="AG61">
        <v>0</v>
      </c>
      <c r="AH61">
        <v>0</v>
      </c>
      <c r="AI61">
        <v>1</v>
      </c>
      <c r="AJ61">
        <v>1</v>
      </c>
      <c r="AK61">
        <v>1</v>
      </c>
      <c r="AL61">
        <v>1</v>
      </c>
      <c r="AN61">
        <v>0</v>
      </c>
      <c r="AO61">
        <v>1</v>
      </c>
      <c r="AP61">
        <v>0</v>
      </c>
      <c r="AQ61">
        <v>0</v>
      </c>
      <c r="AR61">
        <v>0</v>
      </c>
      <c r="AS61" t="s">
        <v>3</v>
      </c>
      <c r="AT61">
        <v>7</v>
      </c>
      <c r="AU61" t="s">
        <v>3</v>
      </c>
      <c r="AV61">
        <v>0</v>
      </c>
      <c r="AW61">
        <v>2</v>
      </c>
      <c r="AX61">
        <v>51457602</v>
      </c>
      <c r="AY61">
        <v>2</v>
      </c>
      <c r="AZ61">
        <v>16384</v>
      </c>
      <c r="BA61">
        <v>61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CX61">
        <f>ROUND(Y61*Source!I51,9)</f>
        <v>126.52500000000001</v>
      </c>
      <c r="CY61">
        <f>AA61</f>
        <v>2.44</v>
      </c>
      <c r="CZ61">
        <f>AE61</f>
        <v>2.44</v>
      </c>
      <c r="DA61">
        <f>AI61</f>
        <v>1</v>
      </c>
      <c r="DB61">
        <f>ROUND(ROUND(AT61*CZ61,2),6)</f>
        <v>17.079999999999998</v>
      </c>
      <c r="DC61">
        <f>ROUND(ROUND(AT61*AG61,2),6)</f>
        <v>0</v>
      </c>
      <c r="DD61" t="s">
        <v>3</v>
      </c>
      <c r="DE61" t="s">
        <v>3</v>
      </c>
      <c r="DF61">
        <f t="shared" si="0"/>
        <v>308.72000000000003</v>
      </c>
      <c r="DG61">
        <f t="shared" si="1"/>
        <v>0</v>
      </c>
      <c r="DH61">
        <f t="shared" si="2"/>
        <v>0</v>
      </c>
      <c r="DI61">
        <f t="shared" si="3"/>
        <v>0</v>
      </c>
      <c r="DJ61">
        <f>DF61</f>
        <v>308.72000000000003</v>
      </c>
      <c r="DK61">
        <v>0</v>
      </c>
    </row>
    <row r="62" spans="1:115" x14ac:dyDescent="0.2">
      <c r="A62">
        <f>ROW(Source!A51)</f>
        <v>51</v>
      </c>
      <c r="B62">
        <v>51441990</v>
      </c>
      <c r="C62">
        <v>51457585</v>
      </c>
      <c r="D62">
        <v>0</v>
      </c>
      <c r="E62">
        <v>1</v>
      </c>
      <c r="F62">
        <v>1</v>
      </c>
      <c r="G62">
        <v>1</v>
      </c>
      <c r="H62">
        <v>3</v>
      </c>
      <c r="I62" t="s">
        <v>671</v>
      </c>
      <c r="J62" t="s">
        <v>3</v>
      </c>
      <c r="K62" t="s">
        <v>672</v>
      </c>
      <c r="L62">
        <v>1339</v>
      </c>
      <c r="N62">
        <v>1007</v>
      </c>
      <c r="O62" t="s">
        <v>57</v>
      </c>
      <c r="P62" t="s">
        <v>57</v>
      </c>
      <c r="Q62">
        <v>1</v>
      </c>
      <c r="W62">
        <v>0</v>
      </c>
      <c r="X62">
        <v>-804509811</v>
      </c>
      <c r="Y62">
        <f>AT62</f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1</v>
      </c>
      <c r="AJ62">
        <v>1</v>
      </c>
      <c r="AK62">
        <v>1</v>
      </c>
      <c r="AL62">
        <v>1</v>
      </c>
      <c r="AN62">
        <v>0</v>
      </c>
      <c r="AO62">
        <v>0</v>
      </c>
      <c r="AP62">
        <v>0</v>
      </c>
      <c r="AQ62">
        <v>0</v>
      </c>
      <c r="AR62">
        <v>0</v>
      </c>
      <c r="AS62" t="s">
        <v>3</v>
      </c>
      <c r="AT62">
        <v>0</v>
      </c>
      <c r="AU62" t="s">
        <v>3</v>
      </c>
      <c r="AV62">
        <v>0</v>
      </c>
      <c r="AW62">
        <v>2</v>
      </c>
      <c r="AX62">
        <v>51457603</v>
      </c>
      <c r="AY62">
        <v>1</v>
      </c>
      <c r="AZ62">
        <v>0</v>
      </c>
      <c r="BA62">
        <v>62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CX62">
        <f>ROUND(Y62*Source!I51,9)</f>
        <v>0</v>
      </c>
      <c r="CY62">
        <f>AA62</f>
        <v>0</v>
      </c>
      <c r="CZ62">
        <f>AE62</f>
        <v>0</v>
      </c>
      <c r="DA62">
        <f>AI62</f>
        <v>1</v>
      </c>
      <c r="DB62">
        <f>ROUND(ROUND(AT62*CZ62,2),6)</f>
        <v>0</v>
      </c>
      <c r="DC62">
        <f>ROUND(ROUND(AT62*AG62,2),6)</f>
        <v>0</v>
      </c>
      <c r="DD62" t="s">
        <v>3</v>
      </c>
      <c r="DE62" t="s">
        <v>3</v>
      </c>
      <c r="DF62">
        <f t="shared" si="0"/>
        <v>0</v>
      </c>
      <c r="DG62">
        <f t="shared" si="1"/>
        <v>0</v>
      </c>
      <c r="DH62">
        <f t="shared" si="2"/>
        <v>0</v>
      </c>
      <c r="DI62">
        <f t="shared" si="3"/>
        <v>0</v>
      </c>
      <c r="DJ62">
        <f>DF62</f>
        <v>0</v>
      </c>
      <c r="DK62">
        <v>0</v>
      </c>
    </row>
    <row r="63" spans="1:115" x14ac:dyDescent="0.2">
      <c r="A63">
        <f>ROW(Source!A89)</f>
        <v>89</v>
      </c>
      <c r="B63">
        <v>51442965</v>
      </c>
      <c r="C63">
        <v>51457605</v>
      </c>
      <c r="D63">
        <v>0</v>
      </c>
      <c r="E63">
        <v>1</v>
      </c>
      <c r="F63">
        <v>1</v>
      </c>
      <c r="G63">
        <v>1</v>
      </c>
      <c r="H63">
        <v>1</v>
      </c>
      <c r="I63" t="s">
        <v>657</v>
      </c>
      <c r="J63" t="s">
        <v>3</v>
      </c>
      <c r="K63" t="s">
        <v>658</v>
      </c>
      <c r="L63">
        <v>1369</v>
      </c>
      <c r="N63">
        <v>1013</v>
      </c>
      <c r="O63" t="s">
        <v>642</v>
      </c>
      <c r="P63" t="s">
        <v>642</v>
      </c>
      <c r="Q63">
        <v>1</v>
      </c>
      <c r="W63">
        <v>0</v>
      </c>
      <c r="X63">
        <v>-132474840</v>
      </c>
      <c r="Y63">
        <f t="shared" ref="Y63:Y94" si="10">(AT63*1.15)</f>
        <v>75.209999999999994</v>
      </c>
      <c r="AA63">
        <v>0</v>
      </c>
      <c r="AB63">
        <v>0</v>
      </c>
      <c r="AC63">
        <v>0</v>
      </c>
      <c r="AD63">
        <v>8.02</v>
      </c>
      <c r="AE63">
        <v>0</v>
      </c>
      <c r="AF63">
        <v>0</v>
      </c>
      <c r="AG63">
        <v>0</v>
      </c>
      <c r="AH63">
        <v>8.02</v>
      </c>
      <c r="AI63">
        <v>1</v>
      </c>
      <c r="AJ63">
        <v>1</v>
      </c>
      <c r="AK63">
        <v>1</v>
      </c>
      <c r="AL63">
        <v>1</v>
      </c>
      <c r="AN63">
        <v>0</v>
      </c>
      <c r="AO63">
        <v>1</v>
      </c>
      <c r="AP63">
        <v>0</v>
      </c>
      <c r="AQ63">
        <v>0</v>
      </c>
      <c r="AR63">
        <v>0</v>
      </c>
      <c r="AS63" t="s">
        <v>3</v>
      </c>
      <c r="AT63">
        <v>65.400000000000006</v>
      </c>
      <c r="AU63" t="s">
        <v>156</v>
      </c>
      <c r="AV63">
        <v>1</v>
      </c>
      <c r="AW63">
        <v>2</v>
      </c>
      <c r="AX63">
        <v>51457611</v>
      </c>
      <c r="AY63">
        <v>2</v>
      </c>
      <c r="AZ63">
        <v>131072</v>
      </c>
      <c r="BA63">
        <v>63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CX63">
        <f>ROUND(Y63*Source!I89,9)</f>
        <v>75.209999999999994</v>
      </c>
      <c r="CY63">
        <f>AD63</f>
        <v>8.02</v>
      </c>
      <c r="CZ63">
        <f>AH63</f>
        <v>8.02</v>
      </c>
      <c r="DA63">
        <f>AL63</f>
        <v>1</v>
      </c>
      <c r="DB63">
        <f t="shared" ref="DB63:DB94" si="11">ROUND((ROUND(AT63*CZ63,2)*1.15),6)</f>
        <v>603.18650000000002</v>
      </c>
      <c r="DC63">
        <f t="shared" ref="DC63:DC94" si="12">ROUND((ROUND(AT63*AG63,2)*1.15),6)</f>
        <v>0</v>
      </c>
      <c r="DD63" t="s">
        <v>3</v>
      </c>
      <c r="DE63" t="s">
        <v>3</v>
      </c>
      <c r="DF63">
        <f t="shared" si="0"/>
        <v>0</v>
      </c>
      <c r="DG63">
        <f t="shared" si="1"/>
        <v>0</v>
      </c>
      <c r="DH63">
        <f t="shared" si="2"/>
        <v>0</v>
      </c>
      <c r="DI63">
        <f t="shared" si="3"/>
        <v>603.17999999999995</v>
      </c>
      <c r="DJ63">
        <f>DI63</f>
        <v>603.17999999999995</v>
      </c>
      <c r="DK63">
        <v>0</v>
      </c>
    </row>
    <row r="64" spans="1:115" x14ac:dyDescent="0.2">
      <c r="A64">
        <f>ROW(Source!A89)</f>
        <v>89</v>
      </c>
      <c r="B64">
        <v>51442965</v>
      </c>
      <c r="C64">
        <v>51457605</v>
      </c>
      <c r="D64">
        <v>121548</v>
      </c>
      <c r="E64">
        <v>1</v>
      </c>
      <c r="F64">
        <v>1</v>
      </c>
      <c r="G64">
        <v>1</v>
      </c>
      <c r="H64">
        <v>1</v>
      </c>
      <c r="I64" t="s">
        <v>31</v>
      </c>
      <c r="J64" t="s">
        <v>3</v>
      </c>
      <c r="K64" t="s">
        <v>643</v>
      </c>
      <c r="L64">
        <v>1369</v>
      </c>
      <c r="N64">
        <v>1013</v>
      </c>
      <c r="O64" t="s">
        <v>642</v>
      </c>
      <c r="P64" t="s">
        <v>642</v>
      </c>
      <c r="Q64">
        <v>1</v>
      </c>
      <c r="W64">
        <v>0</v>
      </c>
      <c r="X64">
        <v>18861106</v>
      </c>
      <c r="Y64">
        <f t="shared" si="10"/>
        <v>25.161999999999995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1</v>
      </c>
      <c r="AJ64">
        <v>1</v>
      </c>
      <c r="AK64">
        <v>1</v>
      </c>
      <c r="AL64">
        <v>1</v>
      </c>
      <c r="AN64">
        <v>0</v>
      </c>
      <c r="AO64">
        <v>1</v>
      </c>
      <c r="AP64">
        <v>0</v>
      </c>
      <c r="AQ64">
        <v>0</v>
      </c>
      <c r="AR64">
        <v>0</v>
      </c>
      <c r="AS64" t="s">
        <v>3</v>
      </c>
      <c r="AT64">
        <v>21.88</v>
      </c>
      <c r="AU64" t="s">
        <v>156</v>
      </c>
      <c r="AV64">
        <v>2</v>
      </c>
      <c r="AW64">
        <v>2</v>
      </c>
      <c r="AX64">
        <v>51457612</v>
      </c>
      <c r="AY64">
        <v>1</v>
      </c>
      <c r="AZ64">
        <v>0</v>
      </c>
      <c r="BA64">
        <v>64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CX64">
        <f>ROUND(Y64*Source!I89,9)</f>
        <v>25.161999999999999</v>
      </c>
      <c r="CY64">
        <f>AD64</f>
        <v>0</v>
      </c>
      <c r="CZ64">
        <f>AH64</f>
        <v>0</v>
      </c>
      <c r="DA64">
        <f>AL64</f>
        <v>1</v>
      </c>
      <c r="DB64">
        <f t="shared" si="11"/>
        <v>0</v>
      </c>
      <c r="DC64">
        <f t="shared" si="12"/>
        <v>0</v>
      </c>
      <c r="DD64" t="s">
        <v>3</v>
      </c>
      <c r="DE64" t="s">
        <v>3</v>
      </c>
      <c r="DF64">
        <f t="shared" si="0"/>
        <v>0</v>
      </c>
      <c r="DG64">
        <f t="shared" si="1"/>
        <v>0</v>
      </c>
      <c r="DH64">
        <f t="shared" si="2"/>
        <v>0</v>
      </c>
      <c r="DI64">
        <f t="shared" si="3"/>
        <v>0</v>
      </c>
      <c r="DJ64">
        <f>DI64</f>
        <v>0</v>
      </c>
      <c r="DK64">
        <v>0</v>
      </c>
    </row>
    <row r="65" spans="1:115" x14ac:dyDescent="0.2">
      <c r="A65">
        <f>ROW(Source!A89)</f>
        <v>89</v>
      </c>
      <c r="B65">
        <v>51442965</v>
      </c>
      <c r="C65">
        <v>51457605</v>
      </c>
      <c r="D65">
        <v>0</v>
      </c>
      <c r="E65">
        <v>1</v>
      </c>
      <c r="F65">
        <v>1</v>
      </c>
      <c r="G65">
        <v>1</v>
      </c>
      <c r="H65">
        <v>2</v>
      </c>
      <c r="I65" t="s">
        <v>673</v>
      </c>
      <c r="J65" t="s">
        <v>3</v>
      </c>
      <c r="K65" t="s">
        <v>674</v>
      </c>
      <c r="L65">
        <v>37129807</v>
      </c>
      <c r="N65">
        <v>1011</v>
      </c>
      <c r="O65" t="s">
        <v>646</v>
      </c>
      <c r="P65" t="s">
        <v>646</v>
      </c>
      <c r="Q65">
        <v>1</v>
      </c>
      <c r="W65">
        <v>0</v>
      </c>
      <c r="X65">
        <v>1021476359</v>
      </c>
      <c r="Y65">
        <f t="shared" si="10"/>
        <v>11.5</v>
      </c>
      <c r="AA65">
        <v>0</v>
      </c>
      <c r="AB65">
        <v>187.02</v>
      </c>
      <c r="AC65">
        <v>25.1</v>
      </c>
      <c r="AD65">
        <v>0</v>
      </c>
      <c r="AE65">
        <v>0</v>
      </c>
      <c r="AF65">
        <v>187.02</v>
      </c>
      <c r="AG65">
        <v>25.1</v>
      </c>
      <c r="AH65">
        <v>0</v>
      </c>
      <c r="AI65">
        <v>1</v>
      </c>
      <c r="AJ65">
        <v>1</v>
      </c>
      <c r="AK65">
        <v>1</v>
      </c>
      <c r="AL65">
        <v>1</v>
      </c>
      <c r="AN65">
        <v>0</v>
      </c>
      <c r="AO65">
        <v>1</v>
      </c>
      <c r="AP65">
        <v>0</v>
      </c>
      <c r="AQ65">
        <v>0</v>
      </c>
      <c r="AR65">
        <v>0</v>
      </c>
      <c r="AS65" t="s">
        <v>3</v>
      </c>
      <c r="AT65">
        <v>10</v>
      </c>
      <c r="AU65" t="s">
        <v>156</v>
      </c>
      <c r="AV65">
        <v>0</v>
      </c>
      <c r="AW65">
        <v>2</v>
      </c>
      <c r="AX65">
        <v>51457613</v>
      </c>
      <c r="AY65">
        <v>2</v>
      </c>
      <c r="AZ65">
        <v>98304</v>
      </c>
      <c r="BA65">
        <v>65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CX65">
        <f>ROUND(Y65*Source!I89,9)</f>
        <v>11.5</v>
      </c>
      <c r="CY65">
        <f>AB65</f>
        <v>187.02</v>
      </c>
      <c r="CZ65">
        <f>AF65</f>
        <v>187.02</v>
      </c>
      <c r="DA65">
        <f>AJ65</f>
        <v>1</v>
      </c>
      <c r="DB65">
        <f t="shared" si="11"/>
        <v>2150.73</v>
      </c>
      <c r="DC65">
        <f t="shared" si="12"/>
        <v>288.64999999999998</v>
      </c>
      <c r="DD65" t="s">
        <v>3</v>
      </c>
      <c r="DE65" t="s">
        <v>3</v>
      </c>
      <c r="DF65">
        <f t="shared" ref="DF65:DF128" si="13">ROUND(AE65*CX65,2)</f>
        <v>0</v>
      </c>
      <c r="DG65">
        <f t="shared" ref="DG65:DG128" si="14">ROUND(AF65*CX65,2)</f>
        <v>2150.73</v>
      </c>
      <c r="DH65">
        <f t="shared" ref="DH65:DH128" si="15">ROUND(AG65*CX65,2)</f>
        <v>288.64999999999998</v>
      </c>
      <c r="DI65">
        <f t="shared" ref="DI65:DI128" si="16">ROUND(AH65*CX65,2)</f>
        <v>0</v>
      </c>
      <c r="DJ65">
        <f>DG65</f>
        <v>2150.73</v>
      </c>
      <c r="DK65">
        <v>0</v>
      </c>
    </row>
    <row r="66" spans="1:115" x14ac:dyDescent="0.2">
      <c r="A66">
        <f>ROW(Source!A89)</f>
        <v>89</v>
      </c>
      <c r="B66">
        <v>51442965</v>
      </c>
      <c r="C66">
        <v>51457605</v>
      </c>
      <c r="D66">
        <v>0</v>
      </c>
      <c r="E66">
        <v>1</v>
      </c>
      <c r="F66">
        <v>1</v>
      </c>
      <c r="G66">
        <v>1</v>
      </c>
      <c r="H66">
        <v>2</v>
      </c>
      <c r="I66" t="s">
        <v>675</v>
      </c>
      <c r="J66" t="s">
        <v>3</v>
      </c>
      <c r="K66" t="s">
        <v>676</v>
      </c>
      <c r="L66">
        <v>37129807</v>
      </c>
      <c r="N66">
        <v>1011</v>
      </c>
      <c r="O66" t="s">
        <v>646</v>
      </c>
      <c r="P66" t="s">
        <v>646</v>
      </c>
      <c r="Q66">
        <v>1</v>
      </c>
      <c r="W66">
        <v>0</v>
      </c>
      <c r="X66">
        <v>-1946704301</v>
      </c>
      <c r="Y66">
        <f t="shared" si="10"/>
        <v>11.5</v>
      </c>
      <c r="AA66">
        <v>0</v>
      </c>
      <c r="AB66">
        <v>16.64</v>
      </c>
      <c r="AC66">
        <v>0</v>
      </c>
      <c r="AD66">
        <v>0</v>
      </c>
      <c r="AE66">
        <v>0</v>
      </c>
      <c r="AF66">
        <v>16.64</v>
      </c>
      <c r="AG66">
        <v>0</v>
      </c>
      <c r="AH66">
        <v>0</v>
      </c>
      <c r="AI66">
        <v>1</v>
      </c>
      <c r="AJ66">
        <v>1</v>
      </c>
      <c r="AK66">
        <v>1</v>
      </c>
      <c r="AL66">
        <v>1</v>
      </c>
      <c r="AN66">
        <v>0</v>
      </c>
      <c r="AO66">
        <v>1</v>
      </c>
      <c r="AP66">
        <v>0</v>
      </c>
      <c r="AQ66">
        <v>0</v>
      </c>
      <c r="AR66">
        <v>0</v>
      </c>
      <c r="AS66" t="s">
        <v>3</v>
      </c>
      <c r="AT66">
        <v>10</v>
      </c>
      <c r="AU66" t="s">
        <v>156</v>
      </c>
      <c r="AV66">
        <v>0</v>
      </c>
      <c r="AW66">
        <v>2</v>
      </c>
      <c r="AX66">
        <v>51457614</v>
      </c>
      <c r="AY66">
        <v>2</v>
      </c>
      <c r="AZ66">
        <v>32768</v>
      </c>
      <c r="BA66">
        <v>66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CX66">
        <f>ROUND(Y66*Source!I89,9)</f>
        <v>11.5</v>
      </c>
      <c r="CY66">
        <f>AB66</f>
        <v>16.64</v>
      </c>
      <c r="CZ66">
        <f>AF66</f>
        <v>16.64</v>
      </c>
      <c r="DA66">
        <f>AJ66</f>
        <v>1</v>
      </c>
      <c r="DB66">
        <f t="shared" si="11"/>
        <v>191.36</v>
      </c>
      <c r="DC66">
        <f t="shared" si="12"/>
        <v>0</v>
      </c>
      <c r="DD66" t="s">
        <v>3</v>
      </c>
      <c r="DE66" t="s">
        <v>3</v>
      </c>
      <c r="DF66">
        <f t="shared" si="13"/>
        <v>0</v>
      </c>
      <c r="DG66">
        <f t="shared" si="14"/>
        <v>191.36</v>
      </c>
      <c r="DH66">
        <f t="shared" si="15"/>
        <v>0</v>
      </c>
      <c r="DI66">
        <f t="shared" si="16"/>
        <v>0</v>
      </c>
      <c r="DJ66">
        <f>DG66</f>
        <v>191.36</v>
      </c>
      <c r="DK66">
        <v>0</v>
      </c>
    </row>
    <row r="67" spans="1:115" x14ac:dyDescent="0.2">
      <c r="A67">
        <f>ROW(Source!A89)</f>
        <v>89</v>
      </c>
      <c r="B67">
        <v>51442965</v>
      </c>
      <c r="C67">
        <v>51457605</v>
      </c>
      <c r="D67">
        <v>0</v>
      </c>
      <c r="E67">
        <v>1</v>
      </c>
      <c r="F67">
        <v>1</v>
      </c>
      <c r="G67">
        <v>1</v>
      </c>
      <c r="H67">
        <v>2</v>
      </c>
      <c r="I67" t="s">
        <v>677</v>
      </c>
      <c r="J67" t="s">
        <v>3</v>
      </c>
      <c r="K67" t="s">
        <v>678</v>
      </c>
      <c r="L67">
        <v>37129807</v>
      </c>
      <c r="N67">
        <v>1011</v>
      </c>
      <c r="O67" t="s">
        <v>646</v>
      </c>
      <c r="P67" t="s">
        <v>646</v>
      </c>
      <c r="Q67">
        <v>1</v>
      </c>
      <c r="W67">
        <v>0</v>
      </c>
      <c r="X67">
        <v>101208139</v>
      </c>
      <c r="Y67">
        <f t="shared" si="10"/>
        <v>1.081</v>
      </c>
      <c r="AA67">
        <v>0</v>
      </c>
      <c r="AB67">
        <v>480</v>
      </c>
      <c r="AC67">
        <v>23.2</v>
      </c>
      <c r="AD67">
        <v>0</v>
      </c>
      <c r="AE67">
        <v>0</v>
      </c>
      <c r="AF67">
        <v>480</v>
      </c>
      <c r="AG67">
        <v>23.2</v>
      </c>
      <c r="AH67">
        <v>0</v>
      </c>
      <c r="AI67">
        <v>1</v>
      </c>
      <c r="AJ67">
        <v>1</v>
      </c>
      <c r="AK67">
        <v>1</v>
      </c>
      <c r="AL67">
        <v>1</v>
      </c>
      <c r="AN67">
        <v>0</v>
      </c>
      <c r="AO67">
        <v>1</v>
      </c>
      <c r="AP67">
        <v>0</v>
      </c>
      <c r="AQ67">
        <v>0</v>
      </c>
      <c r="AR67">
        <v>0</v>
      </c>
      <c r="AS67" t="s">
        <v>3</v>
      </c>
      <c r="AT67">
        <v>0.94</v>
      </c>
      <c r="AU67" t="s">
        <v>156</v>
      </c>
      <c r="AV67">
        <v>0</v>
      </c>
      <c r="AW67">
        <v>2</v>
      </c>
      <c r="AX67">
        <v>51457615</v>
      </c>
      <c r="AY67">
        <v>2</v>
      </c>
      <c r="AZ67">
        <v>98304</v>
      </c>
      <c r="BA67">
        <v>67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CX67">
        <f>ROUND(Y67*Source!I89,9)</f>
        <v>1.081</v>
      </c>
      <c r="CY67">
        <f>AB67</f>
        <v>480</v>
      </c>
      <c r="CZ67">
        <f>AF67</f>
        <v>480</v>
      </c>
      <c r="DA67">
        <f>AJ67</f>
        <v>1</v>
      </c>
      <c r="DB67">
        <f t="shared" si="11"/>
        <v>518.88</v>
      </c>
      <c r="DC67">
        <f t="shared" si="12"/>
        <v>25.081499999999998</v>
      </c>
      <c r="DD67" t="s">
        <v>3</v>
      </c>
      <c r="DE67" t="s">
        <v>3</v>
      </c>
      <c r="DF67">
        <f t="shared" si="13"/>
        <v>0</v>
      </c>
      <c r="DG67">
        <f t="shared" si="14"/>
        <v>518.88</v>
      </c>
      <c r="DH67">
        <f t="shared" si="15"/>
        <v>25.08</v>
      </c>
      <c r="DI67">
        <f t="shared" si="16"/>
        <v>0</v>
      </c>
      <c r="DJ67">
        <f>DG67</f>
        <v>518.88</v>
      </c>
      <c r="DK67">
        <v>0</v>
      </c>
    </row>
    <row r="68" spans="1:115" x14ac:dyDescent="0.2">
      <c r="A68">
        <f>ROW(Source!A90)</f>
        <v>90</v>
      </c>
      <c r="B68">
        <v>51441990</v>
      </c>
      <c r="C68">
        <v>51457605</v>
      </c>
      <c r="D68">
        <v>0</v>
      </c>
      <c r="E68">
        <v>1</v>
      </c>
      <c r="F68">
        <v>1</v>
      </c>
      <c r="G68">
        <v>1</v>
      </c>
      <c r="H68">
        <v>1</v>
      </c>
      <c r="I68" t="s">
        <v>657</v>
      </c>
      <c r="J68" t="s">
        <v>3</v>
      </c>
      <c r="K68" t="s">
        <v>658</v>
      </c>
      <c r="L68">
        <v>1369</v>
      </c>
      <c r="N68">
        <v>1013</v>
      </c>
      <c r="O68" t="s">
        <v>642</v>
      </c>
      <c r="P68" t="s">
        <v>642</v>
      </c>
      <c r="Q68">
        <v>1</v>
      </c>
      <c r="W68">
        <v>0</v>
      </c>
      <c r="X68">
        <v>-132474840</v>
      </c>
      <c r="Y68">
        <f t="shared" si="10"/>
        <v>75.209999999999994</v>
      </c>
      <c r="AA68">
        <v>0</v>
      </c>
      <c r="AB68">
        <v>0</v>
      </c>
      <c r="AC68">
        <v>0</v>
      </c>
      <c r="AD68">
        <v>8.02</v>
      </c>
      <c r="AE68">
        <v>0</v>
      </c>
      <c r="AF68">
        <v>0</v>
      </c>
      <c r="AG68">
        <v>0</v>
      </c>
      <c r="AH68">
        <v>8.02</v>
      </c>
      <c r="AI68">
        <v>1</v>
      </c>
      <c r="AJ68">
        <v>1</v>
      </c>
      <c r="AK68">
        <v>1</v>
      </c>
      <c r="AL68">
        <v>1</v>
      </c>
      <c r="AN68">
        <v>0</v>
      </c>
      <c r="AO68">
        <v>1</v>
      </c>
      <c r="AP68">
        <v>0</v>
      </c>
      <c r="AQ68">
        <v>0</v>
      </c>
      <c r="AR68">
        <v>0</v>
      </c>
      <c r="AS68" t="s">
        <v>3</v>
      </c>
      <c r="AT68">
        <v>65.400000000000006</v>
      </c>
      <c r="AU68" t="s">
        <v>156</v>
      </c>
      <c r="AV68">
        <v>1</v>
      </c>
      <c r="AW68">
        <v>2</v>
      </c>
      <c r="AX68">
        <v>51457611</v>
      </c>
      <c r="AY68">
        <v>2</v>
      </c>
      <c r="AZ68">
        <v>131072</v>
      </c>
      <c r="BA68">
        <v>68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CX68">
        <f>ROUND(Y68*Source!I90,9)</f>
        <v>75.209999999999994</v>
      </c>
      <c r="CY68">
        <f>AD68</f>
        <v>8.02</v>
      </c>
      <c r="CZ68">
        <f>AH68</f>
        <v>8.02</v>
      </c>
      <c r="DA68">
        <f>AL68</f>
        <v>1</v>
      </c>
      <c r="DB68">
        <f t="shared" si="11"/>
        <v>603.18650000000002</v>
      </c>
      <c r="DC68">
        <f t="shared" si="12"/>
        <v>0</v>
      </c>
      <c r="DD68" t="s">
        <v>3</v>
      </c>
      <c r="DE68" t="s">
        <v>3</v>
      </c>
      <c r="DF68">
        <f t="shared" si="13"/>
        <v>0</v>
      </c>
      <c r="DG68">
        <f t="shared" si="14"/>
        <v>0</v>
      </c>
      <c r="DH68">
        <f t="shared" si="15"/>
        <v>0</v>
      </c>
      <c r="DI68">
        <f t="shared" si="16"/>
        <v>603.17999999999995</v>
      </c>
      <c r="DJ68">
        <f>DI68</f>
        <v>603.17999999999995</v>
      </c>
      <c r="DK68">
        <v>0</v>
      </c>
    </row>
    <row r="69" spans="1:115" x14ac:dyDescent="0.2">
      <c r="A69">
        <f>ROW(Source!A90)</f>
        <v>90</v>
      </c>
      <c r="B69">
        <v>51441990</v>
      </c>
      <c r="C69">
        <v>51457605</v>
      </c>
      <c r="D69">
        <v>121548</v>
      </c>
      <c r="E69">
        <v>1</v>
      </c>
      <c r="F69">
        <v>1</v>
      </c>
      <c r="G69">
        <v>1</v>
      </c>
      <c r="H69">
        <v>1</v>
      </c>
      <c r="I69" t="s">
        <v>31</v>
      </c>
      <c r="J69" t="s">
        <v>3</v>
      </c>
      <c r="K69" t="s">
        <v>643</v>
      </c>
      <c r="L69">
        <v>1369</v>
      </c>
      <c r="N69">
        <v>1013</v>
      </c>
      <c r="O69" t="s">
        <v>642</v>
      </c>
      <c r="P69" t="s">
        <v>642</v>
      </c>
      <c r="Q69">
        <v>1</v>
      </c>
      <c r="W69">
        <v>0</v>
      </c>
      <c r="X69">
        <v>18861106</v>
      </c>
      <c r="Y69">
        <f t="shared" si="10"/>
        <v>25.161999999999995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1</v>
      </c>
      <c r="AJ69">
        <v>1</v>
      </c>
      <c r="AK69">
        <v>1</v>
      </c>
      <c r="AL69">
        <v>1</v>
      </c>
      <c r="AN69">
        <v>0</v>
      </c>
      <c r="AO69">
        <v>1</v>
      </c>
      <c r="AP69">
        <v>0</v>
      </c>
      <c r="AQ69">
        <v>0</v>
      </c>
      <c r="AR69">
        <v>0</v>
      </c>
      <c r="AS69" t="s">
        <v>3</v>
      </c>
      <c r="AT69">
        <v>21.88</v>
      </c>
      <c r="AU69" t="s">
        <v>156</v>
      </c>
      <c r="AV69">
        <v>2</v>
      </c>
      <c r="AW69">
        <v>2</v>
      </c>
      <c r="AX69">
        <v>51457612</v>
      </c>
      <c r="AY69">
        <v>1</v>
      </c>
      <c r="AZ69">
        <v>0</v>
      </c>
      <c r="BA69">
        <v>69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CX69">
        <f>ROUND(Y69*Source!I90,9)</f>
        <v>25.161999999999999</v>
      </c>
      <c r="CY69">
        <f>AD69</f>
        <v>0</v>
      </c>
      <c r="CZ69">
        <f>AH69</f>
        <v>0</v>
      </c>
      <c r="DA69">
        <f>AL69</f>
        <v>1</v>
      </c>
      <c r="DB69">
        <f t="shared" si="11"/>
        <v>0</v>
      </c>
      <c r="DC69">
        <f t="shared" si="12"/>
        <v>0</v>
      </c>
      <c r="DD69" t="s">
        <v>3</v>
      </c>
      <c r="DE69" t="s">
        <v>3</v>
      </c>
      <c r="DF69">
        <f t="shared" si="13"/>
        <v>0</v>
      </c>
      <c r="DG69">
        <f t="shared" si="14"/>
        <v>0</v>
      </c>
      <c r="DH69">
        <f t="shared" si="15"/>
        <v>0</v>
      </c>
      <c r="DI69">
        <f t="shared" si="16"/>
        <v>0</v>
      </c>
      <c r="DJ69">
        <f>DI69</f>
        <v>0</v>
      </c>
      <c r="DK69">
        <v>0</v>
      </c>
    </row>
    <row r="70" spans="1:115" x14ac:dyDescent="0.2">
      <c r="A70">
        <f>ROW(Source!A90)</f>
        <v>90</v>
      </c>
      <c r="B70">
        <v>51441990</v>
      </c>
      <c r="C70">
        <v>51457605</v>
      </c>
      <c r="D70">
        <v>0</v>
      </c>
      <c r="E70">
        <v>1</v>
      </c>
      <c r="F70">
        <v>1</v>
      </c>
      <c r="G70">
        <v>1</v>
      </c>
      <c r="H70">
        <v>2</v>
      </c>
      <c r="I70" t="s">
        <v>673</v>
      </c>
      <c r="J70" t="s">
        <v>3</v>
      </c>
      <c r="K70" t="s">
        <v>674</v>
      </c>
      <c r="L70">
        <v>37129807</v>
      </c>
      <c r="N70">
        <v>1011</v>
      </c>
      <c r="O70" t="s">
        <v>646</v>
      </c>
      <c r="P70" t="s">
        <v>646</v>
      </c>
      <c r="Q70">
        <v>1</v>
      </c>
      <c r="W70">
        <v>0</v>
      </c>
      <c r="X70">
        <v>1021476359</v>
      </c>
      <c r="Y70">
        <f t="shared" si="10"/>
        <v>11.5</v>
      </c>
      <c r="AA70">
        <v>0</v>
      </c>
      <c r="AB70">
        <v>187.02</v>
      </c>
      <c r="AC70">
        <v>25.1</v>
      </c>
      <c r="AD70">
        <v>0</v>
      </c>
      <c r="AE70">
        <v>0</v>
      </c>
      <c r="AF70">
        <v>187.02</v>
      </c>
      <c r="AG70">
        <v>25.1</v>
      </c>
      <c r="AH70">
        <v>0</v>
      </c>
      <c r="AI70">
        <v>1</v>
      </c>
      <c r="AJ70">
        <v>1</v>
      </c>
      <c r="AK70">
        <v>1</v>
      </c>
      <c r="AL70">
        <v>1</v>
      </c>
      <c r="AN70">
        <v>0</v>
      </c>
      <c r="AO70">
        <v>1</v>
      </c>
      <c r="AP70">
        <v>0</v>
      </c>
      <c r="AQ70">
        <v>0</v>
      </c>
      <c r="AR70">
        <v>0</v>
      </c>
      <c r="AS70" t="s">
        <v>3</v>
      </c>
      <c r="AT70">
        <v>10</v>
      </c>
      <c r="AU70" t="s">
        <v>156</v>
      </c>
      <c r="AV70">
        <v>0</v>
      </c>
      <c r="AW70">
        <v>2</v>
      </c>
      <c r="AX70">
        <v>51457613</v>
      </c>
      <c r="AY70">
        <v>2</v>
      </c>
      <c r="AZ70">
        <v>98304</v>
      </c>
      <c r="BA70">
        <v>70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CX70">
        <f>ROUND(Y70*Source!I90,9)</f>
        <v>11.5</v>
      </c>
      <c r="CY70">
        <f>AB70</f>
        <v>187.02</v>
      </c>
      <c r="CZ70">
        <f>AF70</f>
        <v>187.02</v>
      </c>
      <c r="DA70">
        <f>AJ70</f>
        <v>1</v>
      </c>
      <c r="DB70">
        <f t="shared" si="11"/>
        <v>2150.73</v>
      </c>
      <c r="DC70">
        <f t="shared" si="12"/>
        <v>288.64999999999998</v>
      </c>
      <c r="DD70" t="s">
        <v>3</v>
      </c>
      <c r="DE70" t="s">
        <v>3</v>
      </c>
      <c r="DF70">
        <f t="shared" si="13"/>
        <v>0</v>
      </c>
      <c r="DG70">
        <f t="shared" si="14"/>
        <v>2150.73</v>
      </c>
      <c r="DH70">
        <f t="shared" si="15"/>
        <v>288.64999999999998</v>
      </c>
      <c r="DI70">
        <f t="shared" si="16"/>
        <v>0</v>
      </c>
      <c r="DJ70">
        <f>DG70</f>
        <v>2150.73</v>
      </c>
      <c r="DK70">
        <v>0</v>
      </c>
    </row>
    <row r="71" spans="1:115" x14ac:dyDescent="0.2">
      <c r="A71">
        <f>ROW(Source!A90)</f>
        <v>90</v>
      </c>
      <c r="B71">
        <v>51441990</v>
      </c>
      <c r="C71">
        <v>51457605</v>
      </c>
      <c r="D71">
        <v>0</v>
      </c>
      <c r="E71">
        <v>1</v>
      </c>
      <c r="F71">
        <v>1</v>
      </c>
      <c r="G71">
        <v>1</v>
      </c>
      <c r="H71">
        <v>2</v>
      </c>
      <c r="I71" t="s">
        <v>675</v>
      </c>
      <c r="J71" t="s">
        <v>3</v>
      </c>
      <c r="K71" t="s">
        <v>676</v>
      </c>
      <c r="L71">
        <v>37129807</v>
      </c>
      <c r="N71">
        <v>1011</v>
      </c>
      <c r="O71" t="s">
        <v>646</v>
      </c>
      <c r="P71" t="s">
        <v>646</v>
      </c>
      <c r="Q71">
        <v>1</v>
      </c>
      <c r="W71">
        <v>0</v>
      </c>
      <c r="X71">
        <v>-1946704301</v>
      </c>
      <c r="Y71">
        <f t="shared" si="10"/>
        <v>11.5</v>
      </c>
      <c r="AA71">
        <v>0</v>
      </c>
      <c r="AB71">
        <v>16.64</v>
      </c>
      <c r="AC71">
        <v>0</v>
      </c>
      <c r="AD71">
        <v>0</v>
      </c>
      <c r="AE71">
        <v>0</v>
      </c>
      <c r="AF71">
        <v>16.64</v>
      </c>
      <c r="AG71">
        <v>0</v>
      </c>
      <c r="AH71">
        <v>0</v>
      </c>
      <c r="AI71">
        <v>1</v>
      </c>
      <c r="AJ71">
        <v>1</v>
      </c>
      <c r="AK71">
        <v>1</v>
      </c>
      <c r="AL71">
        <v>1</v>
      </c>
      <c r="AN71">
        <v>0</v>
      </c>
      <c r="AO71">
        <v>1</v>
      </c>
      <c r="AP71">
        <v>0</v>
      </c>
      <c r="AQ71">
        <v>0</v>
      </c>
      <c r="AR71">
        <v>0</v>
      </c>
      <c r="AS71" t="s">
        <v>3</v>
      </c>
      <c r="AT71">
        <v>10</v>
      </c>
      <c r="AU71" t="s">
        <v>156</v>
      </c>
      <c r="AV71">
        <v>0</v>
      </c>
      <c r="AW71">
        <v>2</v>
      </c>
      <c r="AX71">
        <v>51457614</v>
      </c>
      <c r="AY71">
        <v>2</v>
      </c>
      <c r="AZ71">
        <v>32768</v>
      </c>
      <c r="BA71">
        <v>71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CX71">
        <f>ROUND(Y71*Source!I90,9)</f>
        <v>11.5</v>
      </c>
      <c r="CY71">
        <f>AB71</f>
        <v>16.64</v>
      </c>
      <c r="CZ71">
        <f>AF71</f>
        <v>16.64</v>
      </c>
      <c r="DA71">
        <f>AJ71</f>
        <v>1</v>
      </c>
      <c r="DB71">
        <f t="shared" si="11"/>
        <v>191.36</v>
      </c>
      <c r="DC71">
        <f t="shared" si="12"/>
        <v>0</v>
      </c>
      <c r="DD71" t="s">
        <v>3</v>
      </c>
      <c r="DE71" t="s">
        <v>3</v>
      </c>
      <c r="DF71">
        <f t="shared" si="13"/>
        <v>0</v>
      </c>
      <c r="DG71">
        <f t="shared" si="14"/>
        <v>191.36</v>
      </c>
      <c r="DH71">
        <f t="shared" si="15"/>
        <v>0</v>
      </c>
      <c r="DI71">
        <f t="shared" si="16"/>
        <v>0</v>
      </c>
      <c r="DJ71">
        <f>DG71</f>
        <v>191.36</v>
      </c>
      <c r="DK71">
        <v>0</v>
      </c>
    </row>
    <row r="72" spans="1:115" x14ac:dyDescent="0.2">
      <c r="A72">
        <f>ROW(Source!A90)</f>
        <v>90</v>
      </c>
      <c r="B72">
        <v>51441990</v>
      </c>
      <c r="C72">
        <v>51457605</v>
      </c>
      <c r="D72">
        <v>0</v>
      </c>
      <c r="E72">
        <v>1</v>
      </c>
      <c r="F72">
        <v>1</v>
      </c>
      <c r="G72">
        <v>1</v>
      </c>
      <c r="H72">
        <v>2</v>
      </c>
      <c r="I72" t="s">
        <v>677</v>
      </c>
      <c r="J72" t="s">
        <v>3</v>
      </c>
      <c r="K72" t="s">
        <v>678</v>
      </c>
      <c r="L72">
        <v>37129807</v>
      </c>
      <c r="N72">
        <v>1011</v>
      </c>
      <c r="O72" t="s">
        <v>646</v>
      </c>
      <c r="P72" t="s">
        <v>646</v>
      </c>
      <c r="Q72">
        <v>1</v>
      </c>
      <c r="W72">
        <v>0</v>
      </c>
      <c r="X72">
        <v>101208139</v>
      </c>
      <c r="Y72">
        <f t="shared" si="10"/>
        <v>1.081</v>
      </c>
      <c r="AA72">
        <v>0</v>
      </c>
      <c r="AB72">
        <v>480</v>
      </c>
      <c r="AC72">
        <v>23.2</v>
      </c>
      <c r="AD72">
        <v>0</v>
      </c>
      <c r="AE72">
        <v>0</v>
      </c>
      <c r="AF72">
        <v>480</v>
      </c>
      <c r="AG72">
        <v>23.2</v>
      </c>
      <c r="AH72">
        <v>0</v>
      </c>
      <c r="AI72">
        <v>1</v>
      </c>
      <c r="AJ72">
        <v>1</v>
      </c>
      <c r="AK72">
        <v>1</v>
      </c>
      <c r="AL72">
        <v>1</v>
      </c>
      <c r="AN72">
        <v>0</v>
      </c>
      <c r="AO72">
        <v>1</v>
      </c>
      <c r="AP72">
        <v>0</v>
      </c>
      <c r="AQ72">
        <v>0</v>
      </c>
      <c r="AR72">
        <v>0</v>
      </c>
      <c r="AS72" t="s">
        <v>3</v>
      </c>
      <c r="AT72">
        <v>0.94</v>
      </c>
      <c r="AU72" t="s">
        <v>156</v>
      </c>
      <c r="AV72">
        <v>0</v>
      </c>
      <c r="AW72">
        <v>2</v>
      </c>
      <c r="AX72">
        <v>51457615</v>
      </c>
      <c r="AY72">
        <v>2</v>
      </c>
      <c r="AZ72">
        <v>98304</v>
      </c>
      <c r="BA72">
        <v>72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CX72">
        <f>ROUND(Y72*Source!I90,9)</f>
        <v>1.081</v>
      </c>
      <c r="CY72">
        <f>AB72</f>
        <v>480</v>
      </c>
      <c r="CZ72">
        <f>AF72</f>
        <v>480</v>
      </c>
      <c r="DA72">
        <f>AJ72</f>
        <v>1</v>
      </c>
      <c r="DB72">
        <f t="shared" si="11"/>
        <v>518.88</v>
      </c>
      <c r="DC72">
        <f t="shared" si="12"/>
        <v>25.081499999999998</v>
      </c>
      <c r="DD72" t="s">
        <v>3</v>
      </c>
      <c r="DE72" t="s">
        <v>3</v>
      </c>
      <c r="DF72">
        <f t="shared" si="13"/>
        <v>0</v>
      </c>
      <c r="DG72">
        <f t="shared" si="14"/>
        <v>518.88</v>
      </c>
      <c r="DH72">
        <f t="shared" si="15"/>
        <v>25.08</v>
      </c>
      <c r="DI72">
        <f t="shared" si="16"/>
        <v>0</v>
      </c>
      <c r="DJ72">
        <f>DG72</f>
        <v>518.88</v>
      </c>
      <c r="DK72">
        <v>0</v>
      </c>
    </row>
    <row r="73" spans="1:115" x14ac:dyDescent="0.2">
      <c r="A73">
        <f>ROW(Source!A91)</f>
        <v>91</v>
      </c>
      <c r="B73">
        <v>51442965</v>
      </c>
      <c r="C73">
        <v>51457616</v>
      </c>
      <c r="D73">
        <v>0</v>
      </c>
      <c r="E73">
        <v>1</v>
      </c>
      <c r="F73">
        <v>1</v>
      </c>
      <c r="G73">
        <v>1</v>
      </c>
      <c r="H73">
        <v>1</v>
      </c>
      <c r="I73" t="s">
        <v>653</v>
      </c>
      <c r="J73" t="s">
        <v>3</v>
      </c>
      <c r="K73" t="s">
        <v>654</v>
      </c>
      <c r="L73">
        <v>1369</v>
      </c>
      <c r="N73">
        <v>1013</v>
      </c>
      <c r="O73" t="s">
        <v>642</v>
      </c>
      <c r="P73" t="s">
        <v>642</v>
      </c>
      <c r="Q73">
        <v>1</v>
      </c>
      <c r="W73">
        <v>0</v>
      </c>
      <c r="X73">
        <v>1867385565</v>
      </c>
      <c r="Y73">
        <f t="shared" si="10"/>
        <v>40.261499999999998</v>
      </c>
      <c r="AA73">
        <v>0</v>
      </c>
      <c r="AB73">
        <v>0</v>
      </c>
      <c r="AC73">
        <v>0</v>
      </c>
      <c r="AD73">
        <v>8.5299999999999994</v>
      </c>
      <c r="AE73">
        <v>0</v>
      </c>
      <c r="AF73">
        <v>0</v>
      </c>
      <c r="AG73">
        <v>0</v>
      </c>
      <c r="AH73">
        <v>8.5299999999999994</v>
      </c>
      <c r="AI73">
        <v>1</v>
      </c>
      <c r="AJ73">
        <v>1</v>
      </c>
      <c r="AK73">
        <v>1</v>
      </c>
      <c r="AL73">
        <v>1</v>
      </c>
      <c r="AN73">
        <v>0</v>
      </c>
      <c r="AO73">
        <v>1</v>
      </c>
      <c r="AP73">
        <v>0</v>
      </c>
      <c r="AQ73">
        <v>0</v>
      </c>
      <c r="AR73">
        <v>0</v>
      </c>
      <c r="AS73" t="s">
        <v>3</v>
      </c>
      <c r="AT73">
        <v>35.01</v>
      </c>
      <c r="AU73" t="s">
        <v>156</v>
      </c>
      <c r="AV73">
        <v>1</v>
      </c>
      <c r="AW73">
        <v>2</v>
      </c>
      <c r="AX73">
        <v>51457621</v>
      </c>
      <c r="AY73">
        <v>2</v>
      </c>
      <c r="AZ73">
        <v>131072</v>
      </c>
      <c r="BA73">
        <v>73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CX73">
        <f>ROUND(Y73*Source!I91,9)</f>
        <v>161.04599999999999</v>
      </c>
      <c r="CY73">
        <f>AD73</f>
        <v>8.5299999999999994</v>
      </c>
      <c r="CZ73">
        <f>AH73</f>
        <v>8.5299999999999994</v>
      </c>
      <c r="DA73">
        <f>AL73</f>
        <v>1</v>
      </c>
      <c r="DB73">
        <f t="shared" si="11"/>
        <v>343.43599999999998</v>
      </c>
      <c r="DC73">
        <f t="shared" si="12"/>
        <v>0</v>
      </c>
      <c r="DD73" t="s">
        <v>3</v>
      </c>
      <c r="DE73" t="s">
        <v>3</v>
      </c>
      <c r="DF73">
        <f t="shared" si="13"/>
        <v>0</v>
      </c>
      <c r="DG73">
        <f t="shared" si="14"/>
        <v>0</v>
      </c>
      <c r="DH73">
        <f t="shared" si="15"/>
        <v>0</v>
      </c>
      <c r="DI73">
        <f t="shared" si="16"/>
        <v>1373.72</v>
      </c>
      <c r="DJ73">
        <f>DI73</f>
        <v>1373.72</v>
      </c>
      <c r="DK73">
        <v>0</v>
      </c>
    </row>
    <row r="74" spans="1:115" x14ac:dyDescent="0.2">
      <c r="A74">
        <f>ROW(Source!A91)</f>
        <v>91</v>
      </c>
      <c r="B74">
        <v>51442965</v>
      </c>
      <c r="C74">
        <v>51457616</v>
      </c>
      <c r="D74">
        <v>121548</v>
      </c>
      <c r="E74">
        <v>1</v>
      </c>
      <c r="F74">
        <v>1</v>
      </c>
      <c r="G74">
        <v>1</v>
      </c>
      <c r="H74">
        <v>1</v>
      </c>
      <c r="I74" t="s">
        <v>31</v>
      </c>
      <c r="J74" t="s">
        <v>3</v>
      </c>
      <c r="K74" t="s">
        <v>643</v>
      </c>
      <c r="L74">
        <v>1369</v>
      </c>
      <c r="N74">
        <v>1013</v>
      </c>
      <c r="O74" t="s">
        <v>642</v>
      </c>
      <c r="P74" t="s">
        <v>642</v>
      </c>
      <c r="Q74">
        <v>1</v>
      </c>
      <c r="W74">
        <v>0</v>
      </c>
      <c r="X74">
        <v>18861106</v>
      </c>
      <c r="Y74">
        <f t="shared" si="10"/>
        <v>1.9664999999999999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1</v>
      </c>
      <c r="AJ74">
        <v>1</v>
      </c>
      <c r="AK74">
        <v>1</v>
      </c>
      <c r="AL74">
        <v>1</v>
      </c>
      <c r="AN74">
        <v>0</v>
      </c>
      <c r="AO74">
        <v>1</v>
      </c>
      <c r="AP74">
        <v>0</v>
      </c>
      <c r="AQ74">
        <v>0</v>
      </c>
      <c r="AR74">
        <v>0</v>
      </c>
      <c r="AS74" t="s">
        <v>3</v>
      </c>
      <c r="AT74">
        <v>1.71</v>
      </c>
      <c r="AU74" t="s">
        <v>156</v>
      </c>
      <c r="AV74">
        <v>2</v>
      </c>
      <c r="AW74">
        <v>2</v>
      </c>
      <c r="AX74">
        <v>51457622</v>
      </c>
      <c r="AY74">
        <v>1</v>
      </c>
      <c r="AZ74">
        <v>0</v>
      </c>
      <c r="BA74">
        <v>74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CX74">
        <f>ROUND(Y74*Source!I91,9)</f>
        <v>7.8659999999999997</v>
      </c>
      <c r="CY74">
        <f>AD74</f>
        <v>0</v>
      </c>
      <c r="CZ74">
        <f>AH74</f>
        <v>0</v>
      </c>
      <c r="DA74">
        <f>AL74</f>
        <v>1</v>
      </c>
      <c r="DB74">
        <f t="shared" si="11"/>
        <v>0</v>
      </c>
      <c r="DC74">
        <f t="shared" si="12"/>
        <v>0</v>
      </c>
      <c r="DD74" t="s">
        <v>3</v>
      </c>
      <c r="DE74" t="s">
        <v>3</v>
      </c>
      <c r="DF74">
        <f t="shared" si="13"/>
        <v>0</v>
      </c>
      <c r="DG74">
        <f t="shared" si="14"/>
        <v>0</v>
      </c>
      <c r="DH74">
        <f t="shared" si="15"/>
        <v>0</v>
      </c>
      <c r="DI74">
        <f t="shared" si="16"/>
        <v>0</v>
      </c>
      <c r="DJ74">
        <f>DI74</f>
        <v>0</v>
      </c>
      <c r="DK74">
        <v>0</v>
      </c>
    </row>
    <row r="75" spans="1:115" x14ac:dyDescent="0.2">
      <c r="A75">
        <f>ROW(Source!A91)</f>
        <v>91</v>
      </c>
      <c r="B75">
        <v>51442965</v>
      </c>
      <c r="C75">
        <v>51457616</v>
      </c>
      <c r="D75">
        <v>0</v>
      </c>
      <c r="E75">
        <v>1</v>
      </c>
      <c r="F75">
        <v>1</v>
      </c>
      <c r="G75">
        <v>1</v>
      </c>
      <c r="H75">
        <v>2</v>
      </c>
      <c r="I75" t="s">
        <v>679</v>
      </c>
      <c r="J75" t="s">
        <v>3</v>
      </c>
      <c r="K75" t="s">
        <v>680</v>
      </c>
      <c r="L75">
        <v>37129807</v>
      </c>
      <c r="N75">
        <v>1011</v>
      </c>
      <c r="O75" t="s">
        <v>646</v>
      </c>
      <c r="P75" t="s">
        <v>646</v>
      </c>
      <c r="Q75">
        <v>1</v>
      </c>
      <c r="W75">
        <v>0</v>
      </c>
      <c r="X75">
        <v>987815938</v>
      </c>
      <c r="Y75">
        <f t="shared" si="10"/>
        <v>1.9664999999999999</v>
      </c>
      <c r="AA75">
        <v>0</v>
      </c>
      <c r="AB75">
        <v>73.11</v>
      </c>
      <c r="AC75">
        <v>11.6</v>
      </c>
      <c r="AD75">
        <v>0</v>
      </c>
      <c r="AE75">
        <v>0</v>
      </c>
      <c r="AF75">
        <v>73.11</v>
      </c>
      <c r="AG75">
        <v>11.6</v>
      </c>
      <c r="AH75">
        <v>0</v>
      </c>
      <c r="AI75">
        <v>1</v>
      </c>
      <c r="AJ75">
        <v>1</v>
      </c>
      <c r="AK75">
        <v>1</v>
      </c>
      <c r="AL75">
        <v>1</v>
      </c>
      <c r="AN75">
        <v>0</v>
      </c>
      <c r="AO75">
        <v>1</v>
      </c>
      <c r="AP75">
        <v>0</v>
      </c>
      <c r="AQ75">
        <v>0</v>
      </c>
      <c r="AR75">
        <v>0</v>
      </c>
      <c r="AS75" t="s">
        <v>3</v>
      </c>
      <c r="AT75">
        <v>1.71</v>
      </c>
      <c r="AU75" t="s">
        <v>156</v>
      </c>
      <c r="AV75">
        <v>0</v>
      </c>
      <c r="AW75">
        <v>2</v>
      </c>
      <c r="AX75">
        <v>51457623</v>
      </c>
      <c r="AY75">
        <v>2</v>
      </c>
      <c r="AZ75">
        <v>98304</v>
      </c>
      <c r="BA75">
        <v>75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CX75">
        <f>ROUND(Y75*Source!I91,9)</f>
        <v>7.8659999999999997</v>
      </c>
      <c r="CY75">
        <f>AB75</f>
        <v>73.11</v>
      </c>
      <c r="CZ75">
        <f>AF75</f>
        <v>73.11</v>
      </c>
      <c r="DA75">
        <f>AJ75</f>
        <v>1</v>
      </c>
      <c r="DB75">
        <f t="shared" si="11"/>
        <v>143.773</v>
      </c>
      <c r="DC75">
        <f t="shared" si="12"/>
        <v>22.815999999999999</v>
      </c>
      <c r="DD75" t="s">
        <v>3</v>
      </c>
      <c r="DE75" t="s">
        <v>3</v>
      </c>
      <c r="DF75">
        <f t="shared" si="13"/>
        <v>0</v>
      </c>
      <c r="DG75">
        <f t="shared" si="14"/>
        <v>575.08000000000004</v>
      </c>
      <c r="DH75">
        <f t="shared" si="15"/>
        <v>91.25</v>
      </c>
      <c r="DI75">
        <f t="shared" si="16"/>
        <v>0</v>
      </c>
      <c r="DJ75">
        <f>DG75</f>
        <v>575.08000000000004</v>
      </c>
      <c r="DK75">
        <v>0</v>
      </c>
    </row>
    <row r="76" spans="1:115" x14ac:dyDescent="0.2">
      <c r="A76">
        <f>ROW(Source!A91)</f>
        <v>91</v>
      </c>
      <c r="B76">
        <v>51442965</v>
      </c>
      <c r="C76">
        <v>51457616</v>
      </c>
      <c r="D76">
        <v>0</v>
      </c>
      <c r="E76">
        <v>1</v>
      </c>
      <c r="F76">
        <v>1</v>
      </c>
      <c r="G76">
        <v>1</v>
      </c>
      <c r="H76">
        <v>2</v>
      </c>
      <c r="I76" t="s">
        <v>681</v>
      </c>
      <c r="J76" t="s">
        <v>3</v>
      </c>
      <c r="K76" t="s">
        <v>682</v>
      </c>
      <c r="L76">
        <v>37129807</v>
      </c>
      <c r="N76">
        <v>1011</v>
      </c>
      <c r="O76" t="s">
        <v>646</v>
      </c>
      <c r="P76" t="s">
        <v>646</v>
      </c>
      <c r="Q76">
        <v>1</v>
      </c>
      <c r="W76">
        <v>0</v>
      </c>
      <c r="X76">
        <v>1350498324</v>
      </c>
      <c r="Y76">
        <f t="shared" si="10"/>
        <v>7.0379999999999994</v>
      </c>
      <c r="AA76">
        <v>0</v>
      </c>
      <c r="AB76">
        <v>0.49</v>
      </c>
      <c r="AC76">
        <v>0</v>
      </c>
      <c r="AD76">
        <v>0</v>
      </c>
      <c r="AE76">
        <v>0</v>
      </c>
      <c r="AF76">
        <v>0.49</v>
      </c>
      <c r="AG76">
        <v>0</v>
      </c>
      <c r="AH76">
        <v>0</v>
      </c>
      <c r="AI76">
        <v>1</v>
      </c>
      <c r="AJ76">
        <v>1</v>
      </c>
      <c r="AK76">
        <v>1</v>
      </c>
      <c r="AL76">
        <v>1</v>
      </c>
      <c r="AN76">
        <v>0</v>
      </c>
      <c r="AO76">
        <v>1</v>
      </c>
      <c r="AP76">
        <v>0</v>
      </c>
      <c r="AQ76">
        <v>0</v>
      </c>
      <c r="AR76">
        <v>0</v>
      </c>
      <c r="AS76" t="s">
        <v>3</v>
      </c>
      <c r="AT76">
        <v>6.12</v>
      </c>
      <c r="AU76" t="s">
        <v>156</v>
      </c>
      <c r="AV76">
        <v>0</v>
      </c>
      <c r="AW76">
        <v>2</v>
      </c>
      <c r="AX76">
        <v>51457624</v>
      </c>
      <c r="AY76">
        <v>2</v>
      </c>
      <c r="AZ76">
        <v>32768</v>
      </c>
      <c r="BA76">
        <v>76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CX76">
        <f>ROUND(Y76*Source!I91,9)</f>
        <v>28.152000000000001</v>
      </c>
      <c r="CY76">
        <f>AB76</f>
        <v>0.49</v>
      </c>
      <c r="CZ76">
        <f>AF76</f>
        <v>0.49</v>
      </c>
      <c r="DA76">
        <f>AJ76</f>
        <v>1</v>
      </c>
      <c r="DB76">
        <f t="shared" si="11"/>
        <v>3.45</v>
      </c>
      <c r="DC76">
        <f t="shared" si="12"/>
        <v>0</v>
      </c>
      <c r="DD76" t="s">
        <v>3</v>
      </c>
      <c r="DE76" t="s">
        <v>3</v>
      </c>
      <c r="DF76">
        <f t="shared" si="13"/>
        <v>0</v>
      </c>
      <c r="DG76">
        <f t="shared" si="14"/>
        <v>13.79</v>
      </c>
      <c r="DH76">
        <f t="shared" si="15"/>
        <v>0</v>
      </c>
      <c r="DI76">
        <f t="shared" si="16"/>
        <v>0</v>
      </c>
      <c r="DJ76">
        <f>DG76</f>
        <v>13.79</v>
      </c>
      <c r="DK76">
        <v>0</v>
      </c>
    </row>
    <row r="77" spans="1:115" x14ac:dyDescent="0.2">
      <c r="A77">
        <f>ROW(Source!A92)</f>
        <v>92</v>
      </c>
      <c r="B77">
        <v>51441990</v>
      </c>
      <c r="C77">
        <v>51457616</v>
      </c>
      <c r="D77">
        <v>0</v>
      </c>
      <c r="E77">
        <v>1</v>
      </c>
      <c r="F77">
        <v>1</v>
      </c>
      <c r="G77">
        <v>1</v>
      </c>
      <c r="H77">
        <v>1</v>
      </c>
      <c r="I77" t="s">
        <v>653</v>
      </c>
      <c r="J77" t="s">
        <v>3</v>
      </c>
      <c r="K77" t="s">
        <v>654</v>
      </c>
      <c r="L77">
        <v>1369</v>
      </c>
      <c r="N77">
        <v>1013</v>
      </c>
      <c r="O77" t="s">
        <v>642</v>
      </c>
      <c r="P77" t="s">
        <v>642</v>
      </c>
      <c r="Q77">
        <v>1</v>
      </c>
      <c r="W77">
        <v>0</v>
      </c>
      <c r="X77">
        <v>1867385565</v>
      </c>
      <c r="Y77">
        <f t="shared" si="10"/>
        <v>40.261499999999998</v>
      </c>
      <c r="AA77">
        <v>0</v>
      </c>
      <c r="AB77">
        <v>0</v>
      </c>
      <c r="AC77">
        <v>0</v>
      </c>
      <c r="AD77">
        <v>8.5299999999999994</v>
      </c>
      <c r="AE77">
        <v>0</v>
      </c>
      <c r="AF77">
        <v>0</v>
      </c>
      <c r="AG77">
        <v>0</v>
      </c>
      <c r="AH77">
        <v>8.5299999999999994</v>
      </c>
      <c r="AI77">
        <v>1</v>
      </c>
      <c r="AJ77">
        <v>1</v>
      </c>
      <c r="AK77">
        <v>1</v>
      </c>
      <c r="AL77">
        <v>1</v>
      </c>
      <c r="AN77">
        <v>0</v>
      </c>
      <c r="AO77">
        <v>1</v>
      </c>
      <c r="AP77">
        <v>0</v>
      </c>
      <c r="AQ77">
        <v>0</v>
      </c>
      <c r="AR77">
        <v>0</v>
      </c>
      <c r="AS77" t="s">
        <v>3</v>
      </c>
      <c r="AT77">
        <v>35.01</v>
      </c>
      <c r="AU77" t="s">
        <v>156</v>
      </c>
      <c r="AV77">
        <v>1</v>
      </c>
      <c r="AW77">
        <v>2</v>
      </c>
      <c r="AX77">
        <v>51457621</v>
      </c>
      <c r="AY77">
        <v>2</v>
      </c>
      <c r="AZ77">
        <v>131072</v>
      </c>
      <c r="BA77">
        <v>77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CX77">
        <f>ROUND(Y77*Source!I92,9)</f>
        <v>161.04599999999999</v>
      </c>
      <c r="CY77">
        <f>AD77</f>
        <v>8.5299999999999994</v>
      </c>
      <c r="CZ77">
        <f>AH77</f>
        <v>8.5299999999999994</v>
      </c>
      <c r="DA77">
        <f>AL77</f>
        <v>1</v>
      </c>
      <c r="DB77">
        <f t="shared" si="11"/>
        <v>343.43599999999998</v>
      </c>
      <c r="DC77">
        <f t="shared" si="12"/>
        <v>0</v>
      </c>
      <c r="DD77" t="s">
        <v>3</v>
      </c>
      <c r="DE77" t="s">
        <v>3</v>
      </c>
      <c r="DF77">
        <f t="shared" si="13"/>
        <v>0</v>
      </c>
      <c r="DG77">
        <f t="shared" si="14"/>
        <v>0</v>
      </c>
      <c r="DH77">
        <f t="shared" si="15"/>
        <v>0</v>
      </c>
      <c r="DI77">
        <f t="shared" si="16"/>
        <v>1373.72</v>
      </c>
      <c r="DJ77">
        <f>DI77</f>
        <v>1373.72</v>
      </c>
      <c r="DK77">
        <v>0</v>
      </c>
    </row>
    <row r="78" spans="1:115" x14ac:dyDescent="0.2">
      <c r="A78">
        <f>ROW(Source!A92)</f>
        <v>92</v>
      </c>
      <c r="B78">
        <v>51441990</v>
      </c>
      <c r="C78">
        <v>51457616</v>
      </c>
      <c r="D78">
        <v>121548</v>
      </c>
      <c r="E78">
        <v>1</v>
      </c>
      <c r="F78">
        <v>1</v>
      </c>
      <c r="G78">
        <v>1</v>
      </c>
      <c r="H78">
        <v>1</v>
      </c>
      <c r="I78" t="s">
        <v>31</v>
      </c>
      <c r="J78" t="s">
        <v>3</v>
      </c>
      <c r="K78" t="s">
        <v>643</v>
      </c>
      <c r="L78">
        <v>1369</v>
      </c>
      <c r="N78">
        <v>1013</v>
      </c>
      <c r="O78" t="s">
        <v>642</v>
      </c>
      <c r="P78" t="s">
        <v>642</v>
      </c>
      <c r="Q78">
        <v>1</v>
      </c>
      <c r="W78">
        <v>0</v>
      </c>
      <c r="X78">
        <v>18861106</v>
      </c>
      <c r="Y78">
        <f t="shared" si="10"/>
        <v>1.9664999999999999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1</v>
      </c>
      <c r="AJ78">
        <v>1</v>
      </c>
      <c r="AK78">
        <v>1</v>
      </c>
      <c r="AL78">
        <v>1</v>
      </c>
      <c r="AN78">
        <v>0</v>
      </c>
      <c r="AO78">
        <v>1</v>
      </c>
      <c r="AP78">
        <v>0</v>
      </c>
      <c r="AQ78">
        <v>0</v>
      </c>
      <c r="AR78">
        <v>0</v>
      </c>
      <c r="AS78" t="s">
        <v>3</v>
      </c>
      <c r="AT78">
        <v>1.71</v>
      </c>
      <c r="AU78" t="s">
        <v>156</v>
      </c>
      <c r="AV78">
        <v>2</v>
      </c>
      <c r="AW78">
        <v>2</v>
      </c>
      <c r="AX78">
        <v>51457622</v>
      </c>
      <c r="AY78">
        <v>1</v>
      </c>
      <c r="AZ78">
        <v>0</v>
      </c>
      <c r="BA78">
        <v>78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CX78">
        <f>ROUND(Y78*Source!I92,9)</f>
        <v>7.8659999999999997</v>
      </c>
      <c r="CY78">
        <f>AD78</f>
        <v>0</v>
      </c>
      <c r="CZ78">
        <f>AH78</f>
        <v>0</v>
      </c>
      <c r="DA78">
        <f>AL78</f>
        <v>1</v>
      </c>
      <c r="DB78">
        <f t="shared" si="11"/>
        <v>0</v>
      </c>
      <c r="DC78">
        <f t="shared" si="12"/>
        <v>0</v>
      </c>
      <c r="DD78" t="s">
        <v>3</v>
      </c>
      <c r="DE78" t="s">
        <v>3</v>
      </c>
      <c r="DF78">
        <f t="shared" si="13"/>
        <v>0</v>
      </c>
      <c r="DG78">
        <f t="shared" si="14"/>
        <v>0</v>
      </c>
      <c r="DH78">
        <f t="shared" si="15"/>
        <v>0</v>
      </c>
      <c r="DI78">
        <f t="shared" si="16"/>
        <v>0</v>
      </c>
      <c r="DJ78">
        <f>DI78</f>
        <v>0</v>
      </c>
      <c r="DK78">
        <v>0</v>
      </c>
    </row>
    <row r="79" spans="1:115" x14ac:dyDescent="0.2">
      <c r="A79">
        <f>ROW(Source!A92)</f>
        <v>92</v>
      </c>
      <c r="B79">
        <v>51441990</v>
      </c>
      <c r="C79">
        <v>51457616</v>
      </c>
      <c r="D79">
        <v>0</v>
      </c>
      <c r="E79">
        <v>1</v>
      </c>
      <c r="F79">
        <v>1</v>
      </c>
      <c r="G79">
        <v>1</v>
      </c>
      <c r="H79">
        <v>2</v>
      </c>
      <c r="I79" t="s">
        <v>679</v>
      </c>
      <c r="J79" t="s">
        <v>3</v>
      </c>
      <c r="K79" t="s">
        <v>680</v>
      </c>
      <c r="L79">
        <v>37129807</v>
      </c>
      <c r="N79">
        <v>1011</v>
      </c>
      <c r="O79" t="s">
        <v>646</v>
      </c>
      <c r="P79" t="s">
        <v>646</v>
      </c>
      <c r="Q79">
        <v>1</v>
      </c>
      <c r="W79">
        <v>0</v>
      </c>
      <c r="X79">
        <v>987815938</v>
      </c>
      <c r="Y79">
        <f t="shared" si="10"/>
        <v>1.9664999999999999</v>
      </c>
      <c r="AA79">
        <v>0</v>
      </c>
      <c r="AB79">
        <v>73.11</v>
      </c>
      <c r="AC79">
        <v>11.6</v>
      </c>
      <c r="AD79">
        <v>0</v>
      </c>
      <c r="AE79">
        <v>0</v>
      </c>
      <c r="AF79">
        <v>73.11</v>
      </c>
      <c r="AG79">
        <v>11.6</v>
      </c>
      <c r="AH79">
        <v>0</v>
      </c>
      <c r="AI79">
        <v>1</v>
      </c>
      <c r="AJ79">
        <v>1</v>
      </c>
      <c r="AK79">
        <v>1</v>
      </c>
      <c r="AL79">
        <v>1</v>
      </c>
      <c r="AN79">
        <v>0</v>
      </c>
      <c r="AO79">
        <v>1</v>
      </c>
      <c r="AP79">
        <v>0</v>
      </c>
      <c r="AQ79">
        <v>0</v>
      </c>
      <c r="AR79">
        <v>0</v>
      </c>
      <c r="AS79" t="s">
        <v>3</v>
      </c>
      <c r="AT79">
        <v>1.71</v>
      </c>
      <c r="AU79" t="s">
        <v>156</v>
      </c>
      <c r="AV79">
        <v>0</v>
      </c>
      <c r="AW79">
        <v>2</v>
      </c>
      <c r="AX79">
        <v>51457623</v>
      </c>
      <c r="AY79">
        <v>2</v>
      </c>
      <c r="AZ79">
        <v>98304</v>
      </c>
      <c r="BA79">
        <v>79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CX79">
        <f>ROUND(Y79*Source!I92,9)</f>
        <v>7.8659999999999997</v>
      </c>
      <c r="CY79">
        <f>AB79</f>
        <v>73.11</v>
      </c>
      <c r="CZ79">
        <f>AF79</f>
        <v>73.11</v>
      </c>
      <c r="DA79">
        <f>AJ79</f>
        <v>1</v>
      </c>
      <c r="DB79">
        <f t="shared" si="11"/>
        <v>143.773</v>
      </c>
      <c r="DC79">
        <f t="shared" si="12"/>
        <v>22.815999999999999</v>
      </c>
      <c r="DD79" t="s">
        <v>3</v>
      </c>
      <c r="DE79" t="s">
        <v>3</v>
      </c>
      <c r="DF79">
        <f t="shared" si="13"/>
        <v>0</v>
      </c>
      <c r="DG79">
        <f t="shared" si="14"/>
        <v>575.08000000000004</v>
      </c>
      <c r="DH79">
        <f t="shared" si="15"/>
        <v>91.25</v>
      </c>
      <c r="DI79">
        <f t="shared" si="16"/>
        <v>0</v>
      </c>
      <c r="DJ79">
        <f>DG79</f>
        <v>575.08000000000004</v>
      </c>
      <c r="DK79">
        <v>0</v>
      </c>
    </row>
    <row r="80" spans="1:115" x14ac:dyDescent="0.2">
      <c r="A80">
        <f>ROW(Source!A92)</f>
        <v>92</v>
      </c>
      <c r="B80">
        <v>51441990</v>
      </c>
      <c r="C80">
        <v>51457616</v>
      </c>
      <c r="D80">
        <v>0</v>
      </c>
      <c r="E80">
        <v>1</v>
      </c>
      <c r="F80">
        <v>1</v>
      </c>
      <c r="G80">
        <v>1</v>
      </c>
      <c r="H80">
        <v>2</v>
      </c>
      <c r="I80" t="s">
        <v>681</v>
      </c>
      <c r="J80" t="s">
        <v>3</v>
      </c>
      <c r="K80" t="s">
        <v>682</v>
      </c>
      <c r="L80">
        <v>37129807</v>
      </c>
      <c r="N80">
        <v>1011</v>
      </c>
      <c r="O80" t="s">
        <v>646</v>
      </c>
      <c r="P80" t="s">
        <v>646</v>
      </c>
      <c r="Q80">
        <v>1</v>
      </c>
      <c r="W80">
        <v>0</v>
      </c>
      <c r="X80">
        <v>1350498324</v>
      </c>
      <c r="Y80">
        <f t="shared" si="10"/>
        <v>7.0379999999999994</v>
      </c>
      <c r="AA80">
        <v>0</v>
      </c>
      <c r="AB80">
        <v>0.49</v>
      </c>
      <c r="AC80">
        <v>0</v>
      </c>
      <c r="AD80">
        <v>0</v>
      </c>
      <c r="AE80">
        <v>0</v>
      </c>
      <c r="AF80">
        <v>0.49</v>
      </c>
      <c r="AG80">
        <v>0</v>
      </c>
      <c r="AH80">
        <v>0</v>
      </c>
      <c r="AI80">
        <v>1</v>
      </c>
      <c r="AJ80">
        <v>1</v>
      </c>
      <c r="AK80">
        <v>1</v>
      </c>
      <c r="AL80">
        <v>1</v>
      </c>
      <c r="AN80">
        <v>0</v>
      </c>
      <c r="AO80">
        <v>1</v>
      </c>
      <c r="AP80">
        <v>0</v>
      </c>
      <c r="AQ80">
        <v>0</v>
      </c>
      <c r="AR80">
        <v>0</v>
      </c>
      <c r="AS80" t="s">
        <v>3</v>
      </c>
      <c r="AT80">
        <v>6.12</v>
      </c>
      <c r="AU80" t="s">
        <v>156</v>
      </c>
      <c r="AV80">
        <v>0</v>
      </c>
      <c r="AW80">
        <v>2</v>
      </c>
      <c r="AX80">
        <v>51457624</v>
      </c>
      <c r="AY80">
        <v>2</v>
      </c>
      <c r="AZ80">
        <v>32768</v>
      </c>
      <c r="BA80">
        <v>80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CX80">
        <f>ROUND(Y80*Source!I92,9)</f>
        <v>28.152000000000001</v>
      </c>
      <c r="CY80">
        <f>AB80</f>
        <v>0.49</v>
      </c>
      <c r="CZ80">
        <f>AF80</f>
        <v>0.49</v>
      </c>
      <c r="DA80">
        <f>AJ80</f>
        <v>1</v>
      </c>
      <c r="DB80">
        <f t="shared" si="11"/>
        <v>3.45</v>
      </c>
      <c r="DC80">
        <f t="shared" si="12"/>
        <v>0</v>
      </c>
      <c r="DD80" t="s">
        <v>3</v>
      </c>
      <c r="DE80" t="s">
        <v>3</v>
      </c>
      <c r="DF80">
        <f t="shared" si="13"/>
        <v>0</v>
      </c>
      <c r="DG80">
        <f t="shared" si="14"/>
        <v>13.79</v>
      </c>
      <c r="DH80">
        <f t="shared" si="15"/>
        <v>0</v>
      </c>
      <c r="DI80">
        <f t="shared" si="16"/>
        <v>0</v>
      </c>
      <c r="DJ80">
        <f>DG80</f>
        <v>13.79</v>
      </c>
      <c r="DK80">
        <v>0</v>
      </c>
    </row>
    <row r="81" spans="1:115" x14ac:dyDescent="0.2">
      <c r="A81">
        <f>ROW(Source!A93)</f>
        <v>93</v>
      </c>
      <c r="B81">
        <v>51442965</v>
      </c>
      <c r="C81">
        <v>51457625</v>
      </c>
      <c r="D81">
        <v>0</v>
      </c>
      <c r="E81">
        <v>1</v>
      </c>
      <c r="F81">
        <v>1</v>
      </c>
      <c r="G81">
        <v>1</v>
      </c>
      <c r="H81">
        <v>1</v>
      </c>
      <c r="I81" t="s">
        <v>683</v>
      </c>
      <c r="J81" t="s">
        <v>3</v>
      </c>
      <c r="K81" t="s">
        <v>684</v>
      </c>
      <c r="L81">
        <v>1369</v>
      </c>
      <c r="N81">
        <v>1013</v>
      </c>
      <c r="O81" t="s">
        <v>642</v>
      </c>
      <c r="P81" t="s">
        <v>642</v>
      </c>
      <c r="Q81">
        <v>1</v>
      </c>
      <c r="W81">
        <v>0</v>
      </c>
      <c r="X81">
        <v>921453229</v>
      </c>
      <c r="Y81">
        <f t="shared" si="10"/>
        <v>83.397999999999982</v>
      </c>
      <c r="AA81">
        <v>0</v>
      </c>
      <c r="AB81">
        <v>0</v>
      </c>
      <c r="AC81">
        <v>0</v>
      </c>
      <c r="AD81">
        <v>9.07</v>
      </c>
      <c r="AE81">
        <v>0</v>
      </c>
      <c r="AF81">
        <v>0</v>
      </c>
      <c r="AG81">
        <v>0</v>
      </c>
      <c r="AH81">
        <v>9.07</v>
      </c>
      <c r="AI81">
        <v>1</v>
      </c>
      <c r="AJ81">
        <v>1</v>
      </c>
      <c r="AK81">
        <v>1</v>
      </c>
      <c r="AL81">
        <v>1</v>
      </c>
      <c r="AN81">
        <v>0</v>
      </c>
      <c r="AO81">
        <v>1</v>
      </c>
      <c r="AP81">
        <v>0</v>
      </c>
      <c r="AQ81">
        <v>0</v>
      </c>
      <c r="AR81">
        <v>0</v>
      </c>
      <c r="AS81" t="s">
        <v>3</v>
      </c>
      <c r="AT81">
        <v>72.52</v>
      </c>
      <c r="AU81" t="s">
        <v>156</v>
      </c>
      <c r="AV81">
        <v>1</v>
      </c>
      <c r="AW81">
        <v>2</v>
      </c>
      <c r="AX81">
        <v>51457637</v>
      </c>
      <c r="AY81">
        <v>2</v>
      </c>
      <c r="AZ81">
        <v>131072</v>
      </c>
      <c r="BA81">
        <v>81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CX81">
        <f>ROUND(Y81*Source!I93,9)</f>
        <v>42.866571999999998</v>
      </c>
      <c r="CY81">
        <f>AD81</f>
        <v>9.07</v>
      </c>
      <c r="CZ81">
        <f>AH81</f>
        <v>9.07</v>
      </c>
      <c r="DA81">
        <f>AL81</f>
        <v>1</v>
      </c>
      <c r="DB81">
        <f t="shared" si="11"/>
        <v>756.42399999999998</v>
      </c>
      <c r="DC81">
        <f t="shared" si="12"/>
        <v>0</v>
      </c>
      <c r="DD81" t="s">
        <v>3</v>
      </c>
      <c r="DE81" t="s">
        <v>3</v>
      </c>
      <c r="DF81">
        <f t="shared" si="13"/>
        <v>0</v>
      </c>
      <c r="DG81">
        <f t="shared" si="14"/>
        <v>0</v>
      </c>
      <c r="DH81">
        <f t="shared" si="15"/>
        <v>0</v>
      </c>
      <c r="DI81">
        <f t="shared" si="16"/>
        <v>388.8</v>
      </c>
      <c r="DJ81">
        <f>DI81</f>
        <v>388.8</v>
      </c>
      <c r="DK81">
        <v>0</v>
      </c>
    </row>
    <row r="82" spans="1:115" x14ac:dyDescent="0.2">
      <c r="A82">
        <f>ROW(Source!A93)</f>
        <v>93</v>
      </c>
      <c r="B82">
        <v>51442965</v>
      </c>
      <c r="C82">
        <v>51457625</v>
      </c>
      <c r="D82">
        <v>121548</v>
      </c>
      <c r="E82">
        <v>1</v>
      </c>
      <c r="F82">
        <v>1</v>
      </c>
      <c r="G82">
        <v>1</v>
      </c>
      <c r="H82">
        <v>1</v>
      </c>
      <c r="I82" t="s">
        <v>31</v>
      </c>
      <c r="J82" t="s">
        <v>3</v>
      </c>
      <c r="K82" t="s">
        <v>643</v>
      </c>
      <c r="L82">
        <v>1369</v>
      </c>
      <c r="N82">
        <v>1013</v>
      </c>
      <c r="O82" t="s">
        <v>642</v>
      </c>
      <c r="P82" t="s">
        <v>642</v>
      </c>
      <c r="Q82">
        <v>1</v>
      </c>
      <c r="W82">
        <v>0</v>
      </c>
      <c r="X82">
        <v>18861106</v>
      </c>
      <c r="Y82">
        <f t="shared" si="10"/>
        <v>36.109999999999992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1</v>
      </c>
      <c r="AJ82">
        <v>1</v>
      </c>
      <c r="AK82">
        <v>1</v>
      </c>
      <c r="AL82">
        <v>1</v>
      </c>
      <c r="AN82">
        <v>0</v>
      </c>
      <c r="AO82">
        <v>1</v>
      </c>
      <c r="AP82">
        <v>0</v>
      </c>
      <c r="AQ82">
        <v>0</v>
      </c>
      <c r="AR82">
        <v>0</v>
      </c>
      <c r="AS82" t="s">
        <v>3</v>
      </c>
      <c r="AT82">
        <v>31.4</v>
      </c>
      <c r="AU82" t="s">
        <v>156</v>
      </c>
      <c r="AV82">
        <v>2</v>
      </c>
      <c r="AW82">
        <v>2</v>
      </c>
      <c r="AX82">
        <v>51457638</v>
      </c>
      <c r="AY82">
        <v>1</v>
      </c>
      <c r="AZ82">
        <v>0</v>
      </c>
      <c r="BA82">
        <v>82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CX82">
        <f>ROUND(Y82*Source!I93,9)</f>
        <v>18.56054</v>
      </c>
      <c r="CY82">
        <f>AD82</f>
        <v>0</v>
      </c>
      <c r="CZ82">
        <f>AH82</f>
        <v>0</v>
      </c>
      <c r="DA82">
        <f>AL82</f>
        <v>1</v>
      </c>
      <c r="DB82">
        <f t="shared" si="11"/>
        <v>0</v>
      </c>
      <c r="DC82">
        <f t="shared" si="12"/>
        <v>0</v>
      </c>
      <c r="DD82" t="s">
        <v>3</v>
      </c>
      <c r="DE82" t="s">
        <v>3</v>
      </c>
      <c r="DF82">
        <f t="shared" si="13"/>
        <v>0</v>
      </c>
      <c r="DG82">
        <f t="shared" si="14"/>
        <v>0</v>
      </c>
      <c r="DH82">
        <f t="shared" si="15"/>
        <v>0</v>
      </c>
      <c r="DI82">
        <f t="shared" si="16"/>
        <v>0</v>
      </c>
      <c r="DJ82">
        <f>DI82</f>
        <v>0</v>
      </c>
      <c r="DK82">
        <v>0</v>
      </c>
    </row>
    <row r="83" spans="1:115" x14ac:dyDescent="0.2">
      <c r="A83">
        <f>ROW(Source!A93)</f>
        <v>93</v>
      </c>
      <c r="B83">
        <v>51442965</v>
      </c>
      <c r="C83">
        <v>51457625</v>
      </c>
      <c r="D83">
        <v>0</v>
      </c>
      <c r="E83">
        <v>1</v>
      </c>
      <c r="F83">
        <v>1</v>
      </c>
      <c r="G83">
        <v>1</v>
      </c>
      <c r="H83">
        <v>2</v>
      </c>
      <c r="I83" t="s">
        <v>685</v>
      </c>
      <c r="J83" t="s">
        <v>3</v>
      </c>
      <c r="K83" t="s">
        <v>686</v>
      </c>
      <c r="L83">
        <v>37129807</v>
      </c>
      <c r="N83">
        <v>1011</v>
      </c>
      <c r="O83" t="s">
        <v>646</v>
      </c>
      <c r="P83" t="s">
        <v>646</v>
      </c>
      <c r="Q83">
        <v>1</v>
      </c>
      <c r="W83">
        <v>0</v>
      </c>
      <c r="X83">
        <v>530953514</v>
      </c>
      <c r="Y83">
        <f t="shared" si="10"/>
        <v>4.2549999999999999</v>
      </c>
      <c r="AA83">
        <v>0</v>
      </c>
      <c r="AB83">
        <v>122.4</v>
      </c>
      <c r="AC83">
        <v>13.5</v>
      </c>
      <c r="AD83">
        <v>0</v>
      </c>
      <c r="AE83">
        <v>0</v>
      </c>
      <c r="AF83">
        <v>122.4</v>
      </c>
      <c r="AG83">
        <v>13.5</v>
      </c>
      <c r="AH83">
        <v>0</v>
      </c>
      <c r="AI83">
        <v>1</v>
      </c>
      <c r="AJ83">
        <v>1</v>
      </c>
      <c r="AK83">
        <v>1</v>
      </c>
      <c r="AL83">
        <v>1</v>
      </c>
      <c r="AN83">
        <v>0</v>
      </c>
      <c r="AO83">
        <v>1</v>
      </c>
      <c r="AP83">
        <v>0</v>
      </c>
      <c r="AQ83">
        <v>0</v>
      </c>
      <c r="AR83">
        <v>0</v>
      </c>
      <c r="AS83" t="s">
        <v>3</v>
      </c>
      <c r="AT83">
        <v>3.7</v>
      </c>
      <c r="AU83" t="s">
        <v>156</v>
      </c>
      <c r="AV83">
        <v>0</v>
      </c>
      <c r="AW83">
        <v>2</v>
      </c>
      <c r="AX83">
        <v>51457639</v>
      </c>
      <c r="AY83">
        <v>2</v>
      </c>
      <c r="AZ83">
        <v>98304</v>
      </c>
      <c r="BA83">
        <v>83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CX83">
        <f>ROUND(Y83*Source!I93,9)</f>
        <v>2.1870699999999998</v>
      </c>
      <c r="CY83">
        <f t="shared" ref="CY83:CY91" si="17">AB83</f>
        <v>122.4</v>
      </c>
      <c r="CZ83">
        <f t="shared" ref="CZ83:CZ91" si="18">AF83</f>
        <v>122.4</v>
      </c>
      <c r="DA83">
        <f t="shared" ref="DA83:DA91" si="19">AJ83</f>
        <v>1</v>
      </c>
      <c r="DB83">
        <f t="shared" si="11"/>
        <v>520.81200000000001</v>
      </c>
      <c r="DC83">
        <f t="shared" si="12"/>
        <v>57.442500000000003</v>
      </c>
      <c r="DD83" t="s">
        <v>3</v>
      </c>
      <c r="DE83" t="s">
        <v>3</v>
      </c>
      <c r="DF83">
        <f t="shared" si="13"/>
        <v>0</v>
      </c>
      <c r="DG83">
        <f t="shared" si="14"/>
        <v>267.7</v>
      </c>
      <c r="DH83">
        <f t="shared" si="15"/>
        <v>29.53</v>
      </c>
      <c r="DI83">
        <f t="shared" si="16"/>
        <v>0</v>
      </c>
      <c r="DJ83">
        <f t="shared" ref="DJ83:DJ91" si="20">DG83</f>
        <v>267.7</v>
      </c>
      <c r="DK83">
        <v>0</v>
      </c>
    </row>
    <row r="84" spans="1:115" x14ac:dyDescent="0.2">
      <c r="A84">
        <f>ROW(Source!A93)</f>
        <v>93</v>
      </c>
      <c r="B84">
        <v>51442965</v>
      </c>
      <c r="C84">
        <v>51457625</v>
      </c>
      <c r="D84">
        <v>0</v>
      </c>
      <c r="E84">
        <v>1</v>
      </c>
      <c r="F84">
        <v>1</v>
      </c>
      <c r="G84">
        <v>1</v>
      </c>
      <c r="H84">
        <v>2</v>
      </c>
      <c r="I84" t="s">
        <v>659</v>
      </c>
      <c r="J84" t="s">
        <v>3</v>
      </c>
      <c r="K84" t="s">
        <v>660</v>
      </c>
      <c r="L84">
        <v>37129807</v>
      </c>
      <c r="N84">
        <v>1011</v>
      </c>
      <c r="O84" t="s">
        <v>646</v>
      </c>
      <c r="P84" t="s">
        <v>646</v>
      </c>
      <c r="Q84">
        <v>1</v>
      </c>
      <c r="W84">
        <v>0</v>
      </c>
      <c r="X84">
        <v>1399519741</v>
      </c>
      <c r="Y84">
        <f t="shared" si="10"/>
        <v>2.1274999999999999</v>
      </c>
      <c r="AA84">
        <v>0</v>
      </c>
      <c r="AB84">
        <v>123</v>
      </c>
      <c r="AC84">
        <v>13.5</v>
      </c>
      <c r="AD84">
        <v>0</v>
      </c>
      <c r="AE84">
        <v>0</v>
      </c>
      <c r="AF84">
        <v>123</v>
      </c>
      <c r="AG84">
        <v>13.5</v>
      </c>
      <c r="AH84">
        <v>0</v>
      </c>
      <c r="AI84">
        <v>1</v>
      </c>
      <c r="AJ84">
        <v>1</v>
      </c>
      <c r="AK84">
        <v>1</v>
      </c>
      <c r="AL84">
        <v>1</v>
      </c>
      <c r="AN84">
        <v>0</v>
      </c>
      <c r="AO84">
        <v>1</v>
      </c>
      <c r="AP84">
        <v>0</v>
      </c>
      <c r="AQ84">
        <v>0</v>
      </c>
      <c r="AR84">
        <v>0</v>
      </c>
      <c r="AS84" t="s">
        <v>3</v>
      </c>
      <c r="AT84">
        <v>1.85</v>
      </c>
      <c r="AU84" t="s">
        <v>156</v>
      </c>
      <c r="AV84">
        <v>0</v>
      </c>
      <c r="AW84">
        <v>2</v>
      </c>
      <c r="AX84">
        <v>51457640</v>
      </c>
      <c r="AY84">
        <v>2</v>
      </c>
      <c r="AZ84">
        <v>98304</v>
      </c>
      <c r="BA84">
        <v>84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CX84">
        <f>ROUND(Y84*Source!I93,9)</f>
        <v>1.0935349999999999</v>
      </c>
      <c r="CY84">
        <f t="shared" si="17"/>
        <v>123</v>
      </c>
      <c r="CZ84">
        <f t="shared" si="18"/>
        <v>123</v>
      </c>
      <c r="DA84">
        <f t="shared" si="19"/>
        <v>1</v>
      </c>
      <c r="DB84">
        <f t="shared" si="11"/>
        <v>261.6825</v>
      </c>
      <c r="DC84">
        <f t="shared" si="12"/>
        <v>28.727</v>
      </c>
      <c r="DD84" t="s">
        <v>3</v>
      </c>
      <c r="DE84" t="s">
        <v>3</v>
      </c>
      <c r="DF84">
        <f t="shared" si="13"/>
        <v>0</v>
      </c>
      <c r="DG84">
        <f t="shared" si="14"/>
        <v>134.5</v>
      </c>
      <c r="DH84">
        <f t="shared" si="15"/>
        <v>14.76</v>
      </c>
      <c r="DI84">
        <f t="shared" si="16"/>
        <v>0</v>
      </c>
      <c r="DJ84">
        <f t="shared" si="20"/>
        <v>134.5</v>
      </c>
      <c r="DK84">
        <v>0</v>
      </c>
    </row>
    <row r="85" spans="1:115" x14ac:dyDescent="0.2">
      <c r="A85">
        <f>ROW(Source!A93)</f>
        <v>93</v>
      </c>
      <c r="B85">
        <v>51442965</v>
      </c>
      <c r="C85">
        <v>51457625</v>
      </c>
      <c r="D85">
        <v>0</v>
      </c>
      <c r="E85">
        <v>1</v>
      </c>
      <c r="F85">
        <v>1</v>
      </c>
      <c r="G85">
        <v>1</v>
      </c>
      <c r="H85">
        <v>2</v>
      </c>
      <c r="I85" t="s">
        <v>687</v>
      </c>
      <c r="J85" t="s">
        <v>3</v>
      </c>
      <c r="K85" t="s">
        <v>688</v>
      </c>
      <c r="L85">
        <v>37129807</v>
      </c>
      <c r="N85">
        <v>1011</v>
      </c>
      <c r="O85" t="s">
        <v>646</v>
      </c>
      <c r="P85" t="s">
        <v>646</v>
      </c>
      <c r="Q85">
        <v>1</v>
      </c>
      <c r="W85">
        <v>0</v>
      </c>
      <c r="X85">
        <v>-639957262</v>
      </c>
      <c r="Y85">
        <f t="shared" si="10"/>
        <v>4.8989999999999991</v>
      </c>
      <c r="AA85">
        <v>0</v>
      </c>
      <c r="AB85">
        <v>625</v>
      </c>
      <c r="AC85">
        <v>17.84</v>
      </c>
      <c r="AD85">
        <v>0</v>
      </c>
      <c r="AE85">
        <v>0</v>
      </c>
      <c r="AF85">
        <v>625</v>
      </c>
      <c r="AG85">
        <v>17.84</v>
      </c>
      <c r="AH85">
        <v>0</v>
      </c>
      <c r="AI85">
        <v>1</v>
      </c>
      <c r="AJ85">
        <v>1</v>
      </c>
      <c r="AK85">
        <v>1</v>
      </c>
      <c r="AL85">
        <v>1</v>
      </c>
      <c r="AN85">
        <v>0</v>
      </c>
      <c r="AO85">
        <v>1</v>
      </c>
      <c r="AP85">
        <v>0</v>
      </c>
      <c r="AQ85">
        <v>0</v>
      </c>
      <c r="AR85">
        <v>0</v>
      </c>
      <c r="AS85" t="s">
        <v>3</v>
      </c>
      <c r="AT85">
        <v>4.26</v>
      </c>
      <c r="AU85" t="s">
        <v>156</v>
      </c>
      <c r="AV85">
        <v>0</v>
      </c>
      <c r="AW85">
        <v>2</v>
      </c>
      <c r="AX85">
        <v>51457641</v>
      </c>
      <c r="AY85">
        <v>2</v>
      </c>
      <c r="AZ85">
        <v>98304</v>
      </c>
      <c r="BA85">
        <v>85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CX85">
        <f>ROUND(Y85*Source!I93,9)</f>
        <v>2.5180859999999998</v>
      </c>
      <c r="CY85">
        <f t="shared" si="17"/>
        <v>625</v>
      </c>
      <c r="CZ85">
        <f t="shared" si="18"/>
        <v>625</v>
      </c>
      <c r="DA85">
        <f t="shared" si="19"/>
        <v>1</v>
      </c>
      <c r="DB85">
        <f t="shared" si="11"/>
        <v>3061.875</v>
      </c>
      <c r="DC85">
        <f t="shared" si="12"/>
        <v>87.4</v>
      </c>
      <c r="DD85" t="s">
        <v>3</v>
      </c>
      <c r="DE85" t="s">
        <v>3</v>
      </c>
      <c r="DF85">
        <f t="shared" si="13"/>
        <v>0</v>
      </c>
      <c r="DG85">
        <f t="shared" si="14"/>
        <v>1573.8</v>
      </c>
      <c r="DH85">
        <f t="shared" si="15"/>
        <v>44.92</v>
      </c>
      <c r="DI85">
        <f t="shared" si="16"/>
        <v>0</v>
      </c>
      <c r="DJ85">
        <f t="shared" si="20"/>
        <v>1573.8</v>
      </c>
      <c r="DK85">
        <v>0</v>
      </c>
    </row>
    <row r="86" spans="1:115" x14ac:dyDescent="0.2">
      <c r="A86">
        <f>ROW(Source!A93)</f>
        <v>93</v>
      </c>
      <c r="B86">
        <v>51442965</v>
      </c>
      <c r="C86">
        <v>51457625</v>
      </c>
      <c r="D86">
        <v>0</v>
      </c>
      <c r="E86">
        <v>1</v>
      </c>
      <c r="F86">
        <v>1</v>
      </c>
      <c r="G86">
        <v>1</v>
      </c>
      <c r="H86">
        <v>2</v>
      </c>
      <c r="I86" t="s">
        <v>689</v>
      </c>
      <c r="J86" t="s">
        <v>3</v>
      </c>
      <c r="K86" t="s">
        <v>690</v>
      </c>
      <c r="L86">
        <v>37129807</v>
      </c>
      <c r="N86">
        <v>1011</v>
      </c>
      <c r="O86" t="s">
        <v>646</v>
      </c>
      <c r="P86" t="s">
        <v>646</v>
      </c>
      <c r="Q86">
        <v>1</v>
      </c>
      <c r="W86">
        <v>0</v>
      </c>
      <c r="X86">
        <v>562843950</v>
      </c>
      <c r="Y86">
        <f t="shared" si="10"/>
        <v>68.585999999999999</v>
      </c>
      <c r="AA86">
        <v>0</v>
      </c>
      <c r="AB86">
        <v>70</v>
      </c>
      <c r="AC86">
        <v>0</v>
      </c>
      <c r="AD86">
        <v>0</v>
      </c>
      <c r="AE86">
        <v>0</v>
      </c>
      <c r="AF86">
        <v>70</v>
      </c>
      <c r="AG86">
        <v>0</v>
      </c>
      <c r="AH86">
        <v>0</v>
      </c>
      <c r="AI86">
        <v>1</v>
      </c>
      <c r="AJ86">
        <v>1</v>
      </c>
      <c r="AK86">
        <v>1</v>
      </c>
      <c r="AL86">
        <v>1</v>
      </c>
      <c r="AN86">
        <v>0</v>
      </c>
      <c r="AO86">
        <v>1</v>
      </c>
      <c r="AP86">
        <v>0</v>
      </c>
      <c r="AQ86">
        <v>0</v>
      </c>
      <c r="AR86">
        <v>0</v>
      </c>
      <c r="AS86" t="s">
        <v>3</v>
      </c>
      <c r="AT86">
        <v>59.64</v>
      </c>
      <c r="AU86" t="s">
        <v>156</v>
      </c>
      <c r="AV86">
        <v>0</v>
      </c>
      <c r="AW86">
        <v>2</v>
      </c>
      <c r="AX86">
        <v>51457642</v>
      </c>
      <c r="AY86">
        <v>2</v>
      </c>
      <c r="AZ86">
        <v>32768</v>
      </c>
      <c r="BA86">
        <v>86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CX86">
        <f>ROUND(Y86*Source!I93,9)</f>
        <v>35.253203999999997</v>
      </c>
      <c r="CY86">
        <f t="shared" si="17"/>
        <v>70</v>
      </c>
      <c r="CZ86">
        <f t="shared" si="18"/>
        <v>70</v>
      </c>
      <c r="DA86">
        <f t="shared" si="19"/>
        <v>1</v>
      </c>
      <c r="DB86">
        <f t="shared" si="11"/>
        <v>4801.0200000000004</v>
      </c>
      <c r="DC86">
        <f t="shared" si="12"/>
        <v>0</v>
      </c>
      <c r="DD86" t="s">
        <v>3</v>
      </c>
      <c r="DE86" t="s">
        <v>3</v>
      </c>
      <c r="DF86">
        <f t="shared" si="13"/>
        <v>0</v>
      </c>
      <c r="DG86">
        <f t="shared" si="14"/>
        <v>2467.7199999999998</v>
      </c>
      <c r="DH86">
        <f t="shared" si="15"/>
        <v>0</v>
      </c>
      <c r="DI86">
        <f t="shared" si="16"/>
        <v>0</v>
      </c>
      <c r="DJ86">
        <f t="shared" si="20"/>
        <v>2467.7199999999998</v>
      </c>
      <c r="DK86">
        <v>0</v>
      </c>
    </row>
    <row r="87" spans="1:115" x14ac:dyDescent="0.2">
      <c r="A87">
        <f>ROW(Source!A93)</f>
        <v>93</v>
      </c>
      <c r="B87">
        <v>51442965</v>
      </c>
      <c r="C87">
        <v>51457625</v>
      </c>
      <c r="D87">
        <v>0</v>
      </c>
      <c r="E87">
        <v>1</v>
      </c>
      <c r="F87">
        <v>1</v>
      </c>
      <c r="G87">
        <v>1</v>
      </c>
      <c r="H87">
        <v>2</v>
      </c>
      <c r="I87" t="s">
        <v>691</v>
      </c>
      <c r="J87" t="s">
        <v>3</v>
      </c>
      <c r="K87" t="s">
        <v>692</v>
      </c>
      <c r="L87">
        <v>37129807</v>
      </c>
      <c r="N87">
        <v>1011</v>
      </c>
      <c r="O87" t="s">
        <v>646</v>
      </c>
      <c r="P87" t="s">
        <v>646</v>
      </c>
      <c r="Q87">
        <v>1</v>
      </c>
      <c r="W87">
        <v>0</v>
      </c>
      <c r="X87">
        <v>-1340811670</v>
      </c>
      <c r="Y87">
        <f t="shared" si="10"/>
        <v>1.8399999999999999</v>
      </c>
      <c r="AA87">
        <v>0</v>
      </c>
      <c r="AB87">
        <v>300</v>
      </c>
      <c r="AC87">
        <v>23.2</v>
      </c>
      <c r="AD87">
        <v>0</v>
      </c>
      <c r="AE87">
        <v>0</v>
      </c>
      <c r="AF87">
        <v>300</v>
      </c>
      <c r="AG87">
        <v>23.2</v>
      </c>
      <c r="AH87">
        <v>0</v>
      </c>
      <c r="AI87">
        <v>1</v>
      </c>
      <c r="AJ87">
        <v>1</v>
      </c>
      <c r="AK87">
        <v>1</v>
      </c>
      <c r="AL87">
        <v>1</v>
      </c>
      <c r="AN87">
        <v>0</v>
      </c>
      <c r="AO87">
        <v>1</v>
      </c>
      <c r="AP87">
        <v>0</v>
      </c>
      <c r="AQ87">
        <v>0</v>
      </c>
      <c r="AR87">
        <v>0</v>
      </c>
      <c r="AS87" t="s">
        <v>3</v>
      </c>
      <c r="AT87">
        <v>1.6</v>
      </c>
      <c r="AU87" t="s">
        <v>156</v>
      </c>
      <c r="AV87">
        <v>0</v>
      </c>
      <c r="AW87">
        <v>2</v>
      </c>
      <c r="AX87">
        <v>51457643</v>
      </c>
      <c r="AY87">
        <v>2</v>
      </c>
      <c r="AZ87">
        <v>98304</v>
      </c>
      <c r="BA87">
        <v>87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CX87">
        <f>ROUND(Y87*Source!I93,9)</f>
        <v>0.94576000000000005</v>
      </c>
      <c r="CY87">
        <f t="shared" si="17"/>
        <v>300</v>
      </c>
      <c r="CZ87">
        <f t="shared" si="18"/>
        <v>300</v>
      </c>
      <c r="DA87">
        <f t="shared" si="19"/>
        <v>1</v>
      </c>
      <c r="DB87">
        <f t="shared" si="11"/>
        <v>552</v>
      </c>
      <c r="DC87">
        <f t="shared" si="12"/>
        <v>42.688000000000002</v>
      </c>
      <c r="DD87" t="s">
        <v>3</v>
      </c>
      <c r="DE87" t="s">
        <v>3</v>
      </c>
      <c r="DF87">
        <f t="shared" si="13"/>
        <v>0</v>
      </c>
      <c r="DG87">
        <f t="shared" si="14"/>
        <v>283.73</v>
      </c>
      <c r="DH87">
        <f t="shared" si="15"/>
        <v>21.94</v>
      </c>
      <c r="DI87">
        <f t="shared" si="16"/>
        <v>0</v>
      </c>
      <c r="DJ87">
        <f t="shared" si="20"/>
        <v>283.73</v>
      </c>
      <c r="DK87">
        <v>0</v>
      </c>
    </row>
    <row r="88" spans="1:115" x14ac:dyDescent="0.2">
      <c r="A88">
        <f>ROW(Source!A93)</f>
        <v>93</v>
      </c>
      <c r="B88">
        <v>51442965</v>
      </c>
      <c r="C88">
        <v>51457625</v>
      </c>
      <c r="D88">
        <v>0</v>
      </c>
      <c r="E88">
        <v>1</v>
      </c>
      <c r="F88">
        <v>1</v>
      </c>
      <c r="G88">
        <v>1</v>
      </c>
      <c r="H88">
        <v>2</v>
      </c>
      <c r="I88" t="s">
        <v>693</v>
      </c>
      <c r="J88" t="s">
        <v>3</v>
      </c>
      <c r="K88" t="s">
        <v>694</v>
      </c>
      <c r="L88">
        <v>37129807</v>
      </c>
      <c r="N88">
        <v>1011</v>
      </c>
      <c r="O88" t="s">
        <v>646</v>
      </c>
      <c r="P88" t="s">
        <v>646</v>
      </c>
      <c r="Q88">
        <v>1</v>
      </c>
      <c r="W88">
        <v>0</v>
      </c>
      <c r="X88">
        <v>-868342826</v>
      </c>
      <c r="Y88">
        <f t="shared" si="10"/>
        <v>4.8989999999999991</v>
      </c>
      <c r="AA88">
        <v>0</v>
      </c>
      <c r="AB88">
        <v>597.1</v>
      </c>
      <c r="AC88">
        <v>23.2</v>
      </c>
      <c r="AD88">
        <v>0</v>
      </c>
      <c r="AE88">
        <v>0</v>
      </c>
      <c r="AF88">
        <v>597.1</v>
      </c>
      <c r="AG88">
        <v>23.2</v>
      </c>
      <c r="AH88">
        <v>0</v>
      </c>
      <c r="AI88">
        <v>1</v>
      </c>
      <c r="AJ88">
        <v>1</v>
      </c>
      <c r="AK88">
        <v>1</v>
      </c>
      <c r="AL88">
        <v>1</v>
      </c>
      <c r="AN88">
        <v>0</v>
      </c>
      <c r="AO88">
        <v>1</v>
      </c>
      <c r="AP88">
        <v>0</v>
      </c>
      <c r="AQ88">
        <v>0</v>
      </c>
      <c r="AR88">
        <v>0</v>
      </c>
      <c r="AS88" t="s">
        <v>3</v>
      </c>
      <c r="AT88">
        <v>4.26</v>
      </c>
      <c r="AU88" t="s">
        <v>156</v>
      </c>
      <c r="AV88">
        <v>0</v>
      </c>
      <c r="AW88">
        <v>2</v>
      </c>
      <c r="AX88">
        <v>51457644</v>
      </c>
      <c r="AY88">
        <v>2</v>
      </c>
      <c r="AZ88">
        <v>98304</v>
      </c>
      <c r="BA88">
        <v>88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CX88">
        <f>ROUND(Y88*Source!I93,9)</f>
        <v>2.5180859999999998</v>
      </c>
      <c r="CY88">
        <f t="shared" si="17"/>
        <v>597.1</v>
      </c>
      <c r="CZ88">
        <f t="shared" si="18"/>
        <v>597.1</v>
      </c>
      <c r="DA88">
        <f t="shared" si="19"/>
        <v>1</v>
      </c>
      <c r="DB88">
        <f t="shared" si="11"/>
        <v>2925.1975000000002</v>
      </c>
      <c r="DC88">
        <f t="shared" si="12"/>
        <v>113.6545</v>
      </c>
      <c r="DD88" t="s">
        <v>3</v>
      </c>
      <c r="DE88" t="s">
        <v>3</v>
      </c>
      <c r="DF88">
        <f t="shared" si="13"/>
        <v>0</v>
      </c>
      <c r="DG88">
        <f t="shared" si="14"/>
        <v>1503.55</v>
      </c>
      <c r="DH88">
        <f t="shared" si="15"/>
        <v>58.42</v>
      </c>
      <c r="DI88">
        <f t="shared" si="16"/>
        <v>0</v>
      </c>
      <c r="DJ88">
        <f t="shared" si="20"/>
        <v>1503.55</v>
      </c>
      <c r="DK88">
        <v>0</v>
      </c>
    </row>
    <row r="89" spans="1:115" x14ac:dyDescent="0.2">
      <c r="A89">
        <f>ROW(Source!A93)</f>
        <v>93</v>
      </c>
      <c r="B89">
        <v>51442965</v>
      </c>
      <c r="C89">
        <v>51457625</v>
      </c>
      <c r="D89">
        <v>0</v>
      </c>
      <c r="E89">
        <v>1</v>
      </c>
      <c r="F89">
        <v>1</v>
      </c>
      <c r="G89">
        <v>1</v>
      </c>
      <c r="H89">
        <v>2</v>
      </c>
      <c r="I89" t="s">
        <v>695</v>
      </c>
      <c r="J89" t="s">
        <v>3</v>
      </c>
      <c r="K89" t="s">
        <v>696</v>
      </c>
      <c r="L89">
        <v>37129807</v>
      </c>
      <c r="N89">
        <v>1011</v>
      </c>
      <c r="O89" t="s">
        <v>646</v>
      </c>
      <c r="P89" t="s">
        <v>646</v>
      </c>
      <c r="Q89">
        <v>1</v>
      </c>
      <c r="W89">
        <v>0</v>
      </c>
      <c r="X89">
        <v>-350514943</v>
      </c>
      <c r="Y89">
        <f t="shared" si="10"/>
        <v>0.51749999999999996</v>
      </c>
      <c r="AA89">
        <v>0</v>
      </c>
      <c r="AB89">
        <v>718</v>
      </c>
      <c r="AC89">
        <v>53.51</v>
      </c>
      <c r="AD89">
        <v>0</v>
      </c>
      <c r="AE89">
        <v>0</v>
      </c>
      <c r="AF89">
        <v>718</v>
      </c>
      <c r="AG89">
        <v>53.51</v>
      </c>
      <c r="AH89">
        <v>0</v>
      </c>
      <c r="AI89">
        <v>1</v>
      </c>
      <c r="AJ89">
        <v>1</v>
      </c>
      <c r="AK89">
        <v>1</v>
      </c>
      <c r="AL89">
        <v>1</v>
      </c>
      <c r="AN89">
        <v>0</v>
      </c>
      <c r="AO89">
        <v>1</v>
      </c>
      <c r="AP89">
        <v>0</v>
      </c>
      <c r="AQ89">
        <v>0</v>
      </c>
      <c r="AR89">
        <v>0</v>
      </c>
      <c r="AS89" t="s">
        <v>3</v>
      </c>
      <c r="AT89">
        <v>0.45</v>
      </c>
      <c r="AU89" t="s">
        <v>156</v>
      </c>
      <c r="AV89">
        <v>0</v>
      </c>
      <c r="AW89">
        <v>2</v>
      </c>
      <c r="AX89">
        <v>51457645</v>
      </c>
      <c r="AY89">
        <v>2</v>
      </c>
      <c r="AZ89">
        <v>98304</v>
      </c>
      <c r="BA89">
        <v>89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CX89">
        <f>ROUND(Y89*Source!I93,9)</f>
        <v>0.26599499999999998</v>
      </c>
      <c r="CY89">
        <f t="shared" si="17"/>
        <v>718</v>
      </c>
      <c r="CZ89">
        <f t="shared" si="18"/>
        <v>718</v>
      </c>
      <c r="DA89">
        <f t="shared" si="19"/>
        <v>1</v>
      </c>
      <c r="DB89">
        <f t="shared" si="11"/>
        <v>371.565</v>
      </c>
      <c r="DC89">
        <f t="shared" si="12"/>
        <v>27.692</v>
      </c>
      <c r="DD89" t="s">
        <v>3</v>
      </c>
      <c r="DE89" t="s">
        <v>3</v>
      </c>
      <c r="DF89">
        <f t="shared" si="13"/>
        <v>0</v>
      </c>
      <c r="DG89">
        <f t="shared" si="14"/>
        <v>190.98</v>
      </c>
      <c r="DH89">
        <f t="shared" si="15"/>
        <v>14.23</v>
      </c>
      <c r="DI89">
        <f t="shared" si="16"/>
        <v>0</v>
      </c>
      <c r="DJ89">
        <f t="shared" si="20"/>
        <v>190.98</v>
      </c>
      <c r="DK89">
        <v>0</v>
      </c>
    </row>
    <row r="90" spans="1:115" x14ac:dyDescent="0.2">
      <c r="A90">
        <f>ROW(Source!A93)</f>
        <v>93</v>
      </c>
      <c r="B90">
        <v>51442965</v>
      </c>
      <c r="C90">
        <v>51457625</v>
      </c>
      <c r="D90">
        <v>0</v>
      </c>
      <c r="E90">
        <v>1</v>
      </c>
      <c r="F90">
        <v>1</v>
      </c>
      <c r="G90">
        <v>1</v>
      </c>
      <c r="H90">
        <v>2</v>
      </c>
      <c r="I90" t="s">
        <v>697</v>
      </c>
      <c r="J90" t="s">
        <v>3</v>
      </c>
      <c r="K90" t="s">
        <v>698</v>
      </c>
      <c r="L90">
        <v>37129807</v>
      </c>
      <c r="N90">
        <v>1011</v>
      </c>
      <c r="O90" t="s">
        <v>646</v>
      </c>
      <c r="P90" t="s">
        <v>646</v>
      </c>
      <c r="Q90">
        <v>1</v>
      </c>
      <c r="W90">
        <v>0</v>
      </c>
      <c r="X90">
        <v>-529181465</v>
      </c>
      <c r="Y90">
        <f t="shared" si="10"/>
        <v>4.8989999999999991</v>
      </c>
      <c r="AA90">
        <v>0</v>
      </c>
      <c r="AB90">
        <v>682.1</v>
      </c>
      <c r="AC90">
        <v>35.68</v>
      </c>
      <c r="AD90">
        <v>0</v>
      </c>
      <c r="AE90">
        <v>0</v>
      </c>
      <c r="AF90">
        <v>682.1</v>
      </c>
      <c r="AG90">
        <v>35.68</v>
      </c>
      <c r="AH90">
        <v>0</v>
      </c>
      <c r="AI90">
        <v>1</v>
      </c>
      <c r="AJ90">
        <v>1</v>
      </c>
      <c r="AK90">
        <v>1</v>
      </c>
      <c r="AL90">
        <v>1</v>
      </c>
      <c r="AN90">
        <v>0</v>
      </c>
      <c r="AO90">
        <v>1</v>
      </c>
      <c r="AP90">
        <v>0</v>
      </c>
      <c r="AQ90">
        <v>0</v>
      </c>
      <c r="AR90">
        <v>0</v>
      </c>
      <c r="AS90" t="s">
        <v>3</v>
      </c>
      <c r="AT90">
        <v>4.26</v>
      </c>
      <c r="AU90" t="s">
        <v>156</v>
      </c>
      <c r="AV90">
        <v>0</v>
      </c>
      <c r="AW90">
        <v>2</v>
      </c>
      <c r="AX90">
        <v>51457646</v>
      </c>
      <c r="AY90">
        <v>2</v>
      </c>
      <c r="AZ90">
        <v>98304</v>
      </c>
      <c r="BA90">
        <v>90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CX90">
        <f>ROUND(Y90*Source!I93,9)</f>
        <v>2.5180859999999998</v>
      </c>
      <c r="CY90">
        <f t="shared" si="17"/>
        <v>682.1</v>
      </c>
      <c r="CZ90">
        <f t="shared" si="18"/>
        <v>682.1</v>
      </c>
      <c r="DA90">
        <f t="shared" si="19"/>
        <v>1</v>
      </c>
      <c r="DB90">
        <f t="shared" si="11"/>
        <v>3341.6125000000002</v>
      </c>
      <c r="DC90">
        <f t="shared" si="12"/>
        <v>174.8</v>
      </c>
      <c r="DD90" t="s">
        <v>3</v>
      </c>
      <c r="DE90" t="s">
        <v>3</v>
      </c>
      <c r="DF90">
        <f t="shared" si="13"/>
        <v>0</v>
      </c>
      <c r="DG90">
        <f t="shared" si="14"/>
        <v>1717.59</v>
      </c>
      <c r="DH90">
        <f t="shared" si="15"/>
        <v>89.85</v>
      </c>
      <c r="DI90">
        <f t="shared" si="16"/>
        <v>0</v>
      </c>
      <c r="DJ90">
        <f t="shared" si="20"/>
        <v>1717.59</v>
      </c>
      <c r="DK90">
        <v>0</v>
      </c>
    </row>
    <row r="91" spans="1:115" x14ac:dyDescent="0.2">
      <c r="A91">
        <f>ROW(Source!A93)</f>
        <v>93</v>
      </c>
      <c r="B91">
        <v>51442965</v>
      </c>
      <c r="C91">
        <v>51457625</v>
      </c>
      <c r="D91">
        <v>0</v>
      </c>
      <c r="E91">
        <v>1</v>
      </c>
      <c r="F91">
        <v>1</v>
      </c>
      <c r="G91">
        <v>1</v>
      </c>
      <c r="H91">
        <v>2</v>
      </c>
      <c r="I91" t="s">
        <v>681</v>
      </c>
      <c r="J91" t="s">
        <v>3</v>
      </c>
      <c r="K91" t="s">
        <v>682</v>
      </c>
      <c r="L91">
        <v>37129807</v>
      </c>
      <c r="N91">
        <v>1011</v>
      </c>
      <c r="O91" t="s">
        <v>646</v>
      </c>
      <c r="P91" t="s">
        <v>646</v>
      </c>
      <c r="Q91">
        <v>1</v>
      </c>
      <c r="W91">
        <v>0</v>
      </c>
      <c r="X91">
        <v>1350498324</v>
      </c>
      <c r="Y91">
        <f t="shared" si="10"/>
        <v>12.212999999999997</v>
      </c>
      <c r="AA91">
        <v>0</v>
      </c>
      <c r="AB91">
        <v>0.49</v>
      </c>
      <c r="AC91">
        <v>0</v>
      </c>
      <c r="AD91">
        <v>0</v>
      </c>
      <c r="AE91">
        <v>0</v>
      </c>
      <c r="AF91">
        <v>0.49</v>
      </c>
      <c r="AG91">
        <v>0</v>
      </c>
      <c r="AH91">
        <v>0</v>
      </c>
      <c r="AI91">
        <v>1</v>
      </c>
      <c r="AJ91">
        <v>1</v>
      </c>
      <c r="AK91">
        <v>1</v>
      </c>
      <c r="AL91">
        <v>1</v>
      </c>
      <c r="AN91">
        <v>0</v>
      </c>
      <c r="AO91">
        <v>1</v>
      </c>
      <c r="AP91">
        <v>0</v>
      </c>
      <c r="AQ91">
        <v>0</v>
      </c>
      <c r="AR91">
        <v>0</v>
      </c>
      <c r="AS91" t="s">
        <v>3</v>
      </c>
      <c r="AT91">
        <v>10.62</v>
      </c>
      <c r="AU91" t="s">
        <v>156</v>
      </c>
      <c r="AV91">
        <v>0</v>
      </c>
      <c r="AW91">
        <v>2</v>
      </c>
      <c r="AX91">
        <v>51457647</v>
      </c>
      <c r="AY91">
        <v>2</v>
      </c>
      <c r="AZ91">
        <v>32768</v>
      </c>
      <c r="BA91">
        <v>91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CX91">
        <f>ROUND(Y91*Source!I93,9)</f>
        <v>6.277482</v>
      </c>
      <c r="CY91">
        <f t="shared" si="17"/>
        <v>0.49</v>
      </c>
      <c r="CZ91">
        <f t="shared" si="18"/>
        <v>0.49</v>
      </c>
      <c r="DA91">
        <f t="shared" si="19"/>
        <v>1</v>
      </c>
      <c r="DB91">
        <f t="shared" si="11"/>
        <v>5.98</v>
      </c>
      <c r="DC91">
        <f t="shared" si="12"/>
        <v>0</v>
      </c>
      <c r="DD91" t="s">
        <v>3</v>
      </c>
      <c r="DE91" t="s">
        <v>3</v>
      </c>
      <c r="DF91">
        <f t="shared" si="13"/>
        <v>0</v>
      </c>
      <c r="DG91">
        <f t="shared" si="14"/>
        <v>3.08</v>
      </c>
      <c r="DH91">
        <f t="shared" si="15"/>
        <v>0</v>
      </c>
      <c r="DI91">
        <f t="shared" si="16"/>
        <v>0</v>
      </c>
      <c r="DJ91">
        <f t="shared" si="20"/>
        <v>3.08</v>
      </c>
      <c r="DK91">
        <v>0</v>
      </c>
    </row>
    <row r="92" spans="1:115" x14ac:dyDescent="0.2">
      <c r="A92">
        <f>ROW(Source!A94)</f>
        <v>94</v>
      </c>
      <c r="B92">
        <v>51441990</v>
      </c>
      <c r="C92">
        <v>51457625</v>
      </c>
      <c r="D92">
        <v>0</v>
      </c>
      <c r="E92">
        <v>1</v>
      </c>
      <c r="F92">
        <v>1</v>
      </c>
      <c r="G92">
        <v>1</v>
      </c>
      <c r="H92">
        <v>1</v>
      </c>
      <c r="I92" t="s">
        <v>683</v>
      </c>
      <c r="J92" t="s">
        <v>3</v>
      </c>
      <c r="K92" t="s">
        <v>684</v>
      </c>
      <c r="L92">
        <v>1369</v>
      </c>
      <c r="N92">
        <v>1013</v>
      </c>
      <c r="O92" t="s">
        <v>642</v>
      </c>
      <c r="P92" t="s">
        <v>642</v>
      </c>
      <c r="Q92">
        <v>1</v>
      </c>
      <c r="W92">
        <v>0</v>
      </c>
      <c r="X92">
        <v>921453229</v>
      </c>
      <c r="Y92">
        <f t="shared" si="10"/>
        <v>83.397999999999982</v>
      </c>
      <c r="AA92">
        <v>0</v>
      </c>
      <c r="AB92">
        <v>0</v>
      </c>
      <c r="AC92">
        <v>0</v>
      </c>
      <c r="AD92">
        <v>9.07</v>
      </c>
      <c r="AE92">
        <v>0</v>
      </c>
      <c r="AF92">
        <v>0</v>
      </c>
      <c r="AG92">
        <v>0</v>
      </c>
      <c r="AH92">
        <v>9.07</v>
      </c>
      <c r="AI92">
        <v>1</v>
      </c>
      <c r="AJ92">
        <v>1</v>
      </c>
      <c r="AK92">
        <v>1</v>
      </c>
      <c r="AL92">
        <v>1</v>
      </c>
      <c r="AN92">
        <v>0</v>
      </c>
      <c r="AO92">
        <v>1</v>
      </c>
      <c r="AP92">
        <v>0</v>
      </c>
      <c r="AQ92">
        <v>0</v>
      </c>
      <c r="AR92">
        <v>0</v>
      </c>
      <c r="AS92" t="s">
        <v>3</v>
      </c>
      <c r="AT92">
        <v>72.52</v>
      </c>
      <c r="AU92" t="s">
        <v>156</v>
      </c>
      <c r="AV92">
        <v>1</v>
      </c>
      <c r="AW92">
        <v>2</v>
      </c>
      <c r="AX92">
        <v>51457637</v>
      </c>
      <c r="AY92">
        <v>2</v>
      </c>
      <c r="AZ92">
        <v>131072</v>
      </c>
      <c r="BA92">
        <v>92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CX92">
        <f>ROUND(Y92*Source!I94,9)</f>
        <v>42.866571999999998</v>
      </c>
      <c r="CY92">
        <f>AD92</f>
        <v>9.07</v>
      </c>
      <c r="CZ92">
        <f>AH92</f>
        <v>9.07</v>
      </c>
      <c r="DA92">
        <f>AL92</f>
        <v>1</v>
      </c>
      <c r="DB92">
        <f t="shared" si="11"/>
        <v>756.42399999999998</v>
      </c>
      <c r="DC92">
        <f t="shared" si="12"/>
        <v>0</v>
      </c>
      <c r="DD92" t="s">
        <v>3</v>
      </c>
      <c r="DE92" t="s">
        <v>3</v>
      </c>
      <c r="DF92">
        <f t="shared" si="13"/>
        <v>0</v>
      </c>
      <c r="DG92">
        <f t="shared" si="14"/>
        <v>0</v>
      </c>
      <c r="DH92">
        <f t="shared" si="15"/>
        <v>0</v>
      </c>
      <c r="DI92">
        <f t="shared" si="16"/>
        <v>388.8</v>
      </c>
      <c r="DJ92">
        <f>DI92</f>
        <v>388.8</v>
      </c>
      <c r="DK92">
        <v>0</v>
      </c>
    </row>
    <row r="93" spans="1:115" x14ac:dyDescent="0.2">
      <c r="A93">
        <f>ROW(Source!A94)</f>
        <v>94</v>
      </c>
      <c r="B93">
        <v>51441990</v>
      </c>
      <c r="C93">
        <v>51457625</v>
      </c>
      <c r="D93">
        <v>121548</v>
      </c>
      <c r="E93">
        <v>1</v>
      </c>
      <c r="F93">
        <v>1</v>
      </c>
      <c r="G93">
        <v>1</v>
      </c>
      <c r="H93">
        <v>1</v>
      </c>
      <c r="I93" t="s">
        <v>31</v>
      </c>
      <c r="J93" t="s">
        <v>3</v>
      </c>
      <c r="K93" t="s">
        <v>643</v>
      </c>
      <c r="L93">
        <v>1369</v>
      </c>
      <c r="N93">
        <v>1013</v>
      </c>
      <c r="O93" t="s">
        <v>642</v>
      </c>
      <c r="P93" t="s">
        <v>642</v>
      </c>
      <c r="Q93">
        <v>1</v>
      </c>
      <c r="W93">
        <v>0</v>
      </c>
      <c r="X93">
        <v>18861106</v>
      </c>
      <c r="Y93">
        <f t="shared" si="10"/>
        <v>36.109999999999992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1</v>
      </c>
      <c r="AJ93">
        <v>1</v>
      </c>
      <c r="AK93">
        <v>1</v>
      </c>
      <c r="AL93">
        <v>1</v>
      </c>
      <c r="AN93">
        <v>0</v>
      </c>
      <c r="AO93">
        <v>1</v>
      </c>
      <c r="AP93">
        <v>0</v>
      </c>
      <c r="AQ93">
        <v>0</v>
      </c>
      <c r="AR93">
        <v>0</v>
      </c>
      <c r="AS93" t="s">
        <v>3</v>
      </c>
      <c r="AT93">
        <v>31.4</v>
      </c>
      <c r="AU93" t="s">
        <v>156</v>
      </c>
      <c r="AV93">
        <v>2</v>
      </c>
      <c r="AW93">
        <v>2</v>
      </c>
      <c r="AX93">
        <v>51457638</v>
      </c>
      <c r="AY93">
        <v>1</v>
      </c>
      <c r="AZ93">
        <v>0</v>
      </c>
      <c r="BA93">
        <v>93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CX93">
        <f>ROUND(Y93*Source!I94,9)</f>
        <v>18.56054</v>
      </c>
      <c r="CY93">
        <f>AD93</f>
        <v>0</v>
      </c>
      <c r="CZ93">
        <f>AH93</f>
        <v>0</v>
      </c>
      <c r="DA93">
        <f>AL93</f>
        <v>1</v>
      </c>
      <c r="DB93">
        <f t="shared" si="11"/>
        <v>0</v>
      </c>
      <c r="DC93">
        <f t="shared" si="12"/>
        <v>0</v>
      </c>
      <c r="DD93" t="s">
        <v>3</v>
      </c>
      <c r="DE93" t="s">
        <v>3</v>
      </c>
      <c r="DF93">
        <f t="shared" si="13"/>
        <v>0</v>
      </c>
      <c r="DG93">
        <f t="shared" si="14"/>
        <v>0</v>
      </c>
      <c r="DH93">
        <f t="shared" si="15"/>
        <v>0</v>
      </c>
      <c r="DI93">
        <f t="shared" si="16"/>
        <v>0</v>
      </c>
      <c r="DJ93">
        <f>DI93</f>
        <v>0</v>
      </c>
      <c r="DK93">
        <v>0</v>
      </c>
    </row>
    <row r="94" spans="1:115" x14ac:dyDescent="0.2">
      <c r="A94">
        <f>ROW(Source!A94)</f>
        <v>94</v>
      </c>
      <c r="B94">
        <v>51441990</v>
      </c>
      <c r="C94">
        <v>51457625</v>
      </c>
      <c r="D94">
        <v>0</v>
      </c>
      <c r="E94">
        <v>1</v>
      </c>
      <c r="F94">
        <v>1</v>
      </c>
      <c r="G94">
        <v>1</v>
      </c>
      <c r="H94">
        <v>2</v>
      </c>
      <c r="I94" t="s">
        <v>685</v>
      </c>
      <c r="J94" t="s">
        <v>3</v>
      </c>
      <c r="K94" t="s">
        <v>686</v>
      </c>
      <c r="L94">
        <v>37129807</v>
      </c>
      <c r="N94">
        <v>1011</v>
      </c>
      <c r="O94" t="s">
        <v>646</v>
      </c>
      <c r="P94" t="s">
        <v>646</v>
      </c>
      <c r="Q94">
        <v>1</v>
      </c>
      <c r="W94">
        <v>0</v>
      </c>
      <c r="X94">
        <v>530953514</v>
      </c>
      <c r="Y94">
        <f t="shared" si="10"/>
        <v>4.2549999999999999</v>
      </c>
      <c r="AA94">
        <v>0</v>
      </c>
      <c r="AB94">
        <v>122.4</v>
      </c>
      <c r="AC94">
        <v>13.5</v>
      </c>
      <c r="AD94">
        <v>0</v>
      </c>
      <c r="AE94">
        <v>0</v>
      </c>
      <c r="AF94">
        <v>122.4</v>
      </c>
      <c r="AG94">
        <v>13.5</v>
      </c>
      <c r="AH94">
        <v>0</v>
      </c>
      <c r="AI94">
        <v>1</v>
      </c>
      <c r="AJ94">
        <v>1</v>
      </c>
      <c r="AK94">
        <v>1</v>
      </c>
      <c r="AL94">
        <v>1</v>
      </c>
      <c r="AN94">
        <v>0</v>
      </c>
      <c r="AO94">
        <v>1</v>
      </c>
      <c r="AP94">
        <v>0</v>
      </c>
      <c r="AQ94">
        <v>0</v>
      </c>
      <c r="AR94">
        <v>0</v>
      </c>
      <c r="AS94" t="s">
        <v>3</v>
      </c>
      <c r="AT94">
        <v>3.7</v>
      </c>
      <c r="AU94" t="s">
        <v>156</v>
      </c>
      <c r="AV94">
        <v>0</v>
      </c>
      <c r="AW94">
        <v>2</v>
      </c>
      <c r="AX94">
        <v>51457639</v>
      </c>
      <c r="AY94">
        <v>2</v>
      </c>
      <c r="AZ94">
        <v>98304</v>
      </c>
      <c r="BA94">
        <v>94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CX94">
        <f>ROUND(Y94*Source!I94,9)</f>
        <v>2.1870699999999998</v>
      </c>
      <c r="CY94">
        <f t="shared" ref="CY94:CY102" si="21">AB94</f>
        <v>122.4</v>
      </c>
      <c r="CZ94">
        <f t="shared" ref="CZ94:CZ102" si="22">AF94</f>
        <v>122.4</v>
      </c>
      <c r="DA94">
        <f t="shared" ref="DA94:DA102" si="23">AJ94</f>
        <v>1</v>
      </c>
      <c r="DB94">
        <f t="shared" si="11"/>
        <v>520.81200000000001</v>
      </c>
      <c r="DC94">
        <f t="shared" si="12"/>
        <v>57.442500000000003</v>
      </c>
      <c r="DD94" t="s">
        <v>3</v>
      </c>
      <c r="DE94" t="s">
        <v>3</v>
      </c>
      <c r="DF94">
        <f t="shared" si="13"/>
        <v>0</v>
      </c>
      <c r="DG94">
        <f t="shared" si="14"/>
        <v>267.7</v>
      </c>
      <c r="DH94">
        <f t="shared" si="15"/>
        <v>29.53</v>
      </c>
      <c r="DI94">
        <f t="shared" si="16"/>
        <v>0</v>
      </c>
      <c r="DJ94">
        <f t="shared" ref="DJ94:DJ102" si="24">DG94</f>
        <v>267.7</v>
      </c>
      <c r="DK94">
        <v>0</v>
      </c>
    </row>
    <row r="95" spans="1:115" x14ac:dyDescent="0.2">
      <c r="A95">
        <f>ROW(Source!A94)</f>
        <v>94</v>
      </c>
      <c r="B95">
        <v>51441990</v>
      </c>
      <c r="C95">
        <v>51457625</v>
      </c>
      <c r="D95">
        <v>0</v>
      </c>
      <c r="E95">
        <v>1</v>
      </c>
      <c r="F95">
        <v>1</v>
      </c>
      <c r="G95">
        <v>1</v>
      </c>
      <c r="H95">
        <v>2</v>
      </c>
      <c r="I95" t="s">
        <v>659</v>
      </c>
      <c r="J95" t="s">
        <v>3</v>
      </c>
      <c r="K95" t="s">
        <v>660</v>
      </c>
      <c r="L95">
        <v>37129807</v>
      </c>
      <c r="N95">
        <v>1011</v>
      </c>
      <c r="O95" t="s">
        <v>646</v>
      </c>
      <c r="P95" t="s">
        <v>646</v>
      </c>
      <c r="Q95">
        <v>1</v>
      </c>
      <c r="W95">
        <v>0</v>
      </c>
      <c r="X95">
        <v>1399519741</v>
      </c>
      <c r="Y95">
        <f t="shared" ref="Y95:Y112" si="25">(AT95*1.15)</f>
        <v>2.1274999999999999</v>
      </c>
      <c r="AA95">
        <v>0</v>
      </c>
      <c r="AB95">
        <v>123</v>
      </c>
      <c r="AC95">
        <v>13.5</v>
      </c>
      <c r="AD95">
        <v>0</v>
      </c>
      <c r="AE95">
        <v>0</v>
      </c>
      <c r="AF95">
        <v>123</v>
      </c>
      <c r="AG95">
        <v>13.5</v>
      </c>
      <c r="AH95">
        <v>0</v>
      </c>
      <c r="AI95">
        <v>1</v>
      </c>
      <c r="AJ95">
        <v>1</v>
      </c>
      <c r="AK95">
        <v>1</v>
      </c>
      <c r="AL95">
        <v>1</v>
      </c>
      <c r="AN95">
        <v>0</v>
      </c>
      <c r="AO95">
        <v>1</v>
      </c>
      <c r="AP95">
        <v>0</v>
      </c>
      <c r="AQ95">
        <v>0</v>
      </c>
      <c r="AR95">
        <v>0</v>
      </c>
      <c r="AS95" t="s">
        <v>3</v>
      </c>
      <c r="AT95">
        <v>1.85</v>
      </c>
      <c r="AU95" t="s">
        <v>156</v>
      </c>
      <c r="AV95">
        <v>0</v>
      </c>
      <c r="AW95">
        <v>2</v>
      </c>
      <c r="AX95">
        <v>51457640</v>
      </c>
      <c r="AY95">
        <v>2</v>
      </c>
      <c r="AZ95">
        <v>98304</v>
      </c>
      <c r="BA95">
        <v>95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CX95">
        <f>ROUND(Y95*Source!I94,9)</f>
        <v>1.0935349999999999</v>
      </c>
      <c r="CY95">
        <f t="shared" si="21"/>
        <v>123</v>
      </c>
      <c r="CZ95">
        <f t="shared" si="22"/>
        <v>123</v>
      </c>
      <c r="DA95">
        <f t="shared" si="23"/>
        <v>1</v>
      </c>
      <c r="DB95">
        <f t="shared" ref="DB95:DB112" si="26">ROUND((ROUND(AT95*CZ95,2)*1.15),6)</f>
        <v>261.6825</v>
      </c>
      <c r="DC95">
        <f t="shared" ref="DC95:DC112" si="27">ROUND((ROUND(AT95*AG95,2)*1.15),6)</f>
        <v>28.727</v>
      </c>
      <c r="DD95" t="s">
        <v>3</v>
      </c>
      <c r="DE95" t="s">
        <v>3</v>
      </c>
      <c r="DF95">
        <f t="shared" si="13"/>
        <v>0</v>
      </c>
      <c r="DG95">
        <f t="shared" si="14"/>
        <v>134.5</v>
      </c>
      <c r="DH95">
        <f t="shared" si="15"/>
        <v>14.76</v>
      </c>
      <c r="DI95">
        <f t="shared" si="16"/>
        <v>0</v>
      </c>
      <c r="DJ95">
        <f t="shared" si="24"/>
        <v>134.5</v>
      </c>
      <c r="DK95">
        <v>0</v>
      </c>
    </row>
    <row r="96" spans="1:115" x14ac:dyDescent="0.2">
      <c r="A96">
        <f>ROW(Source!A94)</f>
        <v>94</v>
      </c>
      <c r="B96">
        <v>51441990</v>
      </c>
      <c r="C96">
        <v>51457625</v>
      </c>
      <c r="D96">
        <v>0</v>
      </c>
      <c r="E96">
        <v>1</v>
      </c>
      <c r="F96">
        <v>1</v>
      </c>
      <c r="G96">
        <v>1</v>
      </c>
      <c r="H96">
        <v>2</v>
      </c>
      <c r="I96" t="s">
        <v>687</v>
      </c>
      <c r="J96" t="s">
        <v>3</v>
      </c>
      <c r="K96" t="s">
        <v>688</v>
      </c>
      <c r="L96">
        <v>37129807</v>
      </c>
      <c r="N96">
        <v>1011</v>
      </c>
      <c r="O96" t="s">
        <v>646</v>
      </c>
      <c r="P96" t="s">
        <v>646</v>
      </c>
      <c r="Q96">
        <v>1</v>
      </c>
      <c r="W96">
        <v>0</v>
      </c>
      <c r="X96">
        <v>-639957262</v>
      </c>
      <c r="Y96">
        <f t="shared" si="25"/>
        <v>4.8989999999999991</v>
      </c>
      <c r="AA96">
        <v>0</v>
      </c>
      <c r="AB96">
        <v>625</v>
      </c>
      <c r="AC96">
        <v>17.84</v>
      </c>
      <c r="AD96">
        <v>0</v>
      </c>
      <c r="AE96">
        <v>0</v>
      </c>
      <c r="AF96">
        <v>625</v>
      </c>
      <c r="AG96">
        <v>17.84</v>
      </c>
      <c r="AH96">
        <v>0</v>
      </c>
      <c r="AI96">
        <v>1</v>
      </c>
      <c r="AJ96">
        <v>1</v>
      </c>
      <c r="AK96">
        <v>1</v>
      </c>
      <c r="AL96">
        <v>1</v>
      </c>
      <c r="AN96">
        <v>0</v>
      </c>
      <c r="AO96">
        <v>1</v>
      </c>
      <c r="AP96">
        <v>0</v>
      </c>
      <c r="AQ96">
        <v>0</v>
      </c>
      <c r="AR96">
        <v>0</v>
      </c>
      <c r="AS96" t="s">
        <v>3</v>
      </c>
      <c r="AT96">
        <v>4.26</v>
      </c>
      <c r="AU96" t="s">
        <v>156</v>
      </c>
      <c r="AV96">
        <v>0</v>
      </c>
      <c r="AW96">
        <v>2</v>
      </c>
      <c r="AX96">
        <v>51457641</v>
      </c>
      <c r="AY96">
        <v>2</v>
      </c>
      <c r="AZ96">
        <v>98304</v>
      </c>
      <c r="BA96">
        <v>96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CX96">
        <f>ROUND(Y96*Source!I94,9)</f>
        <v>2.5180859999999998</v>
      </c>
      <c r="CY96">
        <f t="shared" si="21"/>
        <v>625</v>
      </c>
      <c r="CZ96">
        <f t="shared" si="22"/>
        <v>625</v>
      </c>
      <c r="DA96">
        <f t="shared" si="23"/>
        <v>1</v>
      </c>
      <c r="DB96">
        <f t="shared" si="26"/>
        <v>3061.875</v>
      </c>
      <c r="DC96">
        <f t="shared" si="27"/>
        <v>87.4</v>
      </c>
      <c r="DD96" t="s">
        <v>3</v>
      </c>
      <c r="DE96" t="s">
        <v>3</v>
      </c>
      <c r="DF96">
        <f t="shared" si="13"/>
        <v>0</v>
      </c>
      <c r="DG96">
        <f t="shared" si="14"/>
        <v>1573.8</v>
      </c>
      <c r="DH96">
        <f t="shared" si="15"/>
        <v>44.92</v>
      </c>
      <c r="DI96">
        <f t="shared" si="16"/>
        <v>0</v>
      </c>
      <c r="DJ96">
        <f t="shared" si="24"/>
        <v>1573.8</v>
      </c>
      <c r="DK96">
        <v>0</v>
      </c>
    </row>
    <row r="97" spans="1:115" x14ac:dyDescent="0.2">
      <c r="A97">
        <f>ROW(Source!A94)</f>
        <v>94</v>
      </c>
      <c r="B97">
        <v>51441990</v>
      </c>
      <c r="C97">
        <v>51457625</v>
      </c>
      <c r="D97">
        <v>0</v>
      </c>
      <c r="E97">
        <v>1</v>
      </c>
      <c r="F97">
        <v>1</v>
      </c>
      <c r="G97">
        <v>1</v>
      </c>
      <c r="H97">
        <v>2</v>
      </c>
      <c r="I97" t="s">
        <v>689</v>
      </c>
      <c r="J97" t="s">
        <v>3</v>
      </c>
      <c r="K97" t="s">
        <v>690</v>
      </c>
      <c r="L97">
        <v>37129807</v>
      </c>
      <c r="N97">
        <v>1011</v>
      </c>
      <c r="O97" t="s">
        <v>646</v>
      </c>
      <c r="P97" t="s">
        <v>646</v>
      </c>
      <c r="Q97">
        <v>1</v>
      </c>
      <c r="W97">
        <v>0</v>
      </c>
      <c r="X97">
        <v>562843950</v>
      </c>
      <c r="Y97">
        <f t="shared" si="25"/>
        <v>68.585999999999999</v>
      </c>
      <c r="AA97">
        <v>0</v>
      </c>
      <c r="AB97">
        <v>70</v>
      </c>
      <c r="AC97">
        <v>0</v>
      </c>
      <c r="AD97">
        <v>0</v>
      </c>
      <c r="AE97">
        <v>0</v>
      </c>
      <c r="AF97">
        <v>70</v>
      </c>
      <c r="AG97">
        <v>0</v>
      </c>
      <c r="AH97">
        <v>0</v>
      </c>
      <c r="AI97">
        <v>1</v>
      </c>
      <c r="AJ97">
        <v>1</v>
      </c>
      <c r="AK97">
        <v>1</v>
      </c>
      <c r="AL97">
        <v>1</v>
      </c>
      <c r="AN97">
        <v>0</v>
      </c>
      <c r="AO97">
        <v>1</v>
      </c>
      <c r="AP97">
        <v>0</v>
      </c>
      <c r="AQ97">
        <v>0</v>
      </c>
      <c r="AR97">
        <v>0</v>
      </c>
      <c r="AS97" t="s">
        <v>3</v>
      </c>
      <c r="AT97">
        <v>59.64</v>
      </c>
      <c r="AU97" t="s">
        <v>156</v>
      </c>
      <c r="AV97">
        <v>0</v>
      </c>
      <c r="AW97">
        <v>2</v>
      </c>
      <c r="AX97">
        <v>51457642</v>
      </c>
      <c r="AY97">
        <v>2</v>
      </c>
      <c r="AZ97">
        <v>32768</v>
      </c>
      <c r="BA97">
        <v>97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CX97">
        <f>ROUND(Y97*Source!I94,9)</f>
        <v>35.253203999999997</v>
      </c>
      <c r="CY97">
        <f t="shared" si="21"/>
        <v>70</v>
      </c>
      <c r="CZ97">
        <f t="shared" si="22"/>
        <v>70</v>
      </c>
      <c r="DA97">
        <f t="shared" si="23"/>
        <v>1</v>
      </c>
      <c r="DB97">
        <f t="shared" si="26"/>
        <v>4801.0200000000004</v>
      </c>
      <c r="DC97">
        <f t="shared" si="27"/>
        <v>0</v>
      </c>
      <c r="DD97" t="s">
        <v>3</v>
      </c>
      <c r="DE97" t="s">
        <v>3</v>
      </c>
      <c r="DF97">
        <f t="shared" si="13"/>
        <v>0</v>
      </c>
      <c r="DG97">
        <f t="shared" si="14"/>
        <v>2467.7199999999998</v>
      </c>
      <c r="DH97">
        <f t="shared" si="15"/>
        <v>0</v>
      </c>
      <c r="DI97">
        <f t="shared" si="16"/>
        <v>0</v>
      </c>
      <c r="DJ97">
        <f t="shared" si="24"/>
        <v>2467.7199999999998</v>
      </c>
      <c r="DK97">
        <v>0</v>
      </c>
    </row>
    <row r="98" spans="1:115" x14ac:dyDescent="0.2">
      <c r="A98">
        <f>ROW(Source!A94)</f>
        <v>94</v>
      </c>
      <c r="B98">
        <v>51441990</v>
      </c>
      <c r="C98">
        <v>51457625</v>
      </c>
      <c r="D98">
        <v>0</v>
      </c>
      <c r="E98">
        <v>1</v>
      </c>
      <c r="F98">
        <v>1</v>
      </c>
      <c r="G98">
        <v>1</v>
      </c>
      <c r="H98">
        <v>2</v>
      </c>
      <c r="I98" t="s">
        <v>691</v>
      </c>
      <c r="J98" t="s">
        <v>3</v>
      </c>
      <c r="K98" t="s">
        <v>692</v>
      </c>
      <c r="L98">
        <v>37129807</v>
      </c>
      <c r="N98">
        <v>1011</v>
      </c>
      <c r="O98" t="s">
        <v>646</v>
      </c>
      <c r="P98" t="s">
        <v>646</v>
      </c>
      <c r="Q98">
        <v>1</v>
      </c>
      <c r="W98">
        <v>0</v>
      </c>
      <c r="X98">
        <v>-1340811670</v>
      </c>
      <c r="Y98">
        <f t="shared" si="25"/>
        <v>1.8399999999999999</v>
      </c>
      <c r="AA98">
        <v>0</v>
      </c>
      <c r="AB98">
        <v>300</v>
      </c>
      <c r="AC98">
        <v>23.2</v>
      </c>
      <c r="AD98">
        <v>0</v>
      </c>
      <c r="AE98">
        <v>0</v>
      </c>
      <c r="AF98">
        <v>300</v>
      </c>
      <c r="AG98">
        <v>23.2</v>
      </c>
      <c r="AH98">
        <v>0</v>
      </c>
      <c r="AI98">
        <v>1</v>
      </c>
      <c r="AJ98">
        <v>1</v>
      </c>
      <c r="AK98">
        <v>1</v>
      </c>
      <c r="AL98">
        <v>1</v>
      </c>
      <c r="AN98">
        <v>0</v>
      </c>
      <c r="AO98">
        <v>1</v>
      </c>
      <c r="AP98">
        <v>0</v>
      </c>
      <c r="AQ98">
        <v>0</v>
      </c>
      <c r="AR98">
        <v>0</v>
      </c>
      <c r="AS98" t="s">
        <v>3</v>
      </c>
      <c r="AT98">
        <v>1.6</v>
      </c>
      <c r="AU98" t="s">
        <v>156</v>
      </c>
      <c r="AV98">
        <v>0</v>
      </c>
      <c r="AW98">
        <v>2</v>
      </c>
      <c r="AX98">
        <v>51457643</v>
      </c>
      <c r="AY98">
        <v>2</v>
      </c>
      <c r="AZ98">
        <v>98304</v>
      </c>
      <c r="BA98">
        <v>98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CX98">
        <f>ROUND(Y98*Source!I94,9)</f>
        <v>0.94576000000000005</v>
      </c>
      <c r="CY98">
        <f t="shared" si="21"/>
        <v>300</v>
      </c>
      <c r="CZ98">
        <f t="shared" si="22"/>
        <v>300</v>
      </c>
      <c r="DA98">
        <f t="shared" si="23"/>
        <v>1</v>
      </c>
      <c r="DB98">
        <f t="shared" si="26"/>
        <v>552</v>
      </c>
      <c r="DC98">
        <f t="shared" si="27"/>
        <v>42.688000000000002</v>
      </c>
      <c r="DD98" t="s">
        <v>3</v>
      </c>
      <c r="DE98" t="s">
        <v>3</v>
      </c>
      <c r="DF98">
        <f t="shared" si="13"/>
        <v>0</v>
      </c>
      <c r="DG98">
        <f t="shared" si="14"/>
        <v>283.73</v>
      </c>
      <c r="DH98">
        <f t="shared" si="15"/>
        <v>21.94</v>
      </c>
      <c r="DI98">
        <f t="shared" si="16"/>
        <v>0</v>
      </c>
      <c r="DJ98">
        <f t="shared" si="24"/>
        <v>283.73</v>
      </c>
      <c r="DK98">
        <v>0</v>
      </c>
    </row>
    <row r="99" spans="1:115" x14ac:dyDescent="0.2">
      <c r="A99">
        <f>ROW(Source!A94)</f>
        <v>94</v>
      </c>
      <c r="B99">
        <v>51441990</v>
      </c>
      <c r="C99">
        <v>51457625</v>
      </c>
      <c r="D99">
        <v>0</v>
      </c>
      <c r="E99">
        <v>1</v>
      </c>
      <c r="F99">
        <v>1</v>
      </c>
      <c r="G99">
        <v>1</v>
      </c>
      <c r="H99">
        <v>2</v>
      </c>
      <c r="I99" t="s">
        <v>693</v>
      </c>
      <c r="J99" t="s">
        <v>3</v>
      </c>
      <c r="K99" t="s">
        <v>694</v>
      </c>
      <c r="L99">
        <v>37129807</v>
      </c>
      <c r="N99">
        <v>1011</v>
      </c>
      <c r="O99" t="s">
        <v>646</v>
      </c>
      <c r="P99" t="s">
        <v>646</v>
      </c>
      <c r="Q99">
        <v>1</v>
      </c>
      <c r="W99">
        <v>0</v>
      </c>
      <c r="X99">
        <v>-868342826</v>
      </c>
      <c r="Y99">
        <f t="shared" si="25"/>
        <v>4.8989999999999991</v>
      </c>
      <c r="AA99">
        <v>0</v>
      </c>
      <c r="AB99">
        <v>597.1</v>
      </c>
      <c r="AC99">
        <v>23.2</v>
      </c>
      <c r="AD99">
        <v>0</v>
      </c>
      <c r="AE99">
        <v>0</v>
      </c>
      <c r="AF99">
        <v>597.1</v>
      </c>
      <c r="AG99">
        <v>23.2</v>
      </c>
      <c r="AH99">
        <v>0</v>
      </c>
      <c r="AI99">
        <v>1</v>
      </c>
      <c r="AJ99">
        <v>1</v>
      </c>
      <c r="AK99">
        <v>1</v>
      </c>
      <c r="AL99">
        <v>1</v>
      </c>
      <c r="AN99">
        <v>0</v>
      </c>
      <c r="AO99">
        <v>1</v>
      </c>
      <c r="AP99">
        <v>0</v>
      </c>
      <c r="AQ99">
        <v>0</v>
      </c>
      <c r="AR99">
        <v>0</v>
      </c>
      <c r="AS99" t="s">
        <v>3</v>
      </c>
      <c r="AT99">
        <v>4.26</v>
      </c>
      <c r="AU99" t="s">
        <v>156</v>
      </c>
      <c r="AV99">
        <v>0</v>
      </c>
      <c r="AW99">
        <v>2</v>
      </c>
      <c r="AX99">
        <v>51457644</v>
      </c>
      <c r="AY99">
        <v>2</v>
      </c>
      <c r="AZ99">
        <v>98304</v>
      </c>
      <c r="BA99">
        <v>99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CX99">
        <f>ROUND(Y99*Source!I94,9)</f>
        <v>2.5180859999999998</v>
      </c>
      <c r="CY99">
        <f t="shared" si="21"/>
        <v>597.1</v>
      </c>
      <c r="CZ99">
        <f t="shared" si="22"/>
        <v>597.1</v>
      </c>
      <c r="DA99">
        <f t="shared" si="23"/>
        <v>1</v>
      </c>
      <c r="DB99">
        <f t="shared" si="26"/>
        <v>2925.1975000000002</v>
      </c>
      <c r="DC99">
        <f t="shared" si="27"/>
        <v>113.6545</v>
      </c>
      <c r="DD99" t="s">
        <v>3</v>
      </c>
      <c r="DE99" t="s">
        <v>3</v>
      </c>
      <c r="DF99">
        <f t="shared" si="13"/>
        <v>0</v>
      </c>
      <c r="DG99">
        <f t="shared" si="14"/>
        <v>1503.55</v>
      </c>
      <c r="DH99">
        <f t="shared" si="15"/>
        <v>58.42</v>
      </c>
      <c r="DI99">
        <f t="shared" si="16"/>
        <v>0</v>
      </c>
      <c r="DJ99">
        <f t="shared" si="24"/>
        <v>1503.55</v>
      </c>
      <c r="DK99">
        <v>0</v>
      </c>
    </row>
    <row r="100" spans="1:115" x14ac:dyDescent="0.2">
      <c r="A100">
        <f>ROW(Source!A94)</f>
        <v>94</v>
      </c>
      <c r="B100">
        <v>51441990</v>
      </c>
      <c r="C100">
        <v>51457625</v>
      </c>
      <c r="D100">
        <v>0</v>
      </c>
      <c r="E100">
        <v>1</v>
      </c>
      <c r="F100">
        <v>1</v>
      </c>
      <c r="G100">
        <v>1</v>
      </c>
      <c r="H100">
        <v>2</v>
      </c>
      <c r="I100" t="s">
        <v>695</v>
      </c>
      <c r="J100" t="s">
        <v>3</v>
      </c>
      <c r="K100" t="s">
        <v>696</v>
      </c>
      <c r="L100">
        <v>37129807</v>
      </c>
      <c r="N100">
        <v>1011</v>
      </c>
      <c r="O100" t="s">
        <v>646</v>
      </c>
      <c r="P100" t="s">
        <v>646</v>
      </c>
      <c r="Q100">
        <v>1</v>
      </c>
      <c r="W100">
        <v>0</v>
      </c>
      <c r="X100">
        <v>-350514943</v>
      </c>
      <c r="Y100">
        <f t="shared" si="25"/>
        <v>0.51749999999999996</v>
      </c>
      <c r="AA100">
        <v>0</v>
      </c>
      <c r="AB100">
        <v>718</v>
      </c>
      <c r="AC100">
        <v>53.51</v>
      </c>
      <c r="AD100">
        <v>0</v>
      </c>
      <c r="AE100">
        <v>0</v>
      </c>
      <c r="AF100">
        <v>718</v>
      </c>
      <c r="AG100">
        <v>53.51</v>
      </c>
      <c r="AH100">
        <v>0</v>
      </c>
      <c r="AI100">
        <v>1</v>
      </c>
      <c r="AJ100">
        <v>1</v>
      </c>
      <c r="AK100">
        <v>1</v>
      </c>
      <c r="AL100">
        <v>1</v>
      </c>
      <c r="AN100">
        <v>0</v>
      </c>
      <c r="AO100">
        <v>1</v>
      </c>
      <c r="AP100">
        <v>0</v>
      </c>
      <c r="AQ100">
        <v>0</v>
      </c>
      <c r="AR100">
        <v>0</v>
      </c>
      <c r="AS100" t="s">
        <v>3</v>
      </c>
      <c r="AT100">
        <v>0.45</v>
      </c>
      <c r="AU100" t="s">
        <v>156</v>
      </c>
      <c r="AV100">
        <v>0</v>
      </c>
      <c r="AW100">
        <v>2</v>
      </c>
      <c r="AX100">
        <v>51457645</v>
      </c>
      <c r="AY100">
        <v>2</v>
      </c>
      <c r="AZ100">
        <v>98304</v>
      </c>
      <c r="BA100">
        <v>100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CX100">
        <f>ROUND(Y100*Source!I94,9)</f>
        <v>0.26599499999999998</v>
      </c>
      <c r="CY100">
        <f t="shared" si="21"/>
        <v>718</v>
      </c>
      <c r="CZ100">
        <f t="shared" si="22"/>
        <v>718</v>
      </c>
      <c r="DA100">
        <f t="shared" si="23"/>
        <v>1</v>
      </c>
      <c r="DB100">
        <f t="shared" si="26"/>
        <v>371.565</v>
      </c>
      <c r="DC100">
        <f t="shared" si="27"/>
        <v>27.692</v>
      </c>
      <c r="DD100" t="s">
        <v>3</v>
      </c>
      <c r="DE100" t="s">
        <v>3</v>
      </c>
      <c r="DF100">
        <f t="shared" si="13"/>
        <v>0</v>
      </c>
      <c r="DG100">
        <f t="shared" si="14"/>
        <v>190.98</v>
      </c>
      <c r="DH100">
        <f t="shared" si="15"/>
        <v>14.23</v>
      </c>
      <c r="DI100">
        <f t="shared" si="16"/>
        <v>0</v>
      </c>
      <c r="DJ100">
        <f t="shared" si="24"/>
        <v>190.98</v>
      </c>
      <c r="DK100">
        <v>0</v>
      </c>
    </row>
    <row r="101" spans="1:115" x14ac:dyDescent="0.2">
      <c r="A101">
        <f>ROW(Source!A94)</f>
        <v>94</v>
      </c>
      <c r="B101">
        <v>51441990</v>
      </c>
      <c r="C101">
        <v>51457625</v>
      </c>
      <c r="D101">
        <v>0</v>
      </c>
      <c r="E101">
        <v>1</v>
      </c>
      <c r="F101">
        <v>1</v>
      </c>
      <c r="G101">
        <v>1</v>
      </c>
      <c r="H101">
        <v>2</v>
      </c>
      <c r="I101" t="s">
        <v>697</v>
      </c>
      <c r="J101" t="s">
        <v>3</v>
      </c>
      <c r="K101" t="s">
        <v>698</v>
      </c>
      <c r="L101">
        <v>37129807</v>
      </c>
      <c r="N101">
        <v>1011</v>
      </c>
      <c r="O101" t="s">
        <v>646</v>
      </c>
      <c r="P101" t="s">
        <v>646</v>
      </c>
      <c r="Q101">
        <v>1</v>
      </c>
      <c r="W101">
        <v>0</v>
      </c>
      <c r="X101">
        <v>-529181465</v>
      </c>
      <c r="Y101">
        <f t="shared" si="25"/>
        <v>4.8989999999999991</v>
      </c>
      <c r="AA101">
        <v>0</v>
      </c>
      <c r="AB101">
        <v>682.1</v>
      </c>
      <c r="AC101">
        <v>35.68</v>
      </c>
      <c r="AD101">
        <v>0</v>
      </c>
      <c r="AE101">
        <v>0</v>
      </c>
      <c r="AF101">
        <v>682.1</v>
      </c>
      <c r="AG101">
        <v>35.68</v>
      </c>
      <c r="AH101">
        <v>0</v>
      </c>
      <c r="AI101">
        <v>1</v>
      </c>
      <c r="AJ101">
        <v>1</v>
      </c>
      <c r="AK101">
        <v>1</v>
      </c>
      <c r="AL101">
        <v>1</v>
      </c>
      <c r="AN101">
        <v>0</v>
      </c>
      <c r="AO101">
        <v>1</v>
      </c>
      <c r="AP101">
        <v>0</v>
      </c>
      <c r="AQ101">
        <v>0</v>
      </c>
      <c r="AR101">
        <v>0</v>
      </c>
      <c r="AS101" t="s">
        <v>3</v>
      </c>
      <c r="AT101">
        <v>4.26</v>
      </c>
      <c r="AU101" t="s">
        <v>156</v>
      </c>
      <c r="AV101">
        <v>0</v>
      </c>
      <c r="AW101">
        <v>2</v>
      </c>
      <c r="AX101">
        <v>51457646</v>
      </c>
      <c r="AY101">
        <v>2</v>
      </c>
      <c r="AZ101">
        <v>98304</v>
      </c>
      <c r="BA101">
        <v>101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CX101">
        <f>ROUND(Y101*Source!I94,9)</f>
        <v>2.5180859999999998</v>
      </c>
      <c r="CY101">
        <f t="shared" si="21"/>
        <v>682.1</v>
      </c>
      <c r="CZ101">
        <f t="shared" si="22"/>
        <v>682.1</v>
      </c>
      <c r="DA101">
        <f t="shared" si="23"/>
        <v>1</v>
      </c>
      <c r="DB101">
        <f t="shared" si="26"/>
        <v>3341.6125000000002</v>
      </c>
      <c r="DC101">
        <f t="shared" si="27"/>
        <v>174.8</v>
      </c>
      <c r="DD101" t="s">
        <v>3</v>
      </c>
      <c r="DE101" t="s">
        <v>3</v>
      </c>
      <c r="DF101">
        <f t="shared" si="13"/>
        <v>0</v>
      </c>
      <c r="DG101">
        <f t="shared" si="14"/>
        <v>1717.59</v>
      </c>
      <c r="DH101">
        <f t="shared" si="15"/>
        <v>89.85</v>
      </c>
      <c r="DI101">
        <f t="shared" si="16"/>
        <v>0</v>
      </c>
      <c r="DJ101">
        <f t="shared" si="24"/>
        <v>1717.59</v>
      </c>
      <c r="DK101">
        <v>0</v>
      </c>
    </row>
    <row r="102" spans="1:115" x14ac:dyDescent="0.2">
      <c r="A102">
        <f>ROW(Source!A94)</f>
        <v>94</v>
      </c>
      <c r="B102">
        <v>51441990</v>
      </c>
      <c r="C102">
        <v>51457625</v>
      </c>
      <c r="D102">
        <v>0</v>
      </c>
      <c r="E102">
        <v>1</v>
      </c>
      <c r="F102">
        <v>1</v>
      </c>
      <c r="G102">
        <v>1</v>
      </c>
      <c r="H102">
        <v>2</v>
      </c>
      <c r="I102" t="s">
        <v>681</v>
      </c>
      <c r="J102" t="s">
        <v>3</v>
      </c>
      <c r="K102" t="s">
        <v>682</v>
      </c>
      <c r="L102">
        <v>37129807</v>
      </c>
      <c r="N102">
        <v>1011</v>
      </c>
      <c r="O102" t="s">
        <v>646</v>
      </c>
      <c r="P102" t="s">
        <v>646</v>
      </c>
      <c r="Q102">
        <v>1</v>
      </c>
      <c r="W102">
        <v>0</v>
      </c>
      <c r="X102">
        <v>1350498324</v>
      </c>
      <c r="Y102">
        <f t="shared" si="25"/>
        <v>12.212999999999997</v>
      </c>
      <c r="AA102">
        <v>0</v>
      </c>
      <c r="AB102">
        <v>0.49</v>
      </c>
      <c r="AC102">
        <v>0</v>
      </c>
      <c r="AD102">
        <v>0</v>
      </c>
      <c r="AE102">
        <v>0</v>
      </c>
      <c r="AF102">
        <v>0.49</v>
      </c>
      <c r="AG102">
        <v>0</v>
      </c>
      <c r="AH102">
        <v>0</v>
      </c>
      <c r="AI102">
        <v>1</v>
      </c>
      <c r="AJ102">
        <v>1</v>
      </c>
      <c r="AK102">
        <v>1</v>
      </c>
      <c r="AL102">
        <v>1</v>
      </c>
      <c r="AN102">
        <v>0</v>
      </c>
      <c r="AO102">
        <v>1</v>
      </c>
      <c r="AP102">
        <v>0</v>
      </c>
      <c r="AQ102">
        <v>0</v>
      </c>
      <c r="AR102">
        <v>0</v>
      </c>
      <c r="AS102" t="s">
        <v>3</v>
      </c>
      <c r="AT102">
        <v>10.62</v>
      </c>
      <c r="AU102" t="s">
        <v>156</v>
      </c>
      <c r="AV102">
        <v>0</v>
      </c>
      <c r="AW102">
        <v>2</v>
      </c>
      <c r="AX102">
        <v>51457647</v>
      </c>
      <c r="AY102">
        <v>2</v>
      </c>
      <c r="AZ102">
        <v>32768</v>
      </c>
      <c r="BA102">
        <v>102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CX102">
        <f>ROUND(Y102*Source!I94,9)</f>
        <v>6.277482</v>
      </c>
      <c r="CY102">
        <f t="shared" si="21"/>
        <v>0.49</v>
      </c>
      <c r="CZ102">
        <f t="shared" si="22"/>
        <v>0.49</v>
      </c>
      <c r="DA102">
        <f t="shared" si="23"/>
        <v>1</v>
      </c>
      <c r="DB102">
        <f t="shared" si="26"/>
        <v>5.98</v>
      </c>
      <c r="DC102">
        <f t="shared" si="27"/>
        <v>0</v>
      </c>
      <c r="DD102" t="s">
        <v>3</v>
      </c>
      <c r="DE102" t="s">
        <v>3</v>
      </c>
      <c r="DF102">
        <f t="shared" si="13"/>
        <v>0</v>
      </c>
      <c r="DG102">
        <f t="shared" si="14"/>
        <v>3.08</v>
      </c>
      <c r="DH102">
        <f t="shared" si="15"/>
        <v>0</v>
      </c>
      <c r="DI102">
        <f t="shared" si="16"/>
        <v>0</v>
      </c>
      <c r="DJ102">
        <f t="shared" si="24"/>
        <v>3.08</v>
      </c>
      <c r="DK102">
        <v>0</v>
      </c>
    </row>
    <row r="103" spans="1:115" x14ac:dyDescent="0.2">
      <c r="A103">
        <f>ROW(Source!A95)</f>
        <v>95</v>
      </c>
      <c r="B103">
        <v>51442965</v>
      </c>
      <c r="C103">
        <v>51457648</v>
      </c>
      <c r="D103">
        <v>0</v>
      </c>
      <c r="E103">
        <v>1</v>
      </c>
      <c r="F103">
        <v>1</v>
      </c>
      <c r="G103">
        <v>1</v>
      </c>
      <c r="H103">
        <v>1</v>
      </c>
      <c r="I103" t="s">
        <v>699</v>
      </c>
      <c r="J103" t="s">
        <v>3</v>
      </c>
      <c r="K103" t="s">
        <v>700</v>
      </c>
      <c r="L103">
        <v>1369</v>
      </c>
      <c r="N103">
        <v>1013</v>
      </c>
      <c r="O103" t="s">
        <v>642</v>
      </c>
      <c r="P103" t="s">
        <v>642</v>
      </c>
      <c r="Q103">
        <v>1</v>
      </c>
      <c r="W103">
        <v>0</v>
      </c>
      <c r="X103">
        <v>-2082214336</v>
      </c>
      <c r="Y103">
        <f t="shared" si="25"/>
        <v>1793.9999999999998</v>
      </c>
      <c r="AA103">
        <v>0</v>
      </c>
      <c r="AB103">
        <v>0</v>
      </c>
      <c r="AC103">
        <v>0</v>
      </c>
      <c r="AD103">
        <v>7.87</v>
      </c>
      <c r="AE103">
        <v>0</v>
      </c>
      <c r="AF103">
        <v>0</v>
      </c>
      <c r="AG103">
        <v>0</v>
      </c>
      <c r="AH103">
        <v>7.87</v>
      </c>
      <c r="AI103">
        <v>1</v>
      </c>
      <c r="AJ103">
        <v>1</v>
      </c>
      <c r="AK103">
        <v>1</v>
      </c>
      <c r="AL103">
        <v>1</v>
      </c>
      <c r="AN103">
        <v>0</v>
      </c>
      <c r="AO103">
        <v>1</v>
      </c>
      <c r="AP103">
        <v>0</v>
      </c>
      <c r="AQ103">
        <v>0</v>
      </c>
      <c r="AR103">
        <v>0</v>
      </c>
      <c r="AS103" t="s">
        <v>3</v>
      </c>
      <c r="AT103">
        <v>1560</v>
      </c>
      <c r="AU103" t="s">
        <v>156</v>
      </c>
      <c r="AV103">
        <v>1</v>
      </c>
      <c r="AW103">
        <v>2</v>
      </c>
      <c r="AX103">
        <v>51457654</v>
      </c>
      <c r="AY103">
        <v>2</v>
      </c>
      <c r="AZ103">
        <v>131072</v>
      </c>
      <c r="BA103">
        <v>103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CX103">
        <f>ROUND(Y103*Source!I95,9)</f>
        <v>529.23</v>
      </c>
      <c r="CY103">
        <f>AD103</f>
        <v>7.87</v>
      </c>
      <c r="CZ103">
        <f>AH103</f>
        <v>7.87</v>
      </c>
      <c r="DA103">
        <f>AL103</f>
        <v>1</v>
      </c>
      <c r="DB103">
        <f t="shared" si="26"/>
        <v>14118.78</v>
      </c>
      <c r="DC103">
        <f t="shared" si="27"/>
        <v>0</v>
      </c>
      <c r="DD103" t="s">
        <v>3</v>
      </c>
      <c r="DE103" t="s">
        <v>3</v>
      </c>
      <c r="DF103">
        <f t="shared" si="13"/>
        <v>0</v>
      </c>
      <c r="DG103">
        <f t="shared" si="14"/>
        <v>0</v>
      </c>
      <c r="DH103">
        <f t="shared" si="15"/>
        <v>0</v>
      </c>
      <c r="DI103">
        <f t="shared" si="16"/>
        <v>4165.04</v>
      </c>
      <c r="DJ103">
        <f>DI103</f>
        <v>4165.04</v>
      </c>
      <c r="DK103">
        <v>0</v>
      </c>
    </row>
    <row r="104" spans="1:115" x14ac:dyDescent="0.2">
      <c r="A104">
        <f>ROW(Source!A95)</f>
        <v>95</v>
      </c>
      <c r="B104">
        <v>51442965</v>
      </c>
      <c r="C104">
        <v>51457648</v>
      </c>
      <c r="D104">
        <v>121548</v>
      </c>
      <c r="E104">
        <v>1</v>
      </c>
      <c r="F104">
        <v>1</v>
      </c>
      <c r="G104">
        <v>1</v>
      </c>
      <c r="H104">
        <v>1</v>
      </c>
      <c r="I104" t="s">
        <v>31</v>
      </c>
      <c r="J104" t="s">
        <v>3</v>
      </c>
      <c r="K104" t="s">
        <v>643</v>
      </c>
      <c r="L104">
        <v>1369</v>
      </c>
      <c r="N104">
        <v>1013</v>
      </c>
      <c r="O104" t="s">
        <v>642</v>
      </c>
      <c r="P104" t="s">
        <v>642</v>
      </c>
      <c r="Q104">
        <v>1</v>
      </c>
      <c r="W104">
        <v>0</v>
      </c>
      <c r="X104">
        <v>18861106</v>
      </c>
      <c r="Y104">
        <f t="shared" si="25"/>
        <v>50.599999999999994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1</v>
      </c>
      <c r="AJ104">
        <v>1</v>
      </c>
      <c r="AK104">
        <v>1</v>
      </c>
      <c r="AL104">
        <v>1</v>
      </c>
      <c r="AN104">
        <v>0</v>
      </c>
      <c r="AO104">
        <v>1</v>
      </c>
      <c r="AP104">
        <v>0</v>
      </c>
      <c r="AQ104">
        <v>0</v>
      </c>
      <c r="AR104">
        <v>0</v>
      </c>
      <c r="AS104" t="s">
        <v>3</v>
      </c>
      <c r="AT104">
        <v>44</v>
      </c>
      <c r="AU104" t="s">
        <v>156</v>
      </c>
      <c r="AV104">
        <v>2</v>
      </c>
      <c r="AW104">
        <v>2</v>
      </c>
      <c r="AX104">
        <v>51457655</v>
      </c>
      <c r="AY104">
        <v>1</v>
      </c>
      <c r="AZ104">
        <v>0</v>
      </c>
      <c r="BA104">
        <v>104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CX104">
        <f>ROUND(Y104*Source!I95,9)</f>
        <v>14.927</v>
      </c>
      <c r="CY104">
        <f>AD104</f>
        <v>0</v>
      </c>
      <c r="CZ104">
        <f>AH104</f>
        <v>0</v>
      </c>
      <c r="DA104">
        <f>AL104</f>
        <v>1</v>
      </c>
      <c r="DB104">
        <f t="shared" si="26"/>
        <v>0</v>
      </c>
      <c r="DC104">
        <f t="shared" si="27"/>
        <v>0</v>
      </c>
      <c r="DD104" t="s">
        <v>3</v>
      </c>
      <c r="DE104" t="s">
        <v>3</v>
      </c>
      <c r="DF104">
        <f t="shared" si="13"/>
        <v>0</v>
      </c>
      <c r="DG104">
        <f t="shared" si="14"/>
        <v>0</v>
      </c>
      <c r="DH104">
        <f t="shared" si="15"/>
        <v>0</v>
      </c>
      <c r="DI104">
        <f t="shared" si="16"/>
        <v>0</v>
      </c>
      <c r="DJ104">
        <f>DI104</f>
        <v>0</v>
      </c>
      <c r="DK104">
        <v>0</v>
      </c>
    </row>
    <row r="105" spans="1:115" x14ac:dyDescent="0.2">
      <c r="A105">
        <f>ROW(Source!A95)</f>
        <v>95</v>
      </c>
      <c r="B105">
        <v>51442965</v>
      </c>
      <c r="C105">
        <v>51457648</v>
      </c>
      <c r="D105">
        <v>0</v>
      </c>
      <c r="E105">
        <v>1</v>
      </c>
      <c r="F105">
        <v>1</v>
      </c>
      <c r="G105">
        <v>1</v>
      </c>
      <c r="H105">
        <v>2</v>
      </c>
      <c r="I105" t="s">
        <v>673</v>
      </c>
      <c r="J105" t="s">
        <v>3</v>
      </c>
      <c r="K105" t="s">
        <v>674</v>
      </c>
      <c r="L105">
        <v>37129807</v>
      </c>
      <c r="N105">
        <v>1011</v>
      </c>
      <c r="O105" t="s">
        <v>646</v>
      </c>
      <c r="P105" t="s">
        <v>646</v>
      </c>
      <c r="Q105">
        <v>1</v>
      </c>
      <c r="W105">
        <v>0</v>
      </c>
      <c r="X105">
        <v>1021476359</v>
      </c>
      <c r="Y105">
        <f t="shared" si="25"/>
        <v>25.299999999999997</v>
      </c>
      <c r="AA105">
        <v>0</v>
      </c>
      <c r="AB105">
        <v>187.02</v>
      </c>
      <c r="AC105">
        <v>25.1</v>
      </c>
      <c r="AD105">
        <v>0</v>
      </c>
      <c r="AE105">
        <v>0</v>
      </c>
      <c r="AF105">
        <v>187.02</v>
      </c>
      <c r="AG105">
        <v>25.1</v>
      </c>
      <c r="AH105">
        <v>0</v>
      </c>
      <c r="AI105">
        <v>1</v>
      </c>
      <c r="AJ105">
        <v>1</v>
      </c>
      <c r="AK105">
        <v>1</v>
      </c>
      <c r="AL105">
        <v>1</v>
      </c>
      <c r="AN105">
        <v>0</v>
      </c>
      <c r="AO105">
        <v>1</v>
      </c>
      <c r="AP105">
        <v>0</v>
      </c>
      <c r="AQ105">
        <v>0</v>
      </c>
      <c r="AR105">
        <v>0</v>
      </c>
      <c r="AS105" t="s">
        <v>3</v>
      </c>
      <c r="AT105">
        <v>22</v>
      </c>
      <c r="AU105" t="s">
        <v>156</v>
      </c>
      <c r="AV105">
        <v>0</v>
      </c>
      <c r="AW105">
        <v>2</v>
      </c>
      <c r="AX105">
        <v>51457656</v>
      </c>
      <c r="AY105">
        <v>2</v>
      </c>
      <c r="AZ105">
        <v>98304</v>
      </c>
      <c r="BA105">
        <v>105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CX105">
        <f>ROUND(Y105*Source!I95,9)</f>
        <v>7.4634999999999998</v>
      </c>
      <c r="CY105">
        <f>AB105</f>
        <v>187.02</v>
      </c>
      <c r="CZ105">
        <f>AF105</f>
        <v>187.02</v>
      </c>
      <c r="DA105">
        <f>AJ105</f>
        <v>1</v>
      </c>
      <c r="DB105">
        <f t="shared" si="26"/>
        <v>4731.6059999999998</v>
      </c>
      <c r="DC105">
        <f t="shared" si="27"/>
        <v>635.03</v>
      </c>
      <c r="DD105" t="s">
        <v>3</v>
      </c>
      <c r="DE105" t="s">
        <v>3</v>
      </c>
      <c r="DF105">
        <f t="shared" si="13"/>
        <v>0</v>
      </c>
      <c r="DG105">
        <f t="shared" si="14"/>
        <v>1395.82</v>
      </c>
      <c r="DH105">
        <f t="shared" si="15"/>
        <v>187.33</v>
      </c>
      <c r="DI105">
        <f t="shared" si="16"/>
        <v>0</v>
      </c>
      <c r="DJ105">
        <f>DG105</f>
        <v>1395.82</v>
      </c>
      <c r="DK105">
        <v>0</v>
      </c>
    </row>
    <row r="106" spans="1:115" x14ac:dyDescent="0.2">
      <c r="A106">
        <f>ROW(Source!A95)</f>
        <v>95</v>
      </c>
      <c r="B106">
        <v>51442965</v>
      </c>
      <c r="C106">
        <v>51457648</v>
      </c>
      <c r="D106">
        <v>0</v>
      </c>
      <c r="E106">
        <v>1</v>
      </c>
      <c r="F106">
        <v>1</v>
      </c>
      <c r="G106">
        <v>1</v>
      </c>
      <c r="H106">
        <v>2</v>
      </c>
      <c r="I106" t="s">
        <v>701</v>
      </c>
      <c r="J106" t="s">
        <v>3</v>
      </c>
      <c r="K106" t="s">
        <v>702</v>
      </c>
      <c r="L106">
        <v>37129807</v>
      </c>
      <c r="N106">
        <v>1011</v>
      </c>
      <c r="O106" t="s">
        <v>646</v>
      </c>
      <c r="P106" t="s">
        <v>646</v>
      </c>
      <c r="Q106">
        <v>1</v>
      </c>
      <c r="W106">
        <v>0</v>
      </c>
      <c r="X106">
        <v>1536764081</v>
      </c>
      <c r="Y106">
        <f t="shared" si="25"/>
        <v>130.35249999999999</v>
      </c>
      <c r="AA106">
        <v>0</v>
      </c>
      <c r="AB106">
        <v>4.5</v>
      </c>
      <c r="AC106">
        <v>0</v>
      </c>
      <c r="AD106">
        <v>0</v>
      </c>
      <c r="AE106">
        <v>0</v>
      </c>
      <c r="AF106">
        <v>4.5</v>
      </c>
      <c r="AG106">
        <v>0</v>
      </c>
      <c r="AH106">
        <v>0</v>
      </c>
      <c r="AI106">
        <v>1</v>
      </c>
      <c r="AJ106">
        <v>1</v>
      </c>
      <c r="AK106">
        <v>1</v>
      </c>
      <c r="AL106">
        <v>1</v>
      </c>
      <c r="AN106">
        <v>0</v>
      </c>
      <c r="AO106">
        <v>1</v>
      </c>
      <c r="AP106">
        <v>0</v>
      </c>
      <c r="AQ106">
        <v>0</v>
      </c>
      <c r="AR106">
        <v>0</v>
      </c>
      <c r="AS106" t="s">
        <v>3</v>
      </c>
      <c r="AT106">
        <v>113.35</v>
      </c>
      <c r="AU106" t="s">
        <v>156</v>
      </c>
      <c r="AV106">
        <v>0</v>
      </c>
      <c r="AW106">
        <v>2</v>
      </c>
      <c r="AX106">
        <v>51457657</v>
      </c>
      <c r="AY106">
        <v>2</v>
      </c>
      <c r="AZ106">
        <v>32768</v>
      </c>
      <c r="BA106">
        <v>106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CX106">
        <f>ROUND(Y106*Source!I95,9)</f>
        <v>38.453987499999997</v>
      </c>
      <c r="CY106">
        <f>AB106</f>
        <v>4.5</v>
      </c>
      <c r="CZ106">
        <f>AF106</f>
        <v>4.5</v>
      </c>
      <c r="DA106">
        <f>AJ106</f>
        <v>1</v>
      </c>
      <c r="DB106">
        <f t="shared" si="26"/>
        <v>586.59199999999998</v>
      </c>
      <c r="DC106">
        <f t="shared" si="27"/>
        <v>0</v>
      </c>
      <c r="DD106" t="s">
        <v>3</v>
      </c>
      <c r="DE106" t="s">
        <v>3</v>
      </c>
      <c r="DF106">
        <f t="shared" si="13"/>
        <v>0</v>
      </c>
      <c r="DG106">
        <f t="shared" si="14"/>
        <v>173.04</v>
      </c>
      <c r="DH106">
        <f t="shared" si="15"/>
        <v>0</v>
      </c>
      <c r="DI106">
        <f t="shared" si="16"/>
        <v>0</v>
      </c>
      <c r="DJ106">
        <f>DG106</f>
        <v>173.04</v>
      </c>
      <c r="DK106">
        <v>0</v>
      </c>
    </row>
    <row r="107" spans="1:115" x14ac:dyDescent="0.2">
      <c r="A107">
        <f>ROW(Source!A95)</f>
        <v>95</v>
      </c>
      <c r="B107">
        <v>51442965</v>
      </c>
      <c r="C107">
        <v>51457648</v>
      </c>
      <c r="D107">
        <v>0</v>
      </c>
      <c r="E107">
        <v>1</v>
      </c>
      <c r="F107">
        <v>1</v>
      </c>
      <c r="G107">
        <v>1</v>
      </c>
      <c r="H107">
        <v>2</v>
      </c>
      <c r="I107" t="s">
        <v>681</v>
      </c>
      <c r="J107" t="s">
        <v>3</v>
      </c>
      <c r="K107" t="s">
        <v>682</v>
      </c>
      <c r="L107">
        <v>37129807</v>
      </c>
      <c r="N107">
        <v>1011</v>
      </c>
      <c r="O107" t="s">
        <v>646</v>
      </c>
      <c r="P107" t="s">
        <v>646</v>
      </c>
      <c r="Q107">
        <v>1</v>
      </c>
      <c r="W107">
        <v>0</v>
      </c>
      <c r="X107">
        <v>1350498324</v>
      </c>
      <c r="Y107">
        <f t="shared" si="25"/>
        <v>12.304999999999998</v>
      </c>
      <c r="AA107">
        <v>0</v>
      </c>
      <c r="AB107">
        <v>0.49</v>
      </c>
      <c r="AC107">
        <v>0</v>
      </c>
      <c r="AD107">
        <v>0</v>
      </c>
      <c r="AE107">
        <v>0</v>
      </c>
      <c r="AF107">
        <v>0.49</v>
      </c>
      <c r="AG107">
        <v>0</v>
      </c>
      <c r="AH107">
        <v>0</v>
      </c>
      <c r="AI107">
        <v>1</v>
      </c>
      <c r="AJ107">
        <v>1</v>
      </c>
      <c r="AK107">
        <v>1</v>
      </c>
      <c r="AL107">
        <v>1</v>
      </c>
      <c r="AN107">
        <v>0</v>
      </c>
      <c r="AO107">
        <v>1</v>
      </c>
      <c r="AP107">
        <v>0</v>
      </c>
      <c r="AQ107">
        <v>0</v>
      </c>
      <c r="AR107">
        <v>0</v>
      </c>
      <c r="AS107" t="s">
        <v>3</v>
      </c>
      <c r="AT107">
        <v>10.7</v>
      </c>
      <c r="AU107" t="s">
        <v>156</v>
      </c>
      <c r="AV107">
        <v>0</v>
      </c>
      <c r="AW107">
        <v>2</v>
      </c>
      <c r="AX107">
        <v>51457658</v>
      </c>
      <c r="AY107">
        <v>2</v>
      </c>
      <c r="AZ107">
        <v>32768</v>
      </c>
      <c r="BA107">
        <v>107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CX107">
        <f>ROUND(Y107*Source!I95,9)</f>
        <v>3.629975</v>
      </c>
      <c r="CY107">
        <f>AB107</f>
        <v>0.49</v>
      </c>
      <c r="CZ107">
        <f>AF107</f>
        <v>0.49</v>
      </c>
      <c r="DA107">
        <f>AJ107</f>
        <v>1</v>
      </c>
      <c r="DB107">
        <f t="shared" si="26"/>
        <v>6.0259999999999998</v>
      </c>
      <c r="DC107">
        <f t="shared" si="27"/>
        <v>0</v>
      </c>
      <c r="DD107" t="s">
        <v>3</v>
      </c>
      <c r="DE107" t="s">
        <v>3</v>
      </c>
      <c r="DF107">
        <f t="shared" si="13"/>
        <v>0</v>
      </c>
      <c r="DG107">
        <f t="shared" si="14"/>
        <v>1.78</v>
      </c>
      <c r="DH107">
        <f t="shared" si="15"/>
        <v>0</v>
      </c>
      <c r="DI107">
        <f t="shared" si="16"/>
        <v>0</v>
      </c>
      <c r="DJ107">
        <f>DG107</f>
        <v>1.78</v>
      </c>
      <c r="DK107">
        <v>0</v>
      </c>
    </row>
    <row r="108" spans="1:115" x14ac:dyDescent="0.2">
      <c r="A108">
        <f>ROW(Source!A96)</f>
        <v>96</v>
      </c>
      <c r="B108">
        <v>51441990</v>
      </c>
      <c r="C108">
        <v>51457648</v>
      </c>
      <c r="D108">
        <v>0</v>
      </c>
      <c r="E108">
        <v>1</v>
      </c>
      <c r="F108">
        <v>1</v>
      </c>
      <c r="G108">
        <v>1</v>
      </c>
      <c r="H108">
        <v>1</v>
      </c>
      <c r="I108" t="s">
        <v>699</v>
      </c>
      <c r="J108" t="s">
        <v>3</v>
      </c>
      <c r="K108" t="s">
        <v>700</v>
      </c>
      <c r="L108">
        <v>1369</v>
      </c>
      <c r="N108">
        <v>1013</v>
      </c>
      <c r="O108" t="s">
        <v>642</v>
      </c>
      <c r="P108" t="s">
        <v>642</v>
      </c>
      <c r="Q108">
        <v>1</v>
      </c>
      <c r="W108">
        <v>0</v>
      </c>
      <c r="X108">
        <v>-2082214336</v>
      </c>
      <c r="Y108">
        <f t="shared" si="25"/>
        <v>1793.9999999999998</v>
      </c>
      <c r="AA108">
        <v>0</v>
      </c>
      <c r="AB108">
        <v>0</v>
      </c>
      <c r="AC108">
        <v>0</v>
      </c>
      <c r="AD108">
        <v>7.87</v>
      </c>
      <c r="AE108">
        <v>0</v>
      </c>
      <c r="AF108">
        <v>0</v>
      </c>
      <c r="AG108">
        <v>0</v>
      </c>
      <c r="AH108">
        <v>7.87</v>
      </c>
      <c r="AI108">
        <v>1</v>
      </c>
      <c r="AJ108">
        <v>1</v>
      </c>
      <c r="AK108">
        <v>1</v>
      </c>
      <c r="AL108">
        <v>1</v>
      </c>
      <c r="AN108">
        <v>0</v>
      </c>
      <c r="AO108">
        <v>1</v>
      </c>
      <c r="AP108">
        <v>0</v>
      </c>
      <c r="AQ108">
        <v>0</v>
      </c>
      <c r="AR108">
        <v>0</v>
      </c>
      <c r="AS108" t="s">
        <v>3</v>
      </c>
      <c r="AT108">
        <v>1560</v>
      </c>
      <c r="AU108" t="s">
        <v>156</v>
      </c>
      <c r="AV108">
        <v>1</v>
      </c>
      <c r="AW108">
        <v>2</v>
      </c>
      <c r="AX108">
        <v>51457654</v>
      </c>
      <c r="AY108">
        <v>2</v>
      </c>
      <c r="AZ108">
        <v>131072</v>
      </c>
      <c r="BA108">
        <v>108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CX108">
        <f>ROUND(Y108*Source!I96,9)</f>
        <v>529.23</v>
      </c>
      <c r="CY108">
        <f>AD108</f>
        <v>7.87</v>
      </c>
      <c r="CZ108">
        <f>AH108</f>
        <v>7.87</v>
      </c>
      <c r="DA108">
        <f>AL108</f>
        <v>1</v>
      </c>
      <c r="DB108">
        <f t="shared" si="26"/>
        <v>14118.78</v>
      </c>
      <c r="DC108">
        <f t="shared" si="27"/>
        <v>0</v>
      </c>
      <c r="DD108" t="s">
        <v>3</v>
      </c>
      <c r="DE108" t="s">
        <v>3</v>
      </c>
      <c r="DF108">
        <f t="shared" si="13"/>
        <v>0</v>
      </c>
      <c r="DG108">
        <f t="shared" si="14"/>
        <v>0</v>
      </c>
      <c r="DH108">
        <f t="shared" si="15"/>
        <v>0</v>
      </c>
      <c r="DI108">
        <f t="shared" si="16"/>
        <v>4165.04</v>
      </c>
      <c r="DJ108">
        <f>DI108</f>
        <v>4165.04</v>
      </c>
      <c r="DK108">
        <v>0</v>
      </c>
    </row>
    <row r="109" spans="1:115" x14ac:dyDescent="0.2">
      <c r="A109">
        <f>ROW(Source!A96)</f>
        <v>96</v>
      </c>
      <c r="B109">
        <v>51441990</v>
      </c>
      <c r="C109">
        <v>51457648</v>
      </c>
      <c r="D109">
        <v>121548</v>
      </c>
      <c r="E109">
        <v>1</v>
      </c>
      <c r="F109">
        <v>1</v>
      </c>
      <c r="G109">
        <v>1</v>
      </c>
      <c r="H109">
        <v>1</v>
      </c>
      <c r="I109" t="s">
        <v>31</v>
      </c>
      <c r="J109" t="s">
        <v>3</v>
      </c>
      <c r="K109" t="s">
        <v>643</v>
      </c>
      <c r="L109">
        <v>1369</v>
      </c>
      <c r="N109">
        <v>1013</v>
      </c>
      <c r="O109" t="s">
        <v>642</v>
      </c>
      <c r="P109" t="s">
        <v>642</v>
      </c>
      <c r="Q109">
        <v>1</v>
      </c>
      <c r="W109">
        <v>0</v>
      </c>
      <c r="X109">
        <v>18861106</v>
      </c>
      <c r="Y109">
        <f t="shared" si="25"/>
        <v>50.599999999999994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1</v>
      </c>
      <c r="AJ109">
        <v>1</v>
      </c>
      <c r="AK109">
        <v>1</v>
      </c>
      <c r="AL109">
        <v>1</v>
      </c>
      <c r="AN109">
        <v>0</v>
      </c>
      <c r="AO109">
        <v>1</v>
      </c>
      <c r="AP109">
        <v>0</v>
      </c>
      <c r="AQ109">
        <v>0</v>
      </c>
      <c r="AR109">
        <v>0</v>
      </c>
      <c r="AS109" t="s">
        <v>3</v>
      </c>
      <c r="AT109">
        <v>44</v>
      </c>
      <c r="AU109" t="s">
        <v>156</v>
      </c>
      <c r="AV109">
        <v>2</v>
      </c>
      <c r="AW109">
        <v>2</v>
      </c>
      <c r="AX109">
        <v>51457655</v>
      </c>
      <c r="AY109">
        <v>1</v>
      </c>
      <c r="AZ109">
        <v>0</v>
      </c>
      <c r="BA109">
        <v>109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CX109">
        <f>ROUND(Y109*Source!I96,9)</f>
        <v>14.927</v>
      </c>
      <c r="CY109">
        <f>AD109</f>
        <v>0</v>
      </c>
      <c r="CZ109">
        <f>AH109</f>
        <v>0</v>
      </c>
      <c r="DA109">
        <f>AL109</f>
        <v>1</v>
      </c>
      <c r="DB109">
        <f t="shared" si="26"/>
        <v>0</v>
      </c>
      <c r="DC109">
        <f t="shared" si="27"/>
        <v>0</v>
      </c>
      <c r="DD109" t="s">
        <v>3</v>
      </c>
      <c r="DE109" t="s">
        <v>3</v>
      </c>
      <c r="DF109">
        <f t="shared" si="13"/>
        <v>0</v>
      </c>
      <c r="DG109">
        <f t="shared" si="14"/>
        <v>0</v>
      </c>
      <c r="DH109">
        <f t="shared" si="15"/>
        <v>0</v>
      </c>
      <c r="DI109">
        <f t="shared" si="16"/>
        <v>0</v>
      </c>
      <c r="DJ109">
        <f>DI109</f>
        <v>0</v>
      </c>
      <c r="DK109">
        <v>0</v>
      </c>
    </row>
    <row r="110" spans="1:115" x14ac:dyDescent="0.2">
      <c r="A110">
        <f>ROW(Source!A96)</f>
        <v>96</v>
      </c>
      <c r="B110">
        <v>51441990</v>
      </c>
      <c r="C110">
        <v>51457648</v>
      </c>
      <c r="D110">
        <v>0</v>
      </c>
      <c r="E110">
        <v>1</v>
      </c>
      <c r="F110">
        <v>1</v>
      </c>
      <c r="G110">
        <v>1</v>
      </c>
      <c r="H110">
        <v>2</v>
      </c>
      <c r="I110" t="s">
        <v>673</v>
      </c>
      <c r="J110" t="s">
        <v>3</v>
      </c>
      <c r="K110" t="s">
        <v>674</v>
      </c>
      <c r="L110">
        <v>37129807</v>
      </c>
      <c r="N110">
        <v>1011</v>
      </c>
      <c r="O110" t="s">
        <v>646</v>
      </c>
      <c r="P110" t="s">
        <v>646</v>
      </c>
      <c r="Q110">
        <v>1</v>
      </c>
      <c r="W110">
        <v>0</v>
      </c>
      <c r="X110">
        <v>1021476359</v>
      </c>
      <c r="Y110">
        <f t="shared" si="25"/>
        <v>25.299999999999997</v>
      </c>
      <c r="AA110">
        <v>0</v>
      </c>
      <c r="AB110">
        <v>187.02</v>
      </c>
      <c r="AC110">
        <v>25.1</v>
      </c>
      <c r="AD110">
        <v>0</v>
      </c>
      <c r="AE110">
        <v>0</v>
      </c>
      <c r="AF110">
        <v>187.02</v>
      </c>
      <c r="AG110">
        <v>25.1</v>
      </c>
      <c r="AH110">
        <v>0</v>
      </c>
      <c r="AI110">
        <v>1</v>
      </c>
      <c r="AJ110">
        <v>1</v>
      </c>
      <c r="AK110">
        <v>1</v>
      </c>
      <c r="AL110">
        <v>1</v>
      </c>
      <c r="AN110">
        <v>0</v>
      </c>
      <c r="AO110">
        <v>1</v>
      </c>
      <c r="AP110">
        <v>0</v>
      </c>
      <c r="AQ110">
        <v>0</v>
      </c>
      <c r="AR110">
        <v>0</v>
      </c>
      <c r="AS110" t="s">
        <v>3</v>
      </c>
      <c r="AT110">
        <v>22</v>
      </c>
      <c r="AU110" t="s">
        <v>156</v>
      </c>
      <c r="AV110">
        <v>0</v>
      </c>
      <c r="AW110">
        <v>2</v>
      </c>
      <c r="AX110">
        <v>51457656</v>
      </c>
      <c r="AY110">
        <v>2</v>
      </c>
      <c r="AZ110">
        <v>98304</v>
      </c>
      <c r="BA110">
        <v>110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CX110">
        <f>ROUND(Y110*Source!I96,9)</f>
        <v>7.4634999999999998</v>
      </c>
      <c r="CY110">
        <f>AB110</f>
        <v>187.02</v>
      </c>
      <c r="CZ110">
        <f>AF110</f>
        <v>187.02</v>
      </c>
      <c r="DA110">
        <f>AJ110</f>
        <v>1</v>
      </c>
      <c r="DB110">
        <f t="shared" si="26"/>
        <v>4731.6059999999998</v>
      </c>
      <c r="DC110">
        <f t="shared" si="27"/>
        <v>635.03</v>
      </c>
      <c r="DD110" t="s">
        <v>3</v>
      </c>
      <c r="DE110" t="s">
        <v>3</v>
      </c>
      <c r="DF110">
        <f t="shared" si="13"/>
        <v>0</v>
      </c>
      <c r="DG110">
        <f t="shared" si="14"/>
        <v>1395.82</v>
      </c>
      <c r="DH110">
        <f t="shared" si="15"/>
        <v>187.33</v>
      </c>
      <c r="DI110">
        <f t="shared" si="16"/>
        <v>0</v>
      </c>
      <c r="DJ110">
        <f>DG110</f>
        <v>1395.82</v>
      </c>
      <c r="DK110">
        <v>0</v>
      </c>
    </row>
    <row r="111" spans="1:115" x14ac:dyDescent="0.2">
      <c r="A111">
        <f>ROW(Source!A96)</f>
        <v>96</v>
      </c>
      <c r="B111">
        <v>51441990</v>
      </c>
      <c r="C111">
        <v>51457648</v>
      </c>
      <c r="D111">
        <v>0</v>
      </c>
      <c r="E111">
        <v>1</v>
      </c>
      <c r="F111">
        <v>1</v>
      </c>
      <c r="G111">
        <v>1</v>
      </c>
      <c r="H111">
        <v>2</v>
      </c>
      <c r="I111" t="s">
        <v>701</v>
      </c>
      <c r="J111" t="s">
        <v>3</v>
      </c>
      <c r="K111" t="s">
        <v>702</v>
      </c>
      <c r="L111">
        <v>37129807</v>
      </c>
      <c r="N111">
        <v>1011</v>
      </c>
      <c r="O111" t="s">
        <v>646</v>
      </c>
      <c r="P111" t="s">
        <v>646</v>
      </c>
      <c r="Q111">
        <v>1</v>
      </c>
      <c r="W111">
        <v>0</v>
      </c>
      <c r="X111">
        <v>1536764081</v>
      </c>
      <c r="Y111">
        <f t="shared" si="25"/>
        <v>130.35249999999999</v>
      </c>
      <c r="AA111">
        <v>0</v>
      </c>
      <c r="AB111">
        <v>4.5</v>
      </c>
      <c r="AC111">
        <v>0</v>
      </c>
      <c r="AD111">
        <v>0</v>
      </c>
      <c r="AE111">
        <v>0</v>
      </c>
      <c r="AF111">
        <v>4.5</v>
      </c>
      <c r="AG111">
        <v>0</v>
      </c>
      <c r="AH111">
        <v>0</v>
      </c>
      <c r="AI111">
        <v>1</v>
      </c>
      <c r="AJ111">
        <v>1</v>
      </c>
      <c r="AK111">
        <v>1</v>
      </c>
      <c r="AL111">
        <v>1</v>
      </c>
      <c r="AN111">
        <v>0</v>
      </c>
      <c r="AO111">
        <v>1</v>
      </c>
      <c r="AP111">
        <v>0</v>
      </c>
      <c r="AQ111">
        <v>0</v>
      </c>
      <c r="AR111">
        <v>0</v>
      </c>
      <c r="AS111" t="s">
        <v>3</v>
      </c>
      <c r="AT111">
        <v>113.35</v>
      </c>
      <c r="AU111" t="s">
        <v>156</v>
      </c>
      <c r="AV111">
        <v>0</v>
      </c>
      <c r="AW111">
        <v>2</v>
      </c>
      <c r="AX111">
        <v>51457657</v>
      </c>
      <c r="AY111">
        <v>2</v>
      </c>
      <c r="AZ111">
        <v>32768</v>
      </c>
      <c r="BA111">
        <v>111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CX111">
        <f>ROUND(Y111*Source!I96,9)</f>
        <v>38.453987499999997</v>
      </c>
      <c r="CY111">
        <f>AB111</f>
        <v>4.5</v>
      </c>
      <c r="CZ111">
        <f>AF111</f>
        <v>4.5</v>
      </c>
      <c r="DA111">
        <f>AJ111</f>
        <v>1</v>
      </c>
      <c r="DB111">
        <f t="shared" si="26"/>
        <v>586.59199999999998</v>
      </c>
      <c r="DC111">
        <f t="shared" si="27"/>
        <v>0</v>
      </c>
      <c r="DD111" t="s">
        <v>3</v>
      </c>
      <c r="DE111" t="s">
        <v>3</v>
      </c>
      <c r="DF111">
        <f t="shared" si="13"/>
        <v>0</v>
      </c>
      <c r="DG111">
        <f t="shared" si="14"/>
        <v>173.04</v>
      </c>
      <c r="DH111">
        <f t="shared" si="15"/>
        <v>0</v>
      </c>
      <c r="DI111">
        <f t="shared" si="16"/>
        <v>0</v>
      </c>
      <c r="DJ111">
        <f>DG111</f>
        <v>173.04</v>
      </c>
      <c r="DK111">
        <v>0</v>
      </c>
    </row>
    <row r="112" spans="1:115" x14ac:dyDescent="0.2">
      <c r="A112">
        <f>ROW(Source!A96)</f>
        <v>96</v>
      </c>
      <c r="B112">
        <v>51441990</v>
      </c>
      <c r="C112">
        <v>51457648</v>
      </c>
      <c r="D112">
        <v>0</v>
      </c>
      <c r="E112">
        <v>1</v>
      </c>
      <c r="F112">
        <v>1</v>
      </c>
      <c r="G112">
        <v>1</v>
      </c>
      <c r="H112">
        <v>2</v>
      </c>
      <c r="I112" t="s">
        <v>681</v>
      </c>
      <c r="J112" t="s">
        <v>3</v>
      </c>
      <c r="K112" t="s">
        <v>682</v>
      </c>
      <c r="L112">
        <v>37129807</v>
      </c>
      <c r="N112">
        <v>1011</v>
      </c>
      <c r="O112" t="s">
        <v>646</v>
      </c>
      <c r="P112" t="s">
        <v>646</v>
      </c>
      <c r="Q112">
        <v>1</v>
      </c>
      <c r="W112">
        <v>0</v>
      </c>
      <c r="X112">
        <v>1350498324</v>
      </c>
      <c r="Y112">
        <f t="shared" si="25"/>
        <v>12.304999999999998</v>
      </c>
      <c r="AA112">
        <v>0</v>
      </c>
      <c r="AB112">
        <v>0.49</v>
      </c>
      <c r="AC112">
        <v>0</v>
      </c>
      <c r="AD112">
        <v>0</v>
      </c>
      <c r="AE112">
        <v>0</v>
      </c>
      <c r="AF112">
        <v>0.49</v>
      </c>
      <c r="AG112">
        <v>0</v>
      </c>
      <c r="AH112">
        <v>0</v>
      </c>
      <c r="AI112">
        <v>1</v>
      </c>
      <c r="AJ112">
        <v>1</v>
      </c>
      <c r="AK112">
        <v>1</v>
      </c>
      <c r="AL112">
        <v>1</v>
      </c>
      <c r="AN112">
        <v>0</v>
      </c>
      <c r="AO112">
        <v>1</v>
      </c>
      <c r="AP112">
        <v>0</v>
      </c>
      <c r="AQ112">
        <v>0</v>
      </c>
      <c r="AR112">
        <v>0</v>
      </c>
      <c r="AS112" t="s">
        <v>3</v>
      </c>
      <c r="AT112">
        <v>10.7</v>
      </c>
      <c r="AU112" t="s">
        <v>156</v>
      </c>
      <c r="AV112">
        <v>0</v>
      </c>
      <c r="AW112">
        <v>2</v>
      </c>
      <c r="AX112">
        <v>51457658</v>
      </c>
      <c r="AY112">
        <v>2</v>
      </c>
      <c r="AZ112">
        <v>32768</v>
      </c>
      <c r="BA112">
        <v>112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CX112">
        <f>ROUND(Y112*Source!I96,9)</f>
        <v>3.629975</v>
      </c>
      <c r="CY112">
        <f>AB112</f>
        <v>0.49</v>
      </c>
      <c r="CZ112">
        <f>AF112</f>
        <v>0.49</v>
      </c>
      <c r="DA112">
        <f>AJ112</f>
        <v>1</v>
      </c>
      <c r="DB112">
        <f t="shared" si="26"/>
        <v>6.0259999999999998</v>
      </c>
      <c r="DC112">
        <f t="shared" si="27"/>
        <v>0</v>
      </c>
      <c r="DD112" t="s">
        <v>3</v>
      </c>
      <c r="DE112" t="s">
        <v>3</v>
      </c>
      <c r="DF112">
        <f t="shared" si="13"/>
        <v>0</v>
      </c>
      <c r="DG112">
        <f t="shared" si="14"/>
        <v>1.78</v>
      </c>
      <c r="DH112">
        <f t="shared" si="15"/>
        <v>0</v>
      </c>
      <c r="DI112">
        <f t="shared" si="16"/>
        <v>0</v>
      </c>
      <c r="DJ112">
        <f>DG112</f>
        <v>1.78</v>
      </c>
      <c r="DK112">
        <v>0</v>
      </c>
    </row>
    <row r="113" spans="1:115" x14ac:dyDescent="0.2">
      <c r="A113">
        <f>ROW(Source!A152)</f>
        <v>152</v>
      </c>
      <c r="B113">
        <v>51442965</v>
      </c>
      <c r="C113">
        <v>51457669</v>
      </c>
      <c r="D113">
        <v>0</v>
      </c>
      <c r="E113">
        <v>1</v>
      </c>
      <c r="F113">
        <v>1</v>
      </c>
      <c r="G113">
        <v>1</v>
      </c>
      <c r="H113">
        <v>1</v>
      </c>
      <c r="I113" t="s">
        <v>703</v>
      </c>
      <c r="J113" t="s">
        <v>3</v>
      </c>
      <c r="K113" t="s">
        <v>704</v>
      </c>
      <c r="L113">
        <v>1369</v>
      </c>
      <c r="N113">
        <v>1013</v>
      </c>
      <c r="O113" t="s">
        <v>642</v>
      </c>
      <c r="P113" t="s">
        <v>642</v>
      </c>
      <c r="Q113">
        <v>1</v>
      </c>
      <c r="W113">
        <v>0</v>
      </c>
      <c r="X113">
        <v>1266649377</v>
      </c>
      <c r="Y113">
        <f>(AT113*1.15*1.15)</f>
        <v>1534.1</v>
      </c>
      <c r="AA113">
        <v>0</v>
      </c>
      <c r="AB113">
        <v>0</v>
      </c>
      <c r="AC113">
        <v>0</v>
      </c>
      <c r="AD113">
        <v>8.31</v>
      </c>
      <c r="AE113">
        <v>0</v>
      </c>
      <c r="AF113">
        <v>0</v>
      </c>
      <c r="AG113">
        <v>0</v>
      </c>
      <c r="AH113">
        <v>8.31</v>
      </c>
      <c r="AI113">
        <v>1</v>
      </c>
      <c r="AJ113">
        <v>1</v>
      </c>
      <c r="AK113">
        <v>1</v>
      </c>
      <c r="AL113">
        <v>1</v>
      </c>
      <c r="AN113">
        <v>0</v>
      </c>
      <c r="AO113">
        <v>1</v>
      </c>
      <c r="AP113">
        <v>0</v>
      </c>
      <c r="AQ113">
        <v>0</v>
      </c>
      <c r="AR113">
        <v>0</v>
      </c>
      <c r="AS113" t="s">
        <v>3</v>
      </c>
      <c r="AT113">
        <v>1160</v>
      </c>
      <c r="AU113" t="s">
        <v>43</v>
      </c>
      <c r="AV113">
        <v>1</v>
      </c>
      <c r="AW113">
        <v>2</v>
      </c>
      <c r="AX113">
        <v>51457694</v>
      </c>
      <c r="AY113">
        <v>2</v>
      </c>
      <c r="AZ113">
        <v>133120</v>
      </c>
      <c r="BA113">
        <v>113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CX113">
        <f>ROUND(Y113*Source!I152,9)</f>
        <v>365.88285000000002</v>
      </c>
      <c r="CY113">
        <f>AD113</f>
        <v>8.31</v>
      </c>
      <c r="CZ113">
        <f>AH113</f>
        <v>8.31</v>
      </c>
      <c r="DA113">
        <f>AL113</f>
        <v>1</v>
      </c>
      <c r="DB113">
        <f>ROUND((ROUND(AT113*CZ113,2)*1.15*1.15),6)</f>
        <v>12748.370999999999</v>
      </c>
      <c r="DC113">
        <f>ROUND((ROUND(AT113*AG113,2)*1.15*1.15),6)</f>
        <v>0</v>
      </c>
      <c r="DD113" t="s">
        <v>3</v>
      </c>
      <c r="DE113" t="s">
        <v>3</v>
      </c>
      <c r="DF113">
        <f t="shared" si="13"/>
        <v>0</v>
      </c>
      <c r="DG113">
        <f t="shared" si="14"/>
        <v>0</v>
      </c>
      <c r="DH113">
        <f t="shared" si="15"/>
        <v>0</v>
      </c>
      <c r="DI113">
        <f t="shared" si="16"/>
        <v>3040.49</v>
      </c>
      <c r="DJ113">
        <f>DI113</f>
        <v>3040.49</v>
      </c>
      <c r="DK113">
        <v>0</v>
      </c>
    </row>
    <row r="114" spans="1:115" x14ac:dyDescent="0.2">
      <c r="A114">
        <f>ROW(Source!A152)</f>
        <v>152</v>
      </c>
      <c r="B114">
        <v>51442965</v>
      </c>
      <c r="C114">
        <v>51457669</v>
      </c>
      <c r="D114">
        <v>121548</v>
      </c>
      <c r="E114">
        <v>1</v>
      </c>
      <c r="F114">
        <v>1</v>
      </c>
      <c r="G114">
        <v>1</v>
      </c>
      <c r="H114">
        <v>1</v>
      </c>
      <c r="I114" t="s">
        <v>31</v>
      </c>
      <c r="J114" t="s">
        <v>3</v>
      </c>
      <c r="K114" t="s">
        <v>643</v>
      </c>
      <c r="L114">
        <v>1369</v>
      </c>
      <c r="N114">
        <v>1013</v>
      </c>
      <c r="O114" t="s">
        <v>642</v>
      </c>
      <c r="P114" t="s">
        <v>642</v>
      </c>
      <c r="Q114">
        <v>1</v>
      </c>
      <c r="W114">
        <v>0</v>
      </c>
      <c r="X114">
        <v>18861106</v>
      </c>
      <c r="Y114">
        <f t="shared" ref="Y114:Y123" si="28">(AT114*1.25*1.15)</f>
        <v>151.22499999999999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1</v>
      </c>
      <c r="AJ114">
        <v>1</v>
      </c>
      <c r="AK114">
        <v>1</v>
      </c>
      <c r="AL114">
        <v>1</v>
      </c>
      <c r="AN114">
        <v>0</v>
      </c>
      <c r="AO114">
        <v>1</v>
      </c>
      <c r="AP114">
        <v>0</v>
      </c>
      <c r="AQ114">
        <v>0</v>
      </c>
      <c r="AR114">
        <v>0</v>
      </c>
      <c r="AS114" t="s">
        <v>3</v>
      </c>
      <c r="AT114">
        <v>105.2</v>
      </c>
      <c r="AU114" t="s">
        <v>36</v>
      </c>
      <c r="AV114">
        <v>2</v>
      </c>
      <c r="AW114">
        <v>2</v>
      </c>
      <c r="AX114">
        <v>51457695</v>
      </c>
      <c r="AY114">
        <v>1</v>
      </c>
      <c r="AZ114">
        <v>0</v>
      </c>
      <c r="BA114">
        <v>114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CX114">
        <f>ROUND(Y114*Source!I152,9)</f>
        <v>36.067162500000002</v>
      </c>
      <c r="CY114">
        <f>AD114</f>
        <v>0</v>
      </c>
      <c r="CZ114">
        <f>AH114</f>
        <v>0</v>
      </c>
      <c r="DA114">
        <f>AL114</f>
        <v>1</v>
      </c>
      <c r="DB114">
        <f t="shared" ref="DB114:DB123" si="29">ROUND((ROUND(AT114*CZ114,2)*1.25*1.15),6)</f>
        <v>0</v>
      </c>
      <c r="DC114">
        <f t="shared" ref="DC114:DC123" si="30">ROUND((ROUND(AT114*AG114,2)*1.25*1.15),6)</f>
        <v>0</v>
      </c>
      <c r="DD114" t="s">
        <v>3</v>
      </c>
      <c r="DE114" t="s">
        <v>3</v>
      </c>
      <c r="DF114">
        <f t="shared" si="13"/>
        <v>0</v>
      </c>
      <c r="DG114">
        <f t="shared" si="14"/>
        <v>0</v>
      </c>
      <c r="DH114">
        <f t="shared" si="15"/>
        <v>0</v>
      </c>
      <c r="DI114">
        <f t="shared" si="16"/>
        <v>0</v>
      </c>
      <c r="DJ114">
        <f>DI114</f>
        <v>0</v>
      </c>
      <c r="DK114">
        <v>0</v>
      </c>
    </row>
    <row r="115" spans="1:115" x14ac:dyDescent="0.2">
      <c r="A115">
        <f>ROW(Source!A152)</f>
        <v>152</v>
      </c>
      <c r="B115">
        <v>51442965</v>
      </c>
      <c r="C115">
        <v>51457669</v>
      </c>
      <c r="D115">
        <v>0</v>
      </c>
      <c r="E115">
        <v>1</v>
      </c>
      <c r="F115">
        <v>1</v>
      </c>
      <c r="G115">
        <v>1</v>
      </c>
      <c r="H115">
        <v>2</v>
      </c>
      <c r="I115" t="s">
        <v>673</v>
      </c>
      <c r="J115" t="s">
        <v>3</v>
      </c>
      <c r="K115" t="s">
        <v>674</v>
      </c>
      <c r="L115">
        <v>37129807</v>
      </c>
      <c r="N115">
        <v>1011</v>
      </c>
      <c r="O115" t="s">
        <v>646</v>
      </c>
      <c r="P115" t="s">
        <v>646</v>
      </c>
      <c r="Q115">
        <v>1</v>
      </c>
      <c r="W115">
        <v>0</v>
      </c>
      <c r="X115">
        <v>1021476359</v>
      </c>
      <c r="Y115">
        <f t="shared" si="28"/>
        <v>48.012499999999996</v>
      </c>
      <c r="AA115">
        <v>0</v>
      </c>
      <c r="AB115">
        <v>187.02</v>
      </c>
      <c r="AC115">
        <v>25.1</v>
      </c>
      <c r="AD115">
        <v>0</v>
      </c>
      <c r="AE115">
        <v>0</v>
      </c>
      <c r="AF115">
        <v>187.02</v>
      </c>
      <c r="AG115">
        <v>25.1</v>
      </c>
      <c r="AH115">
        <v>0</v>
      </c>
      <c r="AI115">
        <v>1</v>
      </c>
      <c r="AJ115">
        <v>1</v>
      </c>
      <c r="AK115">
        <v>1</v>
      </c>
      <c r="AL115">
        <v>1</v>
      </c>
      <c r="AN115">
        <v>0</v>
      </c>
      <c r="AO115">
        <v>1</v>
      </c>
      <c r="AP115">
        <v>0</v>
      </c>
      <c r="AQ115">
        <v>0</v>
      </c>
      <c r="AR115">
        <v>0</v>
      </c>
      <c r="AS115" t="s">
        <v>3</v>
      </c>
      <c r="AT115">
        <v>33.4</v>
      </c>
      <c r="AU115" t="s">
        <v>36</v>
      </c>
      <c r="AV115">
        <v>0</v>
      </c>
      <c r="AW115">
        <v>2</v>
      </c>
      <c r="AX115">
        <v>51457696</v>
      </c>
      <c r="AY115">
        <v>2</v>
      </c>
      <c r="AZ115">
        <v>98304</v>
      </c>
      <c r="BA115">
        <v>115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CX115">
        <f>ROUND(Y115*Source!I152,9)</f>
        <v>11.45098125</v>
      </c>
      <c r="CY115">
        <f t="shared" ref="CY115:CY123" si="31">AB115</f>
        <v>187.02</v>
      </c>
      <c r="CZ115">
        <f t="shared" ref="CZ115:CZ123" si="32">AF115</f>
        <v>187.02</v>
      </c>
      <c r="DA115">
        <f t="shared" ref="DA115:DA123" si="33">AJ115</f>
        <v>1</v>
      </c>
      <c r="DB115">
        <f t="shared" si="29"/>
        <v>8979.3006249999999</v>
      </c>
      <c r="DC115">
        <f t="shared" si="30"/>
        <v>1205.11375</v>
      </c>
      <c r="DD115" t="s">
        <v>3</v>
      </c>
      <c r="DE115" t="s">
        <v>3</v>
      </c>
      <c r="DF115">
        <f t="shared" si="13"/>
        <v>0</v>
      </c>
      <c r="DG115">
        <f t="shared" si="14"/>
        <v>2141.56</v>
      </c>
      <c r="DH115">
        <f t="shared" si="15"/>
        <v>287.42</v>
      </c>
      <c r="DI115">
        <f t="shared" si="16"/>
        <v>0</v>
      </c>
      <c r="DJ115">
        <f t="shared" ref="DJ115:DJ123" si="34">DG115</f>
        <v>2141.56</v>
      </c>
      <c r="DK115">
        <v>0</v>
      </c>
    </row>
    <row r="116" spans="1:115" x14ac:dyDescent="0.2">
      <c r="A116">
        <f>ROW(Source!A152)</f>
        <v>152</v>
      </c>
      <c r="B116">
        <v>51442965</v>
      </c>
      <c r="C116">
        <v>51457669</v>
      </c>
      <c r="D116">
        <v>0</v>
      </c>
      <c r="E116">
        <v>1</v>
      </c>
      <c r="F116">
        <v>1</v>
      </c>
      <c r="G116">
        <v>1</v>
      </c>
      <c r="H116">
        <v>2</v>
      </c>
      <c r="I116" t="s">
        <v>705</v>
      </c>
      <c r="J116" t="s">
        <v>3</v>
      </c>
      <c r="K116" t="s">
        <v>706</v>
      </c>
      <c r="L116">
        <v>37129807</v>
      </c>
      <c r="N116">
        <v>1011</v>
      </c>
      <c r="O116" t="s">
        <v>646</v>
      </c>
      <c r="P116" t="s">
        <v>646</v>
      </c>
      <c r="Q116">
        <v>1</v>
      </c>
      <c r="W116">
        <v>0</v>
      </c>
      <c r="X116">
        <v>-154294902</v>
      </c>
      <c r="Y116">
        <f t="shared" si="28"/>
        <v>33.522499999999994</v>
      </c>
      <c r="AA116">
        <v>0</v>
      </c>
      <c r="AB116">
        <v>0.48</v>
      </c>
      <c r="AC116">
        <v>0</v>
      </c>
      <c r="AD116">
        <v>0</v>
      </c>
      <c r="AE116">
        <v>0</v>
      </c>
      <c r="AF116">
        <v>0.48</v>
      </c>
      <c r="AG116">
        <v>0</v>
      </c>
      <c r="AH116">
        <v>0</v>
      </c>
      <c r="AI116">
        <v>1</v>
      </c>
      <c r="AJ116">
        <v>1</v>
      </c>
      <c r="AK116">
        <v>1</v>
      </c>
      <c r="AL116">
        <v>1</v>
      </c>
      <c r="AN116">
        <v>0</v>
      </c>
      <c r="AO116">
        <v>1</v>
      </c>
      <c r="AP116">
        <v>0</v>
      </c>
      <c r="AQ116">
        <v>0</v>
      </c>
      <c r="AR116">
        <v>0</v>
      </c>
      <c r="AS116" t="s">
        <v>3</v>
      </c>
      <c r="AT116">
        <v>23.32</v>
      </c>
      <c r="AU116" t="s">
        <v>36</v>
      </c>
      <c r="AV116">
        <v>0</v>
      </c>
      <c r="AW116">
        <v>2</v>
      </c>
      <c r="AX116">
        <v>51457697</v>
      </c>
      <c r="AY116">
        <v>2</v>
      </c>
      <c r="AZ116">
        <v>34816</v>
      </c>
      <c r="BA116">
        <v>116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CX116">
        <f>ROUND(Y116*Source!I152,9)</f>
        <v>7.9951162499999997</v>
      </c>
      <c r="CY116">
        <f t="shared" si="31"/>
        <v>0.48</v>
      </c>
      <c r="CZ116">
        <f t="shared" si="32"/>
        <v>0.48</v>
      </c>
      <c r="DA116">
        <f t="shared" si="33"/>
        <v>1</v>
      </c>
      <c r="DB116">
        <f t="shared" si="29"/>
        <v>16.085625</v>
      </c>
      <c r="DC116">
        <f t="shared" si="30"/>
        <v>0</v>
      </c>
      <c r="DD116" t="s">
        <v>3</v>
      </c>
      <c r="DE116" t="s">
        <v>3</v>
      </c>
      <c r="DF116">
        <f t="shared" si="13"/>
        <v>0</v>
      </c>
      <c r="DG116">
        <f t="shared" si="14"/>
        <v>3.84</v>
      </c>
      <c r="DH116">
        <f t="shared" si="15"/>
        <v>0</v>
      </c>
      <c r="DI116">
        <f t="shared" si="16"/>
        <v>0</v>
      </c>
      <c r="DJ116">
        <f t="shared" si="34"/>
        <v>3.84</v>
      </c>
      <c r="DK116">
        <v>0</v>
      </c>
    </row>
    <row r="117" spans="1:115" x14ac:dyDescent="0.2">
      <c r="A117">
        <f>ROW(Source!A152)</f>
        <v>152</v>
      </c>
      <c r="B117">
        <v>51442965</v>
      </c>
      <c r="C117">
        <v>51457669</v>
      </c>
      <c r="D117">
        <v>0</v>
      </c>
      <c r="E117">
        <v>1</v>
      </c>
      <c r="F117">
        <v>1</v>
      </c>
      <c r="G117">
        <v>1</v>
      </c>
      <c r="H117">
        <v>2</v>
      </c>
      <c r="I117" t="s">
        <v>701</v>
      </c>
      <c r="J117" t="s">
        <v>3</v>
      </c>
      <c r="K117" t="s">
        <v>702</v>
      </c>
      <c r="L117">
        <v>37129807</v>
      </c>
      <c r="N117">
        <v>1011</v>
      </c>
      <c r="O117" t="s">
        <v>646</v>
      </c>
      <c r="P117" t="s">
        <v>646</v>
      </c>
      <c r="Q117">
        <v>1</v>
      </c>
      <c r="W117">
        <v>0</v>
      </c>
      <c r="X117">
        <v>1536764081</v>
      </c>
      <c r="Y117">
        <f t="shared" si="28"/>
        <v>26.263124999999995</v>
      </c>
      <c r="AA117">
        <v>0</v>
      </c>
      <c r="AB117">
        <v>4.5</v>
      </c>
      <c r="AC117">
        <v>0</v>
      </c>
      <c r="AD117">
        <v>0</v>
      </c>
      <c r="AE117">
        <v>0</v>
      </c>
      <c r="AF117">
        <v>4.5</v>
      </c>
      <c r="AG117">
        <v>0</v>
      </c>
      <c r="AH117">
        <v>0</v>
      </c>
      <c r="AI117">
        <v>1</v>
      </c>
      <c r="AJ117">
        <v>1</v>
      </c>
      <c r="AK117">
        <v>1</v>
      </c>
      <c r="AL117">
        <v>1</v>
      </c>
      <c r="AN117">
        <v>0</v>
      </c>
      <c r="AO117">
        <v>1</v>
      </c>
      <c r="AP117">
        <v>0</v>
      </c>
      <c r="AQ117">
        <v>0</v>
      </c>
      <c r="AR117">
        <v>0</v>
      </c>
      <c r="AS117" t="s">
        <v>3</v>
      </c>
      <c r="AT117">
        <v>18.27</v>
      </c>
      <c r="AU117" t="s">
        <v>36</v>
      </c>
      <c r="AV117">
        <v>0</v>
      </c>
      <c r="AW117">
        <v>2</v>
      </c>
      <c r="AX117">
        <v>51457698</v>
      </c>
      <c r="AY117">
        <v>2</v>
      </c>
      <c r="AZ117">
        <v>34816</v>
      </c>
      <c r="BA117">
        <v>117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CX117">
        <f>ROUND(Y117*Source!I152,9)</f>
        <v>6.2637553129999999</v>
      </c>
      <c r="CY117">
        <f t="shared" si="31"/>
        <v>4.5</v>
      </c>
      <c r="CZ117">
        <f t="shared" si="32"/>
        <v>4.5</v>
      </c>
      <c r="DA117">
        <f t="shared" si="33"/>
        <v>1</v>
      </c>
      <c r="DB117">
        <f t="shared" si="29"/>
        <v>118.19125</v>
      </c>
      <c r="DC117">
        <f t="shared" si="30"/>
        <v>0</v>
      </c>
      <c r="DD117" t="s">
        <v>3</v>
      </c>
      <c r="DE117" t="s">
        <v>3</v>
      </c>
      <c r="DF117">
        <f t="shared" si="13"/>
        <v>0</v>
      </c>
      <c r="DG117">
        <f t="shared" si="14"/>
        <v>28.19</v>
      </c>
      <c r="DH117">
        <f t="shared" si="15"/>
        <v>0</v>
      </c>
      <c r="DI117">
        <f t="shared" si="16"/>
        <v>0</v>
      </c>
      <c r="DJ117">
        <f t="shared" si="34"/>
        <v>28.19</v>
      </c>
      <c r="DK117">
        <v>0</v>
      </c>
    </row>
    <row r="118" spans="1:115" x14ac:dyDescent="0.2">
      <c r="A118">
        <f>ROW(Source!A152)</f>
        <v>152</v>
      </c>
      <c r="B118">
        <v>51442965</v>
      </c>
      <c r="C118">
        <v>51457669</v>
      </c>
      <c r="D118">
        <v>0</v>
      </c>
      <c r="E118">
        <v>1</v>
      </c>
      <c r="F118">
        <v>1</v>
      </c>
      <c r="G118">
        <v>1</v>
      </c>
      <c r="H118">
        <v>2</v>
      </c>
      <c r="I118" t="s">
        <v>689</v>
      </c>
      <c r="J118" t="s">
        <v>3</v>
      </c>
      <c r="K118" t="s">
        <v>690</v>
      </c>
      <c r="L118">
        <v>37129807</v>
      </c>
      <c r="N118">
        <v>1011</v>
      </c>
      <c r="O118" t="s">
        <v>646</v>
      </c>
      <c r="P118" t="s">
        <v>646</v>
      </c>
      <c r="Q118">
        <v>1</v>
      </c>
      <c r="W118">
        <v>0</v>
      </c>
      <c r="X118">
        <v>562843950</v>
      </c>
      <c r="Y118">
        <f t="shared" si="28"/>
        <v>109.10624999999999</v>
      </c>
      <c r="AA118">
        <v>0</v>
      </c>
      <c r="AB118">
        <v>70</v>
      </c>
      <c r="AC118">
        <v>0</v>
      </c>
      <c r="AD118">
        <v>0</v>
      </c>
      <c r="AE118">
        <v>0</v>
      </c>
      <c r="AF118">
        <v>70</v>
      </c>
      <c r="AG118">
        <v>0</v>
      </c>
      <c r="AH118">
        <v>0</v>
      </c>
      <c r="AI118">
        <v>1</v>
      </c>
      <c r="AJ118">
        <v>1</v>
      </c>
      <c r="AK118">
        <v>1</v>
      </c>
      <c r="AL118">
        <v>1</v>
      </c>
      <c r="AN118">
        <v>0</v>
      </c>
      <c r="AO118">
        <v>1</v>
      </c>
      <c r="AP118">
        <v>0</v>
      </c>
      <c r="AQ118">
        <v>0</v>
      </c>
      <c r="AR118">
        <v>0</v>
      </c>
      <c r="AS118" t="s">
        <v>3</v>
      </c>
      <c r="AT118">
        <v>75.900000000000006</v>
      </c>
      <c r="AU118" t="s">
        <v>36</v>
      </c>
      <c r="AV118">
        <v>0</v>
      </c>
      <c r="AW118">
        <v>2</v>
      </c>
      <c r="AX118">
        <v>51457699</v>
      </c>
      <c r="AY118">
        <v>2</v>
      </c>
      <c r="AZ118">
        <v>34816</v>
      </c>
      <c r="BA118">
        <v>118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CX118">
        <f>ROUND(Y118*Source!I152,9)</f>
        <v>26.021840624999999</v>
      </c>
      <c r="CY118">
        <f t="shared" si="31"/>
        <v>70</v>
      </c>
      <c r="CZ118">
        <f t="shared" si="32"/>
        <v>70</v>
      </c>
      <c r="DA118">
        <f t="shared" si="33"/>
        <v>1</v>
      </c>
      <c r="DB118">
        <f t="shared" si="29"/>
        <v>7637.4375</v>
      </c>
      <c r="DC118">
        <f t="shared" si="30"/>
        <v>0</v>
      </c>
      <c r="DD118" t="s">
        <v>3</v>
      </c>
      <c r="DE118" t="s">
        <v>3</v>
      </c>
      <c r="DF118">
        <f t="shared" si="13"/>
        <v>0</v>
      </c>
      <c r="DG118">
        <f t="shared" si="14"/>
        <v>1821.53</v>
      </c>
      <c r="DH118">
        <f t="shared" si="15"/>
        <v>0</v>
      </c>
      <c r="DI118">
        <f t="shared" si="16"/>
        <v>0</v>
      </c>
      <c r="DJ118">
        <f t="shared" si="34"/>
        <v>1821.53</v>
      </c>
      <c r="DK118">
        <v>0</v>
      </c>
    </row>
    <row r="119" spans="1:115" x14ac:dyDescent="0.2">
      <c r="A119">
        <f>ROW(Source!A152)</f>
        <v>152</v>
      </c>
      <c r="B119">
        <v>51442965</v>
      </c>
      <c r="C119">
        <v>51457669</v>
      </c>
      <c r="D119">
        <v>0</v>
      </c>
      <c r="E119">
        <v>1</v>
      </c>
      <c r="F119">
        <v>1</v>
      </c>
      <c r="G119">
        <v>1</v>
      </c>
      <c r="H119">
        <v>2</v>
      </c>
      <c r="I119" t="s">
        <v>693</v>
      </c>
      <c r="J119" t="s">
        <v>3</v>
      </c>
      <c r="K119" t="s">
        <v>694</v>
      </c>
      <c r="L119">
        <v>37129807</v>
      </c>
      <c r="N119">
        <v>1011</v>
      </c>
      <c r="O119" t="s">
        <v>646</v>
      </c>
      <c r="P119" t="s">
        <v>646</v>
      </c>
      <c r="Q119">
        <v>1</v>
      </c>
      <c r="W119">
        <v>0</v>
      </c>
      <c r="X119">
        <v>-868342826</v>
      </c>
      <c r="Y119">
        <f t="shared" si="28"/>
        <v>27.599999999999998</v>
      </c>
      <c r="AA119">
        <v>0</v>
      </c>
      <c r="AB119">
        <v>597.1</v>
      </c>
      <c r="AC119">
        <v>23.2</v>
      </c>
      <c r="AD119">
        <v>0</v>
      </c>
      <c r="AE119">
        <v>0</v>
      </c>
      <c r="AF119">
        <v>597.1</v>
      </c>
      <c r="AG119">
        <v>23.2</v>
      </c>
      <c r="AH119">
        <v>0</v>
      </c>
      <c r="AI119">
        <v>1</v>
      </c>
      <c r="AJ119">
        <v>1</v>
      </c>
      <c r="AK119">
        <v>1</v>
      </c>
      <c r="AL119">
        <v>1</v>
      </c>
      <c r="AN119">
        <v>0</v>
      </c>
      <c r="AO119">
        <v>1</v>
      </c>
      <c r="AP119">
        <v>0</v>
      </c>
      <c r="AQ119">
        <v>0</v>
      </c>
      <c r="AR119">
        <v>0</v>
      </c>
      <c r="AS119" t="s">
        <v>3</v>
      </c>
      <c r="AT119">
        <v>19.2</v>
      </c>
      <c r="AU119" t="s">
        <v>36</v>
      </c>
      <c r="AV119">
        <v>0</v>
      </c>
      <c r="AW119">
        <v>2</v>
      </c>
      <c r="AX119">
        <v>51457700</v>
      </c>
      <c r="AY119">
        <v>2</v>
      </c>
      <c r="AZ119">
        <v>98304</v>
      </c>
      <c r="BA119">
        <v>119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CX119">
        <f>ROUND(Y119*Source!I152,9)</f>
        <v>6.5826000000000002</v>
      </c>
      <c r="CY119">
        <f t="shared" si="31"/>
        <v>597.1</v>
      </c>
      <c r="CZ119">
        <f t="shared" si="32"/>
        <v>597.1</v>
      </c>
      <c r="DA119">
        <f t="shared" si="33"/>
        <v>1</v>
      </c>
      <c r="DB119">
        <f t="shared" si="29"/>
        <v>16479.96</v>
      </c>
      <c r="DC119">
        <f t="shared" si="30"/>
        <v>640.32000000000005</v>
      </c>
      <c r="DD119" t="s">
        <v>3</v>
      </c>
      <c r="DE119" t="s">
        <v>3</v>
      </c>
      <c r="DF119">
        <f t="shared" si="13"/>
        <v>0</v>
      </c>
      <c r="DG119">
        <f t="shared" si="14"/>
        <v>3930.47</v>
      </c>
      <c r="DH119">
        <f t="shared" si="15"/>
        <v>152.72</v>
      </c>
      <c r="DI119">
        <f t="shared" si="16"/>
        <v>0</v>
      </c>
      <c r="DJ119">
        <f t="shared" si="34"/>
        <v>3930.47</v>
      </c>
      <c r="DK119">
        <v>0</v>
      </c>
    </row>
    <row r="120" spans="1:115" x14ac:dyDescent="0.2">
      <c r="A120">
        <f>ROW(Source!A152)</f>
        <v>152</v>
      </c>
      <c r="B120">
        <v>51442965</v>
      </c>
      <c r="C120">
        <v>51457669</v>
      </c>
      <c r="D120">
        <v>0</v>
      </c>
      <c r="E120">
        <v>1</v>
      </c>
      <c r="F120">
        <v>1</v>
      </c>
      <c r="G120">
        <v>1</v>
      </c>
      <c r="H120">
        <v>2</v>
      </c>
      <c r="I120" t="s">
        <v>681</v>
      </c>
      <c r="J120" t="s">
        <v>3</v>
      </c>
      <c r="K120" t="s">
        <v>682</v>
      </c>
      <c r="L120">
        <v>37129807</v>
      </c>
      <c r="N120">
        <v>1011</v>
      </c>
      <c r="O120" t="s">
        <v>646</v>
      </c>
      <c r="P120" t="s">
        <v>646</v>
      </c>
      <c r="Q120">
        <v>1</v>
      </c>
      <c r="W120">
        <v>0</v>
      </c>
      <c r="X120">
        <v>1350498324</v>
      </c>
      <c r="Y120">
        <f t="shared" si="28"/>
        <v>150.07499999999999</v>
      </c>
      <c r="AA120">
        <v>0</v>
      </c>
      <c r="AB120">
        <v>0.49</v>
      </c>
      <c r="AC120">
        <v>0</v>
      </c>
      <c r="AD120">
        <v>0</v>
      </c>
      <c r="AE120">
        <v>0</v>
      </c>
      <c r="AF120">
        <v>0.49</v>
      </c>
      <c r="AG120">
        <v>0</v>
      </c>
      <c r="AH120">
        <v>0</v>
      </c>
      <c r="AI120">
        <v>1</v>
      </c>
      <c r="AJ120">
        <v>1</v>
      </c>
      <c r="AK120">
        <v>1</v>
      </c>
      <c r="AL120">
        <v>1</v>
      </c>
      <c r="AN120">
        <v>0</v>
      </c>
      <c r="AO120">
        <v>1</v>
      </c>
      <c r="AP120">
        <v>0</v>
      </c>
      <c r="AQ120">
        <v>0</v>
      </c>
      <c r="AR120">
        <v>0</v>
      </c>
      <c r="AS120" t="s">
        <v>3</v>
      </c>
      <c r="AT120">
        <v>104.4</v>
      </c>
      <c r="AU120" t="s">
        <v>36</v>
      </c>
      <c r="AV120">
        <v>0</v>
      </c>
      <c r="AW120">
        <v>2</v>
      </c>
      <c r="AX120">
        <v>51457701</v>
      </c>
      <c r="AY120">
        <v>2</v>
      </c>
      <c r="AZ120">
        <v>34816</v>
      </c>
      <c r="BA120">
        <v>120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CX120">
        <f>ROUND(Y120*Source!I152,9)</f>
        <v>35.792887499999999</v>
      </c>
      <c r="CY120">
        <f t="shared" si="31"/>
        <v>0.49</v>
      </c>
      <c r="CZ120">
        <f t="shared" si="32"/>
        <v>0.49</v>
      </c>
      <c r="DA120">
        <f t="shared" si="33"/>
        <v>1</v>
      </c>
      <c r="DB120">
        <f t="shared" si="29"/>
        <v>73.542500000000004</v>
      </c>
      <c r="DC120">
        <f t="shared" si="30"/>
        <v>0</v>
      </c>
      <c r="DD120" t="s">
        <v>3</v>
      </c>
      <c r="DE120" t="s">
        <v>3</v>
      </c>
      <c r="DF120">
        <f t="shared" si="13"/>
        <v>0</v>
      </c>
      <c r="DG120">
        <f t="shared" si="14"/>
        <v>17.54</v>
      </c>
      <c r="DH120">
        <f t="shared" si="15"/>
        <v>0</v>
      </c>
      <c r="DI120">
        <f t="shared" si="16"/>
        <v>0</v>
      </c>
      <c r="DJ120">
        <f t="shared" si="34"/>
        <v>17.54</v>
      </c>
      <c r="DK120">
        <v>0</v>
      </c>
    </row>
    <row r="121" spans="1:115" x14ac:dyDescent="0.2">
      <c r="A121">
        <f>ROW(Source!A152)</f>
        <v>152</v>
      </c>
      <c r="B121">
        <v>51442965</v>
      </c>
      <c r="C121">
        <v>51457669</v>
      </c>
      <c r="D121">
        <v>0</v>
      </c>
      <c r="E121">
        <v>1</v>
      </c>
      <c r="F121">
        <v>1</v>
      </c>
      <c r="G121">
        <v>1</v>
      </c>
      <c r="H121">
        <v>2</v>
      </c>
      <c r="I121" t="s">
        <v>707</v>
      </c>
      <c r="J121" t="s">
        <v>3</v>
      </c>
      <c r="K121" t="s">
        <v>708</v>
      </c>
      <c r="L121">
        <v>37129807</v>
      </c>
      <c r="N121">
        <v>1011</v>
      </c>
      <c r="O121" t="s">
        <v>646</v>
      </c>
      <c r="P121" t="s">
        <v>646</v>
      </c>
      <c r="Q121">
        <v>1</v>
      </c>
      <c r="W121">
        <v>0</v>
      </c>
      <c r="X121">
        <v>2111957426</v>
      </c>
      <c r="Y121">
        <f t="shared" si="28"/>
        <v>0.359375</v>
      </c>
      <c r="AA121">
        <v>0</v>
      </c>
      <c r="AB121">
        <v>20</v>
      </c>
      <c r="AC121">
        <v>0</v>
      </c>
      <c r="AD121">
        <v>0</v>
      </c>
      <c r="AE121">
        <v>0</v>
      </c>
      <c r="AF121">
        <v>20</v>
      </c>
      <c r="AG121">
        <v>0</v>
      </c>
      <c r="AH121">
        <v>0</v>
      </c>
      <c r="AI121">
        <v>1</v>
      </c>
      <c r="AJ121">
        <v>1</v>
      </c>
      <c r="AK121">
        <v>1</v>
      </c>
      <c r="AL121">
        <v>1</v>
      </c>
      <c r="AN121">
        <v>0</v>
      </c>
      <c r="AO121">
        <v>1</v>
      </c>
      <c r="AP121">
        <v>0</v>
      </c>
      <c r="AQ121">
        <v>0</v>
      </c>
      <c r="AR121">
        <v>0</v>
      </c>
      <c r="AS121" t="s">
        <v>3</v>
      </c>
      <c r="AT121">
        <v>0.25</v>
      </c>
      <c r="AU121" t="s">
        <v>36</v>
      </c>
      <c r="AV121">
        <v>0</v>
      </c>
      <c r="AW121">
        <v>2</v>
      </c>
      <c r="AX121">
        <v>51457702</v>
      </c>
      <c r="AY121">
        <v>2</v>
      </c>
      <c r="AZ121">
        <v>32768</v>
      </c>
      <c r="BA121">
        <v>121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CX121">
        <f>ROUND(Y121*Source!I152,9)</f>
        <v>8.5710938E-2</v>
      </c>
      <c r="CY121">
        <f t="shared" si="31"/>
        <v>20</v>
      </c>
      <c r="CZ121">
        <f t="shared" si="32"/>
        <v>20</v>
      </c>
      <c r="DA121">
        <f t="shared" si="33"/>
        <v>1</v>
      </c>
      <c r="DB121">
        <f t="shared" si="29"/>
        <v>7.1875</v>
      </c>
      <c r="DC121">
        <f t="shared" si="30"/>
        <v>0</v>
      </c>
      <c r="DD121" t="s">
        <v>3</v>
      </c>
      <c r="DE121" t="s">
        <v>3</v>
      </c>
      <c r="DF121">
        <f t="shared" si="13"/>
        <v>0</v>
      </c>
      <c r="DG121">
        <f t="shared" si="14"/>
        <v>1.71</v>
      </c>
      <c r="DH121">
        <f t="shared" si="15"/>
        <v>0</v>
      </c>
      <c r="DI121">
        <f t="shared" si="16"/>
        <v>0</v>
      </c>
      <c r="DJ121">
        <f t="shared" si="34"/>
        <v>1.71</v>
      </c>
      <c r="DK121">
        <v>0</v>
      </c>
    </row>
    <row r="122" spans="1:115" x14ac:dyDescent="0.2">
      <c r="A122">
        <f>ROW(Source!A152)</f>
        <v>152</v>
      </c>
      <c r="B122">
        <v>51442965</v>
      </c>
      <c r="C122">
        <v>51457669</v>
      </c>
      <c r="D122">
        <v>0</v>
      </c>
      <c r="E122">
        <v>1</v>
      </c>
      <c r="F122">
        <v>1</v>
      </c>
      <c r="G122">
        <v>1</v>
      </c>
      <c r="H122">
        <v>2</v>
      </c>
      <c r="I122" t="s">
        <v>709</v>
      </c>
      <c r="J122" t="s">
        <v>3</v>
      </c>
      <c r="K122" t="s">
        <v>710</v>
      </c>
      <c r="L122">
        <v>37129807</v>
      </c>
      <c r="N122">
        <v>1011</v>
      </c>
      <c r="O122" t="s">
        <v>646</v>
      </c>
      <c r="P122" t="s">
        <v>646</v>
      </c>
      <c r="Q122">
        <v>1</v>
      </c>
      <c r="W122">
        <v>0</v>
      </c>
      <c r="X122">
        <v>1349450528</v>
      </c>
      <c r="Y122">
        <f t="shared" si="28"/>
        <v>0.359375</v>
      </c>
      <c r="AA122">
        <v>0</v>
      </c>
      <c r="AB122">
        <v>3</v>
      </c>
      <c r="AC122">
        <v>0</v>
      </c>
      <c r="AD122">
        <v>0</v>
      </c>
      <c r="AE122">
        <v>0</v>
      </c>
      <c r="AF122">
        <v>3</v>
      </c>
      <c r="AG122">
        <v>0</v>
      </c>
      <c r="AH122">
        <v>0</v>
      </c>
      <c r="AI122">
        <v>1</v>
      </c>
      <c r="AJ122">
        <v>1</v>
      </c>
      <c r="AK122">
        <v>1</v>
      </c>
      <c r="AL122">
        <v>1</v>
      </c>
      <c r="AN122">
        <v>0</v>
      </c>
      <c r="AO122">
        <v>1</v>
      </c>
      <c r="AP122">
        <v>0</v>
      </c>
      <c r="AQ122">
        <v>0</v>
      </c>
      <c r="AR122">
        <v>0</v>
      </c>
      <c r="AS122" t="s">
        <v>3</v>
      </c>
      <c r="AT122">
        <v>0.25</v>
      </c>
      <c r="AU122" t="s">
        <v>36</v>
      </c>
      <c r="AV122">
        <v>0</v>
      </c>
      <c r="AW122">
        <v>2</v>
      </c>
      <c r="AX122">
        <v>51457703</v>
      </c>
      <c r="AY122">
        <v>2</v>
      </c>
      <c r="AZ122">
        <v>32768</v>
      </c>
      <c r="BA122">
        <v>122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CX122">
        <f>ROUND(Y122*Source!I152,9)</f>
        <v>8.5710938E-2</v>
      </c>
      <c r="CY122">
        <f t="shared" si="31"/>
        <v>3</v>
      </c>
      <c r="CZ122">
        <f t="shared" si="32"/>
        <v>3</v>
      </c>
      <c r="DA122">
        <f t="shared" si="33"/>
        <v>1</v>
      </c>
      <c r="DB122">
        <f t="shared" si="29"/>
        <v>1.078125</v>
      </c>
      <c r="DC122">
        <f t="shared" si="30"/>
        <v>0</v>
      </c>
      <c r="DD122" t="s">
        <v>3</v>
      </c>
      <c r="DE122" t="s">
        <v>3</v>
      </c>
      <c r="DF122">
        <f t="shared" si="13"/>
        <v>0</v>
      </c>
      <c r="DG122">
        <f t="shared" si="14"/>
        <v>0.26</v>
      </c>
      <c r="DH122">
        <f t="shared" si="15"/>
        <v>0</v>
      </c>
      <c r="DI122">
        <f t="shared" si="16"/>
        <v>0</v>
      </c>
      <c r="DJ122">
        <f t="shared" si="34"/>
        <v>0.26</v>
      </c>
      <c r="DK122">
        <v>0</v>
      </c>
    </row>
    <row r="123" spans="1:115" x14ac:dyDescent="0.2">
      <c r="A123">
        <f>ROW(Source!A152)</f>
        <v>152</v>
      </c>
      <c r="B123">
        <v>51442965</v>
      </c>
      <c r="C123">
        <v>51457669</v>
      </c>
      <c r="D123">
        <v>0</v>
      </c>
      <c r="E123">
        <v>1</v>
      </c>
      <c r="F123">
        <v>1</v>
      </c>
      <c r="G123">
        <v>1</v>
      </c>
      <c r="H123">
        <v>2</v>
      </c>
      <c r="I123" t="s">
        <v>711</v>
      </c>
      <c r="J123" t="s">
        <v>3</v>
      </c>
      <c r="K123" t="s">
        <v>712</v>
      </c>
      <c r="L123">
        <v>37129807</v>
      </c>
      <c r="N123">
        <v>1011</v>
      </c>
      <c r="O123" t="s">
        <v>646</v>
      </c>
      <c r="P123" t="s">
        <v>646</v>
      </c>
      <c r="Q123">
        <v>1</v>
      </c>
      <c r="W123">
        <v>0</v>
      </c>
      <c r="X123">
        <v>373707872</v>
      </c>
      <c r="Y123">
        <f t="shared" si="28"/>
        <v>86.71</v>
      </c>
      <c r="AA123">
        <v>0</v>
      </c>
      <c r="AB123">
        <v>6.4</v>
      </c>
      <c r="AC123">
        <v>0</v>
      </c>
      <c r="AD123">
        <v>0</v>
      </c>
      <c r="AE123">
        <v>0</v>
      </c>
      <c r="AF123">
        <v>6.4</v>
      </c>
      <c r="AG123">
        <v>0</v>
      </c>
      <c r="AH123">
        <v>0</v>
      </c>
      <c r="AI123">
        <v>1</v>
      </c>
      <c r="AJ123">
        <v>1</v>
      </c>
      <c r="AK123">
        <v>1</v>
      </c>
      <c r="AL123">
        <v>1</v>
      </c>
      <c r="AN123">
        <v>0</v>
      </c>
      <c r="AO123">
        <v>1</v>
      </c>
      <c r="AP123">
        <v>0</v>
      </c>
      <c r="AQ123">
        <v>0</v>
      </c>
      <c r="AR123">
        <v>0</v>
      </c>
      <c r="AS123" t="s">
        <v>3</v>
      </c>
      <c r="AT123">
        <v>60.32</v>
      </c>
      <c r="AU123" t="s">
        <v>36</v>
      </c>
      <c r="AV123">
        <v>0</v>
      </c>
      <c r="AW123">
        <v>2</v>
      </c>
      <c r="AX123">
        <v>51457704</v>
      </c>
      <c r="AY123">
        <v>2</v>
      </c>
      <c r="AZ123">
        <v>32768</v>
      </c>
      <c r="BA123">
        <v>123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CX123">
        <f>ROUND(Y123*Source!I152,9)</f>
        <v>20.680334999999999</v>
      </c>
      <c r="CY123">
        <f t="shared" si="31"/>
        <v>6.4</v>
      </c>
      <c r="CZ123">
        <f t="shared" si="32"/>
        <v>6.4</v>
      </c>
      <c r="DA123">
        <f t="shared" si="33"/>
        <v>1</v>
      </c>
      <c r="DB123">
        <f t="shared" si="29"/>
        <v>554.94687499999998</v>
      </c>
      <c r="DC123">
        <f t="shared" si="30"/>
        <v>0</v>
      </c>
      <c r="DD123" t="s">
        <v>3</v>
      </c>
      <c r="DE123" t="s">
        <v>3</v>
      </c>
      <c r="DF123">
        <f t="shared" si="13"/>
        <v>0</v>
      </c>
      <c r="DG123">
        <f t="shared" si="14"/>
        <v>132.35</v>
      </c>
      <c r="DH123">
        <f t="shared" si="15"/>
        <v>0</v>
      </c>
      <c r="DI123">
        <f t="shared" si="16"/>
        <v>0</v>
      </c>
      <c r="DJ123">
        <f t="shared" si="34"/>
        <v>132.35</v>
      </c>
      <c r="DK123">
        <v>0</v>
      </c>
    </row>
    <row r="124" spans="1:115" x14ac:dyDescent="0.2">
      <c r="A124">
        <f>ROW(Source!A152)</f>
        <v>152</v>
      </c>
      <c r="B124">
        <v>51442965</v>
      </c>
      <c r="C124">
        <v>51457669</v>
      </c>
      <c r="D124">
        <v>0</v>
      </c>
      <c r="E124">
        <v>1</v>
      </c>
      <c r="F124">
        <v>1</v>
      </c>
      <c r="G124">
        <v>1</v>
      </c>
      <c r="H124">
        <v>3</v>
      </c>
      <c r="I124" t="s">
        <v>713</v>
      </c>
      <c r="J124" t="s">
        <v>3</v>
      </c>
      <c r="K124" t="s">
        <v>714</v>
      </c>
      <c r="L124">
        <v>1348</v>
      </c>
      <c r="N124">
        <v>1009</v>
      </c>
      <c r="O124" t="s">
        <v>230</v>
      </c>
      <c r="P124" t="s">
        <v>230</v>
      </c>
      <c r="Q124">
        <v>1000</v>
      </c>
      <c r="W124">
        <v>0</v>
      </c>
      <c r="X124">
        <v>-933603626</v>
      </c>
      <c r="Y124">
        <f t="shared" ref="Y124:Y136" si="35">AT124</f>
        <v>0.08</v>
      </c>
      <c r="AA124">
        <v>2457.8000000000002</v>
      </c>
      <c r="AB124">
        <v>0</v>
      </c>
      <c r="AC124">
        <v>0</v>
      </c>
      <c r="AD124">
        <v>0</v>
      </c>
      <c r="AE124">
        <v>2457.8000000000002</v>
      </c>
      <c r="AF124">
        <v>0</v>
      </c>
      <c r="AG124">
        <v>0</v>
      </c>
      <c r="AH124">
        <v>0</v>
      </c>
      <c r="AI124">
        <v>1</v>
      </c>
      <c r="AJ124">
        <v>1</v>
      </c>
      <c r="AK124">
        <v>1</v>
      </c>
      <c r="AL124">
        <v>1</v>
      </c>
      <c r="AN124">
        <v>0</v>
      </c>
      <c r="AO124">
        <v>1</v>
      </c>
      <c r="AP124">
        <v>0</v>
      </c>
      <c r="AQ124">
        <v>0</v>
      </c>
      <c r="AR124">
        <v>0</v>
      </c>
      <c r="AS124" t="s">
        <v>3</v>
      </c>
      <c r="AT124">
        <v>0.08</v>
      </c>
      <c r="AU124" t="s">
        <v>3</v>
      </c>
      <c r="AV124">
        <v>0</v>
      </c>
      <c r="AW124">
        <v>2</v>
      </c>
      <c r="AX124">
        <v>51457705</v>
      </c>
      <c r="AY124">
        <v>2</v>
      </c>
      <c r="AZ124">
        <v>16384</v>
      </c>
      <c r="BA124">
        <v>124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CX124">
        <f>ROUND(Y124*Source!I152,9)</f>
        <v>1.908E-2</v>
      </c>
      <c r="CY124">
        <f t="shared" ref="CY124:CY136" si="36">AA124</f>
        <v>2457.8000000000002</v>
      </c>
      <c r="CZ124">
        <f t="shared" ref="CZ124:CZ136" si="37">AE124</f>
        <v>2457.8000000000002</v>
      </c>
      <c r="DA124">
        <f t="shared" ref="DA124:DA136" si="38">AI124</f>
        <v>1</v>
      </c>
      <c r="DB124">
        <f t="shared" ref="DB124:DB136" si="39">ROUND(ROUND(AT124*CZ124,2),6)</f>
        <v>196.62</v>
      </c>
      <c r="DC124">
        <f t="shared" ref="DC124:DC136" si="40">ROUND(ROUND(AT124*AG124,2),6)</f>
        <v>0</v>
      </c>
      <c r="DD124" t="s">
        <v>3</v>
      </c>
      <c r="DE124" t="s">
        <v>3</v>
      </c>
      <c r="DF124">
        <f t="shared" si="13"/>
        <v>46.89</v>
      </c>
      <c r="DG124">
        <f t="shared" si="14"/>
        <v>0</v>
      </c>
      <c r="DH124">
        <f t="shared" si="15"/>
        <v>0</v>
      </c>
      <c r="DI124">
        <f t="shared" si="16"/>
        <v>0</v>
      </c>
      <c r="DJ124">
        <f t="shared" ref="DJ124:DJ136" si="41">DF124</f>
        <v>46.89</v>
      </c>
      <c r="DK124">
        <v>0</v>
      </c>
    </row>
    <row r="125" spans="1:115" x14ac:dyDescent="0.2">
      <c r="A125">
        <f>ROW(Source!A152)</f>
        <v>152</v>
      </c>
      <c r="B125">
        <v>51442965</v>
      </c>
      <c r="C125">
        <v>51457669</v>
      </c>
      <c r="D125">
        <v>0</v>
      </c>
      <c r="E125">
        <v>1</v>
      </c>
      <c r="F125">
        <v>1</v>
      </c>
      <c r="G125">
        <v>1</v>
      </c>
      <c r="H125">
        <v>3</v>
      </c>
      <c r="I125" t="s">
        <v>233</v>
      </c>
      <c r="J125" t="s">
        <v>3</v>
      </c>
      <c r="K125" t="s">
        <v>234</v>
      </c>
      <c r="L125">
        <v>1371</v>
      </c>
      <c r="N125">
        <v>1013</v>
      </c>
      <c r="O125" t="s">
        <v>154</v>
      </c>
      <c r="P125" t="s">
        <v>154</v>
      </c>
      <c r="Q125">
        <v>1</v>
      </c>
      <c r="W125">
        <v>0</v>
      </c>
      <c r="X125">
        <v>2069209604</v>
      </c>
      <c r="Y125">
        <f t="shared" si="35"/>
        <v>1840</v>
      </c>
      <c r="AA125">
        <v>287.60000000000002</v>
      </c>
      <c r="AB125">
        <v>0</v>
      </c>
      <c r="AC125">
        <v>0</v>
      </c>
      <c r="AD125">
        <v>0</v>
      </c>
      <c r="AE125">
        <v>287.60000000000002</v>
      </c>
      <c r="AF125">
        <v>0</v>
      </c>
      <c r="AG125">
        <v>0</v>
      </c>
      <c r="AH125">
        <v>0</v>
      </c>
      <c r="AI125">
        <v>1</v>
      </c>
      <c r="AJ125">
        <v>1</v>
      </c>
      <c r="AK125">
        <v>1</v>
      </c>
      <c r="AL125">
        <v>1</v>
      </c>
      <c r="AN125">
        <v>0</v>
      </c>
      <c r="AO125">
        <v>1</v>
      </c>
      <c r="AP125">
        <v>0</v>
      </c>
      <c r="AQ125">
        <v>0</v>
      </c>
      <c r="AR125">
        <v>0</v>
      </c>
      <c r="AS125" t="s">
        <v>3</v>
      </c>
      <c r="AT125">
        <v>1840</v>
      </c>
      <c r="AU125" t="s">
        <v>3</v>
      </c>
      <c r="AV125">
        <v>0</v>
      </c>
      <c r="AW125">
        <v>2</v>
      </c>
      <c r="AX125">
        <v>51457706</v>
      </c>
      <c r="AY125">
        <v>2</v>
      </c>
      <c r="AZ125">
        <v>16384</v>
      </c>
      <c r="BA125">
        <v>125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CX125">
        <f>ROUND(Y125*Source!I152,9)</f>
        <v>438.84</v>
      </c>
      <c r="CY125">
        <f t="shared" si="36"/>
        <v>287.60000000000002</v>
      </c>
      <c r="CZ125">
        <f t="shared" si="37"/>
        <v>287.60000000000002</v>
      </c>
      <c r="DA125">
        <f t="shared" si="38"/>
        <v>1</v>
      </c>
      <c r="DB125">
        <f t="shared" si="39"/>
        <v>529184</v>
      </c>
      <c r="DC125">
        <f t="shared" si="40"/>
        <v>0</v>
      </c>
      <c r="DD125" t="s">
        <v>3</v>
      </c>
      <c r="DE125" t="s">
        <v>3</v>
      </c>
      <c r="DF125">
        <f t="shared" si="13"/>
        <v>126210.38</v>
      </c>
      <c r="DG125">
        <f t="shared" si="14"/>
        <v>0</v>
      </c>
      <c r="DH125">
        <f t="shared" si="15"/>
        <v>0</v>
      </c>
      <c r="DI125">
        <f t="shared" si="16"/>
        <v>0</v>
      </c>
      <c r="DJ125">
        <f t="shared" si="41"/>
        <v>126210.38</v>
      </c>
      <c r="DK125">
        <v>0</v>
      </c>
    </row>
    <row r="126" spans="1:115" x14ac:dyDescent="0.2">
      <c r="A126">
        <f>ROW(Source!A152)</f>
        <v>152</v>
      </c>
      <c r="B126">
        <v>51442965</v>
      </c>
      <c r="C126">
        <v>51457669</v>
      </c>
      <c r="D126">
        <v>0</v>
      </c>
      <c r="E126">
        <v>1</v>
      </c>
      <c r="F126">
        <v>1</v>
      </c>
      <c r="G126">
        <v>1</v>
      </c>
      <c r="H126">
        <v>3</v>
      </c>
      <c r="I126" t="s">
        <v>715</v>
      </c>
      <c r="J126" t="s">
        <v>3</v>
      </c>
      <c r="K126" t="s">
        <v>716</v>
      </c>
      <c r="L126">
        <v>1371</v>
      </c>
      <c r="N126">
        <v>1013</v>
      </c>
      <c r="O126" t="s">
        <v>154</v>
      </c>
      <c r="P126" t="s">
        <v>154</v>
      </c>
      <c r="Q126">
        <v>1</v>
      </c>
      <c r="W126">
        <v>0</v>
      </c>
      <c r="X126">
        <v>-253122012</v>
      </c>
      <c r="Y126">
        <f t="shared" si="35"/>
        <v>7360</v>
      </c>
      <c r="AA126">
        <v>3.2</v>
      </c>
      <c r="AB126">
        <v>0</v>
      </c>
      <c r="AC126">
        <v>0</v>
      </c>
      <c r="AD126">
        <v>0</v>
      </c>
      <c r="AE126">
        <v>3.2</v>
      </c>
      <c r="AF126">
        <v>0</v>
      </c>
      <c r="AG126">
        <v>0</v>
      </c>
      <c r="AH126">
        <v>0</v>
      </c>
      <c r="AI126">
        <v>1</v>
      </c>
      <c r="AJ126">
        <v>1</v>
      </c>
      <c r="AK126">
        <v>1</v>
      </c>
      <c r="AL126">
        <v>1</v>
      </c>
      <c r="AN126">
        <v>0</v>
      </c>
      <c r="AO126">
        <v>1</v>
      </c>
      <c r="AP126">
        <v>0</v>
      </c>
      <c r="AQ126">
        <v>0</v>
      </c>
      <c r="AR126">
        <v>0</v>
      </c>
      <c r="AS126" t="s">
        <v>3</v>
      </c>
      <c r="AT126">
        <v>7360</v>
      </c>
      <c r="AU126" t="s">
        <v>3</v>
      </c>
      <c r="AV126">
        <v>0</v>
      </c>
      <c r="AW126">
        <v>2</v>
      </c>
      <c r="AX126">
        <v>51457707</v>
      </c>
      <c r="AY126">
        <v>2</v>
      </c>
      <c r="AZ126">
        <v>16384</v>
      </c>
      <c r="BA126">
        <v>126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CX126">
        <f>ROUND(Y126*Source!I152,9)</f>
        <v>1755.36</v>
      </c>
      <c r="CY126">
        <f t="shared" si="36"/>
        <v>3.2</v>
      </c>
      <c r="CZ126">
        <f t="shared" si="37"/>
        <v>3.2</v>
      </c>
      <c r="DA126">
        <f t="shared" si="38"/>
        <v>1</v>
      </c>
      <c r="DB126">
        <f t="shared" si="39"/>
        <v>23552</v>
      </c>
      <c r="DC126">
        <f t="shared" si="40"/>
        <v>0</v>
      </c>
      <c r="DD126" t="s">
        <v>3</v>
      </c>
      <c r="DE126" t="s">
        <v>3</v>
      </c>
      <c r="DF126">
        <f t="shared" si="13"/>
        <v>5617.15</v>
      </c>
      <c r="DG126">
        <f t="shared" si="14"/>
        <v>0</v>
      </c>
      <c r="DH126">
        <f t="shared" si="15"/>
        <v>0</v>
      </c>
      <c r="DI126">
        <f t="shared" si="16"/>
        <v>0</v>
      </c>
      <c r="DJ126">
        <f t="shared" si="41"/>
        <v>5617.15</v>
      </c>
      <c r="DK126">
        <v>0</v>
      </c>
    </row>
    <row r="127" spans="1:115" x14ac:dyDescent="0.2">
      <c r="A127">
        <f>ROW(Source!A152)</f>
        <v>152</v>
      </c>
      <c r="B127">
        <v>51442965</v>
      </c>
      <c r="C127">
        <v>51457669</v>
      </c>
      <c r="D127">
        <v>0</v>
      </c>
      <c r="E127">
        <v>1</v>
      </c>
      <c r="F127">
        <v>1</v>
      </c>
      <c r="G127">
        <v>1</v>
      </c>
      <c r="H127">
        <v>3</v>
      </c>
      <c r="I127" t="s">
        <v>717</v>
      </c>
      <c r="J127" t="s">
        <v>3</v>
      </c>
      <c r="K127" t="s">
        <v>718</v>
      </c>
      <c r="L127">
        <v>1407</v>
      </c>
      <c r="N127">
        <v>1013</v>
      </c>
      <c r="O127" t="s">
        <v>719</v>
      </c>
      <c r="P127" t="s">
        <v>719</v>
      </c>
      <c r="Q127">
        <v>1</v>
      </c>
      <c r="W127">
        <v>0</v>
      </c>
      <c r="X127">
        <v>1550182695</v>
      </c>
      <c r="Y127">
        <f t="shared" si="35"/>
        <v>3.68</v>
      </c>
      <c r="AA127">
        <v>1620.85</v>
      </c>
      <c r="AB127">
        <v>0</v>
      </c>
      <c r="AC127">
        <v>0</v>
      </c>
      <c r="AD127">
        <v>0</v>
      </c>
      <c r="AE127">
        <v>1620.85</v>
      </c>
      <c r="AF127">
        <v>0</v>
      </c>
      <c r="AG127">
        <v>0</v>
      </c>
      <c r="AH127">
        <v>0</v>
      </c>
      <c r="AI127">
        <v>1</v>
      </c>
      <c r="AJ127">
        <v>1</v>
      </c>
      <c r="AK127">
        <v>1</v>
      </c>
      <c r="AL127">
        <v>1</v>
      </c>
      <c r="AN127">
        <v>0</v>
      </c>
      <c r="AO127">
        <v>1</v>
      </c>
      <c r="AP127">
        <v>0</v>
      </c>
      <c r="AQ127">
        <v>0</v>
      </c>
      <c r="AR127">
        <v>0</v>
      </c>
      <c r="AS127" t="s">
        <v>3</v>
      </c>
      <c r="AT127">
        <v>3.68</v>
      </c>
      <c r="AU127" t="s">
        <v>3</v>
      </c>
      <c r="AV127">
        <v>0</v>
      </c>
      <c r="AW127">
        <v>2</v>
      </c>
      <c r="AX127">
        <v>51457708</v>
      </c>
      <c r="AY127">
        <v>2</v>
      </c>
      <c r="AZ127">
        <v>16384</v>
      </c>
      <c r="BA127">
        <v>127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CX127">
        <f>ROUND(Y127*Source!I152,9)</f>
        <v>0.87768000000000002</v>
      </c>
      <c r="CY127">
        <f t="shared" si="36"/>
        <v>1620.85</v>
      </c>
      <c r="CZ127">
        <f t="shared" si="37"/>
        <v>1620.85</v>
      </c>
      <c r="DA127">
        <f t="shared" si="38"/>
        <v>1</v>
      </c>
      <c r="DB127">
        <f t="shared" si="39"/>
        <v>5964.73</v>
      </c>
      <c r="DC127">
        <f t="shared" si="40"/>
        <v>0</v>
      </c>
      <c r="DD127" t="s">
        <v>3</v>
      </c>
      <c r="DE127" t="s">
        <v>3</v>
      </c>
      <c r="DF127">
        <f t="shared" si="13"/>
        <v>1422.59</v>
      </c>
      <c r="DG127">
        <f t="shared" si="14"/>
        <v>0</v>
      </c>
      <c r="DH127">
        <f t="shared" si="15"/>
        <v>0</v>
      </c>
      <c r="DI127">
        <f t="shared" si="16"/>
        <v>0</v>
      </c>
      <c r="DJ127">
        <f t="shared" si="41"/>
        <v>1422.59</v>
      </c>
      <c r="DK127">
        <v>0</v>
      </c>
    </row>
    <row r="128" spans="1:115" x14ac:dyDescent="0.2">
      <c r="A128">
        <f>ROW(Source!A152)</f>
        <v>152</v>
      </c>
      <c r="B128">
        <v>51442965</v>
      </c>
      <c r="C128">
        <v>51457669</v>
      </c>
      <c r="D128">
        <v>0</v>
      </c>
      <c r="E128">
        <v>1</v>
      </c>
      <c r="F128">
        <v>1</v>
      </c>
      <c r="G128">
        <v>1</v>
      </c>
      <c r="H128">
        <v>3</v>
      </c>
      <c r="I128" t="s">
        <v>720</v>
      </c>
      <c r="J128" t="s">
        <v>3</v>
      </c>
      <c r="K128" t="s">
        <v>721</v>
      </c>
      <c r="L128">
        <v>1348</v>
      </c>
      <c r="N128">
        <v>1009</v>
      </c>
      <c r="O128" t="s">
        <v>230</v>
      </c>
      <c r="P128" t="s">
        <v>230</v>
      </c>
      <c r="Q128">
        <v>1000</v>
      </c>
      <c r="W128">
        <v>0</v>
      </c>
      <c r="X128">
        <v>-427998263</v>
      </c>
      <c r="Y128">
        <f t="shared" si="35"/>
        <v>0.89</v>
      </c>
      <c r="AA128">
        <v>14408.1</v>
      </c>
      <c r="AB128">
        <v>0</v>
      </c>
      <c r="AC128">
        <v>0</v>
      </c>
      <c r="AD128">
        <v>0</v>
      </c>
      <c r="AE128">
        <v>14408.1</v>
      </c>
      <c r="AF128">
        <v>0</v>
      </c>
      <c r="AG128">
        <v>0</v>
      </c>
      <c r="AH128">
        <v>0</v>
      </c>
      <c r="AI128">
        <v>1</v>
      </c>
      <c r="AJ128">
        <v>1</v>
      </c>
      <c r="AK128">
        <v>1</v>
      </c>
      <c r="AL128">
        <v>1</v>
      </c>
      <c r="AN128">
        <v>0</v>
      </c>
      <c r="AO128">
        <v>1</v>
      </c>
      <c r="AP128">
        <v>0</v>
      </c>
      <c r="AQ128">
        <v>0</v>
      </c>
      <c r="AR128">
        <v>0</v>
      </c>
      <c r="AS128" t="s">
        <v>3</v>
      </c>
      <c r="AT128">
        <v>0.89</v>
      </c>
      <c r="AU128" t="s">
        <v>3</v>
      </c>
      <c r="AV128">
        <v>0</v>
      </c>
      <c r="AW128">
        <v>2</v>
      </c>
      <c r="AX128">
        <v>51457709</v>
      </c>
      <c r="AY128">
        <v>2</v>
      </c>
      <c r="AZ128">
        <v>16384</v>
      </c>
      <c r="BA128">
        <v>128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CX128">
        <f>ROUND(Y128*Source!I152,9)</f>
        <v>0.21226500000000001</v>
      </c>
      <c r="CY128">
        <f t="shared" si="36"/>
        <v>14408.1</v>
      </c>
      <c r="CZ128">
        <f t="shared" si="37"/>
        <v>14408.1</v>
      </c>
      <c r="DA128">
        <f t="shared" si="38"/>
        <v>1</v>
      </c>
      <c r="DB128">
        <f t="shared" si="39"/>
        <v>12823.21</v>
      </c>
      <c r="DC128">
        <f t="shared" si="40"/>
        <v>0</v>
      </c>
      <c r="DD128" t="s">
        <v>3</v>
      </c>
      <c r="DE128" t="s">
        <v>3</v>
      </c>
      <c r="DF128">
        <f t="shared" si="13"/>
        <v>3058.34</v>
      </c>
      <c r="DG128">
        <f t="shared" si="14"/>
        <v>0</v>
      </c>
      <c r="DH128">
        <f t="shared" si="15"/>
        <v>0</v>
      </c>
      <c r="DI128">
        <f t="shared" si="16"/>
        <v>0</v>
      </c>
      <c r="DJ128">
        <f t="shared" si="41"/>
        <v>3058.34</v>
      </c>
      <c r="DK128">
        <v>0</v>
      </c>
    </row>
    <row r="129" spans="1:115" x14ac:dyDescent="0.2">
      <c r="A129">
        <f>ROW(Source!A152)</f>
        <v>152</v>
      </c>
      <c r="B129">
        <v>51442965</v>
      </c>
      <c r="C129">
        <v>51457669</v>
      </c>
      <c r="D129">
        <v>0</v>
      </c>
      <c r="E129">
        <v>1</v>
      </c>
      <c r="F129">
        <v>1</v>
      </c>
      <c r="G129">
        <v>1</v>
      </c>
      <c r="H129">
        <v>3</v>
      </c>
      <c r="I129" t="s">
        <v>722</v>
      </c>
      <c r="J129" t="s">
        <v>3</v>
      </c>
      <c r="K129" t="s">
        <v>723</v>
      </c>
      <c r="L129">
        <v>1348</v>
      </c>
      <c r="N129">
        <v>1009</v>
      </c>
      <c r="O129" t="s">
        <v>230</v>
      </c>
      <c r="P129" t="s">
        <v>230</v>
      </c>
      <c r="Q129">
        <v>1000</v>
      </c>
      <c r="W129">
        <v>0</v>
      </c>
      <c r="X129">
        <v>240926832</v>
      </c>
      <c r="Y129">
        <f t="shared" si="35"/>
        <v>7.0000000000000007E-2</v>
      </c>
      <c r="AA129">
        <v>11496</v>
      </c>
      <c r="AB129">
        <v>0</v>
      </c>
      <c r="AC129">
        <v>0</v>
      </c>
      <c r="AD129">
        <v>0</v>
      </c>
      <c r="AE129">
        <v>11496</v>
      </c>
      <c r="AF129">
        <v>0</v>
      </c>
      <c r="AG129">
        <v>0</v>
      </c>
      <c r="AH129">
        <v>0</v>
      </c>
      <c r="AI129">
        <v>1</v>
      </c>
      <c r="AJ129">
        <v>1</v>
      </c>
      <c r="AK129">
        <v>1</v>
      </c>
      <c r="AL129">
        <v>1</v>
      </c>
      <c r="AN129">
        <v>0</v>
      </c>
      <c r="AO129">
        <v>1</v>
      </c>
      <c r="AP129">
        <v>0</v>
      </c>
      <c r="AQ129">
        <v>0</v>
      </c>
      <c r="AR129">
        <v>0</v>
      </c>
      <c r="AS129" t="s">
        <v>3</v>
      </c>
      <c r="AT129">
        <v>7.0000000000000007E-2</v>
      </c>
      <c r="AU129" t="s">
        <v>3</v>
      </c>
      <c r="AV129">
        <v>0</v>
      </c>
      <c r="AW129">
        <v>2</v>
      </c>
      <c r="AX129">
        <v>51457710</v>
      </c>
      <c r="AY129">
        <v>2</v>
      </c>
      <c r="AZ129">
        <v>16384</v>
      </c>
      <c r="BA129">
        <v>129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CX129">
        <f>ROUND(Y129*Source!I152,9)</f>
        <v>1.6695000000000002E-2</v>
      </c>
      <c r="CY129">
        <f t="shared" si="36"/>
        <v>11496</v>
      </c>
      <c r="CZ129">
        <f t="shared" si="37"/>
        <v>11496</v>
      </c>
      <c r="DA129">
        <f t="shared" si="38"/>
        <v>1</v>
      </c>
      <c r="DB129">
        <f t="shared" si="39"/>
        <v>804.72</v>
      </c>
      <c r="DC129">
        <f t="shared" si="40"/>
        <v>0</v>
      </c>
      <c r="DD129" t="s">
        <v>3</v>
      </c>
      <c r="DE129" t="s">
        <v>3</v>
      </c>
      <c r="DF129">
        <f t="shared" ref="DF129:DF192" si="42">ROUND(AE129*CX129,2)</f>
        <v>191.93</v>
      </c>
      <c r="DG129">
        <f t="shared" ref="DG129:DG192" si="43">ROUND(AF129*CX129,2)</f>
        <v>0</v>
      </c>
      <c r="DH129">
        <f t="shared" ref="DH129:DH192" si="44">ROUND(AG129*CX129,2)</f>
        <v>0</v>
      </c>
      <c r="DI129">
        <f t="shared" ref="DI129:DI192" si="45">ROUND(AH129*CX129,2)</f>
        <v>0</v>
      </c>
      <c r="DJ129">
        <f t="shared" si="41"/>
        <v>191.93</v>
      </c>
      <c r="DK129">
        <v>0</v>
      </c>
    </row>
    <row r="130" spans="1:115" x14ac:dyDescent="0.2">
      <c r="A130">
        <f>ROW(Source!A152)</f>
        <v>152</v>
      </c>
      <c r="B130">
        <v>51442965</v>
      </c>
      <c r="C130">
        <v>51457669</v>
      </c>
      <c r="D130">
        <v>0</v>
      </c>
      <c r="E130">
        <v>1</v>
      </c>
      <c r="F130">
        <v>1</v>
      </c>
      <c r="G130">
        <v>1</v>
      </c>
      <c r="H130">
        <v>3</v>
      </c>
      <c r="I130" t="s">
        <v>253</v>
      </c>
      <c r="J130" t="s">
        <v>3</v>
      </c>
      <c r="K130" t="s">
        <v>254</v>
      </c>
      <c r="L130">
        <v>1348</v>
      </c>
      <c r="N130">
        <v>1009</v>
      </c>
      <c r="O130" t="s">
        <v>230</v>
      </c>
      <c r="P130" t="s">
        <v>230</v>
      </c>
      <c r="Q130">
        <v>1000</v>
      </c>
      <c r="W130">
        <v>0</v>
      </c>
      <c r="X130">
        <v>1753042651</v>
      </c>
      <c r="Y130">
        <f t="shared" si="35"/>
        <v>3.44</v>
      </c>
      <c r="AA130">
        <v>11859</v>
      </c>
      <c r="AB130">
        <v>0</v>
      </c>
      <c r="AC130">
        <v>0</v>
      </c>
      <c r="AD130">
        <v>0</v>
      </c>
      <c r="AE130">
        <v>11859</v>
      </c>
      <c r="AF130">
        <v>0</v>
      </c>
      <c r="AG130">
        <v>0</v>
      </c>
      <c r="AH130">
        <v>0</v>
      </c>
      <c r="AI130">
        <v>1</v>
      </c>
      <c r="AJ130">
        <v>1</v>
      </c>
      <c r="AK130">
        <v>1</v>
      </c>
      <c r="AL130">
        <v>1</v>
      </c>
      <c r="AN130">
        <v>0</v>
      </c>
      <c r="AO130">
        <v>1</v>
      </c>
      <c r="AP130">
        <v>0</v>
      </c>
      <c r="AQ130">
        <v>0</v>
      </c>
      <c r="AR130">
        <v>0</v>
      </c>
      <c r="AS130" t="s">
        <v>3</v>
      </c>
      <c r="AT130">
        <v>3.44</v>
      </c>
      <c r="AU130" t="s">
        <v>3</v>
      </c>
      <c r="AV130">
        <v>0</v>
      </c>
      <c r="AW130">
        <v>2</v>
      </c>
      <c r="AX130">
        <v>51457711</v>
      </c>
      <c r="AY130">
        <v>2</v>
      </c>
      <c r="AZ130">
        <v>16384</v>
      </c>
      <c r="BA130">
        <v>130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CX130">
        <f>ROUND(Y130*Source!I152,9)</f>
        <v>0.82043999999999995</v>
      </c>
      <c r="CY130">
        <f t="shared" si="36"/>
        <v>11859</v>
      </c>
      <c r="CZ130">
        <f t="shared" si="37"/>
        <v>11859</v>
      </c>
      <c r="DA130">
        <f t="shared" si="38"/>
        <v>1</v>
      </c>
      <c r="DB130">
        <f t="shared" si="39"/>
        <v>40794.959999999999</v>
      </c>
      <c r="DC130">
        <f t="shared" si="40"/>
        <v>0</v>
      </c>
      <c r="DD130" t="s">
        <v>3</v>
      </c>
      <c r="DE130" t="s">
        <v>3</v>
      </c>
      <c r="DF130">
        <f t="shared" si="42"/>
        <v>9729.6</v>
      </c>
      <c r="DG130">
        <f t="shared" si="43"/>
        <v>0</v>
      </c>
      <c r="DH130">
        <f t="shared" si="44"/>
        <v>0</v>
      </c>
      <c r="DI130">
        <f t="shared" si="45"/>
        <v>0</v>
      </c>
      <c r="DJ130">
        <f t="shared" si="41"/>
        <v>9729.6</v>
      </c>
      <c r="DK130">
        <v>0</v>
      </c>
    </row>
    <row r="131" spans="1:115" x14ac:dyDescent="0.2">
      <c r="A131">
        <f>ROW(Source!A152)</f>
        <v>152</v>
      </c>
      <c r="B131">
        <v>51442965</v>
      </c>
      <c r="C131">
        <v>51457669</v>
      </c>
      <c r="D131">
        <v>0</v>
      </c>
      <c r="E131">
        <v>1</v>
      </c>
      <c r="F131">
        <v>1</v>
      </c>
      <c r="G131">
        <v>1</v>
      </c>
      <c r="H131">
        <v>3</v>
      </c>
      <c r="I131" t="s">
        <v>301</v>
      </c>
      <c r="J131" t="s">
        <v>3</v>
      </c>
      <c r="K131" t="s">
        <v>302</v>
      </c>
      <c r="L131">
        <v>1348</v>
      </c>
      <c r="N131">
        <v>1009</v>
      </c>
      <c r="O131" t="s">
        <v>230</v>
      </c>
      <c r="P131" t="s">
        <v>230</v>
      </c>
      <c r="Q131">
        <v>1000</v>
      </c>
      <c r="W131">
        <v>0</v>
      </c>
      <c r="X131">
        <v>1924955943</v>
      </c>
      <c r="Y131">
        <f t="shared" si="35"/>
        <v>0.66</v>
      </c>
      <c r="AA131">
        <v>10424</v>
      </c>
      <c r="AB131">
        <v>0</v>
      </c>
      <c r="AC131">
        <v>0</v>
      </c>
      <c r="AD131">
        <v>0</v>
      </c>
      <c r="AE131">
        <v>10424</v>
      </c>
      <c r="AF131">
        <v>0</v>
      </c>
      <c r="AG131">
        <v>0</v>
      </c>
      <c r="AH131">
        <v>0</v>
      </c>
      <c r="AI131">
        <v>1</v>
      </c>
      <c r="AJ131">
        <v>1</v>
      </c>
      <c r="AK131">
        <v>1</v>
      </c>
      <c r="AL131">
        <v>1</v>
      </c>
      <c r="AN131">
        <v>0</v>
      </c>
      <c r="AO131">
        <v>1</v>
      </c>
      <c r="AP131">
        <v>0</v>
      </c>
      <c r="AQ131">
        <v>0</v>
      </c>
      <c r="AR131">
        <v>0</v>
      </c>
      <c r="AS131" t="s">
        <v>3</v>
      </c>
      <c r="AT131">
        <v>0.66</v>
      </c>
      <c r="AU131" t="s">
        <v>3</v>
      </c>
      <c r="AV131">
        <v>0</v>
      </c>
      <c r="AW131">
        <v>2</v>
      </c>
      <c r="AX131">
        <v>51457712</v>
      </c>
      <c r="AY131">
        <v>2</v>
      </c>
      <c r="AZ131">
        <v>16384</v>
      </c>
      <c r="BA131">
        <v>131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CX131">
        <f>ROUND(Y131*Source!I152,9)</f>
        <v>0.15740999999999999</v>
      </c>
      <c r="CY131">
        <f t="shared" si="36"/>
        <v>10424</v>
      </c>
      <c r="CZ131">
        <f t="shared" si="37"/>
        <v>10424</v>
      </c>
      <c r="DA131">
        <f t="shared" si="38"/>
        <v>1</v>
      </c>
      <c r="DB131">
        <f t="shared" si="39"/>
        <v>6879.84</v>
      </c>
      <c r="DC131">
        <f t="shared" si="40"/>
        <v>0</v>
      </c>
      <c r="DD131" t="s">
        <v>3</v>
      </c>
      <c r="DE131" t="s">
        <v>3</v>
      </c>
      <c r="DF131">
        <f t="shared" si="42"/>
        <v>1640.84</v>
      </c>
      <c r="DG131">
        <f t="shared" si="43"/>
        <v>0</v>
      </c>
      <c r="DH131">
        <f t="shared" si="44"/>
        <v>0</v>
      </c>
      <c r="DI131">
        <f t="shared" si="45"/>
        <v>0</v>
      </c>
      <c r="DJ131">
        <f t="shared" si="41"/>
        <v>1640.84</v>
      </c>
      <c r="DK131">
        <v>0</v>
      </c>
    </row>
    <row r="132" spans="1:115" x14ac:dyDescent="0.2">
      <c r="A132">
        <f>ROW(Source!A152)</f>
        <v>152</v>
      </c>
      <c r="B132">
        <v>51442965</v>
      </c>
      <c r="C132">
        <v>51457669</v>
      </c>
      <c r="D132">
        <v>0</v>
      </c>
      <c r="E132">
        <v>1</v>
      </c>
      <c r="F132">
        <v>1</v>
      </c>
      <c r="G132">
        <v>1</v>
      </c>
      <c r="H132">
        <v>3</v>
      </c>
      <c r="I132" t="s">
        <v>257</v>
      </c>
      <c r="J132" t="s">
        <v>3</v>
      </c>
      <c r="K132" t="s">
        <v>258</v>
      </c>
      <c r="L132">
        <v>1348</v>
      </c>
      <c r="N132">
        <v>1009</v>
      </c>
      <c r="O132" t="s">
        <v>230</v>
      </c>
      <c r="P132" t="s">
        <v>230</v>
      </c>
      <c r="Q132">
        <v>1000</v>
      </c>
      <c r="W132">
        <v>0</v>
      </c>
      <c r="X132">
        <v>-1292456569</v>
      </c>
      <c r="Y132">
        <f t="shared" si="35"/>
        <v>8.2899999999999991</v>
      </c>
      <c r="AA132">
        <v>11856</v>
      </c>
      <c r="AB132">
        <v>0</v>
      </c>
      <c r="AC132">
        <v>0</v>
      </c>
      <c r="AD132">
        <v>0</v>
      </c>
      <c r="AE132">
        <v>11856</v>
      </c>
      <c r="AF132">
        <v>0</v>
      </c>
      <c r="AG132">
        <v>0</v>
      </c>
      <c r="AH132">
        <v>0</v>
      </c>
      <c r="AI132">
        <v>1</v>
      </c>
      <c r="AJ132">
        <v>1</v>
      </c>
      <c r="AK132">
        <v>1</v>
      </c>
      <c r="AL132">
        <v>1</v>
      </c>
      <c r="AN132">
        <v>0</v>
      </c>
      <c r="AO132">
        <v>1</v>
      </c>
      <c r="AP132">
        <v>0</v>
      </c>
      <c r="AQ132">
        <v>0</v>
      </c>
      <c r="AR132">
        <v>0</v>
      </c>
      <c r="AS132" t="s">
        <v>3</v>
      </c>
      <c r="AT132">
        <v>8.2899999999999991</v>
      </c>
      <c r="AU132" t="s">
        <v>3</v>
      </c>
      <c r="AV132">
        <v>0</v>
      </c>
      <c r="AW132">
        <v>2</v>
      </c>
      <c r="AX132">
        <v>51457713</v>
      </c>
      <c r="AY132">
        <v>2</v>
      </c>
      <c r="AZ132">
        <v>16384</v>
      </c>
      <c r="BA132">
        <v>132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CX132">
        <f>ROUND(Y132*Source!I152,9)</f>
        <v>1.9771650000000001</v>
      </c>
      <c r="CY132">
        <f t="shared" si="36"/>
        <v>11856</v>
      </c>
      <c r="CZ132">
        <f t="shared" si="37"/>
        <v>11856</v>
      </c>
      <c r="DA132">
        <f t="shared" si="38"/>
        <v>1</v>
      </c>
      <c r="DB132">
        <f t="shared" si="39"/>
        <v>98286.24</v>
      </c>
      <c r="DC132">
        <f t="shared" si="40"/>
        <v>0</v>
      </c>
      <c r="DD132" t="s">
        <v>3</v>
      </c>
      <c r="DE132" t="s">
        <v>3</v>
      </c>
      <c r="DF132">
        <f t="shared" si="42"/>
        <v>23441.27</v>
      </c>
      <c r="DG132">
        <f t="shared" si="43"/>
        <v>0</v>
      </c>
      <c r="DH132">
        <f t="shared" si="44"/>
        <v>0</v>
      </c>
      <c r="DI132">
        <f t="shared" si="45"/>
        <v>0</v>
      </c>
      <c r="DJ132">
        <f t="shared" si="41"/>
        <v>23441.27</v>
      </c>
      <c r="DK132">
        <v>0</v>
      </c>
    </row>
    <row r="133" spans="1:115" x14ac:dyDescent="0.2">
      <c r="A133">
        <f>ROW(Source!A152)</f>
        <v>152</v>
      </c>
      <c r="B133">
        <v>51442965</v>
      </c>
      <c r="C133">
        <v>51457669</v>
      </c>
      <c r="D133">
        <v>0</v>
      </c>
      <c r="E133">
        <v>1</v>
      </c>
      <c r="F133">
        <v>1</v>
      </c>
      <c r="G133">
        <v>1</v>
      </c>
      <c r="H133">
        <v>3</v>
      </c>
      <c r="I133" t="s">
        <v>241</v>
      </c>
      <c r="J133" t="s">
        <v>3</v>
      </c>
      <c r="K133" t="s">
        <v>242</v>
      </c>
      <c r="L133">
        <v>1371</v>
      </c>
      <c r="N133">
        <v>1013</v>
      </c>
      <c r="O133" t="s">
        <v>154</v>
      </c>
      <c r="P133" t="s">
        <v>154</v>
      </c>
      <c r="Q133">
        <v>1</v>
      </c>
      <c r="W133">
        <v>0</v>
      </c>
      <c r="X133">
        <v>1261373981</v>
      </c>
      <c r="Y133">
        <f t="shared" si="35"/>
        <v>320</v>
      </c>
      <c r="AA133">
        <v>145.30000000000001</v>
      </c>
      <c r="AB133">
        <v>0</v>
      </c>
      <c r="AC133">
        <v>0</v>
      </c>
      <c r="AD133">
        <v>0</v>
      </c>
      <c r="AE133">
        <v>145.30000000000001</v>
      </c>
      <c r="AF133">
        <v>0</v>
      </c>
      <c r="AG133">
        <v>0</v>
      </c>
      <c r="AH133">
        <v>0</v>
      </c>
      <c r="AI133">
        <v>1</v>
      </c>
      <c r="AJ133">
        <v>1</v>
      </c>
      <c r="AK133">
        <v>1</v>
      </c>
      <c r="AL133">
        <v>1</v>
      </c>
      <c r="AN133">
        <v>0</v>
      </c>
      <c r="AO133">
        <v>1</v>
      </c>
      <c r="AP133">
        <v>0</v>
      </c>
      <c r="AQ133">
        <v>0</v>
      </c>
      <c r="AR133">
        <v>0</v>
      </c>
      <c r="AS133" t="s">
        <v>3</v>
      </c>
      <c r="AT133">
        <v>320</v>
      </c>
      <c r="AU133" t="s">
        <v>3</v>
      </c>
      <c r="AV133">
        <v>0</v>
      </c>
      <c r="AW133">
        <v>2</v>
      </c>
      <c r="AX133">
        <v>51457714</v>
      </c>
      <c r="AY133">
        <v>2</v>
      </c>
      <c r="AZ133">
        <v>16384</v>
      </c>
      <c r="BA133">
        <v>133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CX133">
        <f>ROUND(Y133*Source!I152,9)</f>
        <v>76.319999999999993</v>
      </c>
      <c r="CY133">
        <f t="shared" si="36"/>
        <v>145.30000000000001</v>
      </c>
      <c r="CZ133">
        <f t="shared" si="37"/>
        <v>145.30000000000001</v>
      </c>
      <c r="DA133">
        <f t="shared" si="38"/>
        <v>1</v>
      </c>
      <c r="DB133">
        <f t="shared" si="39"/>
        <v>46496</v>
      </c>
      <c r="DC133">
        <f t="shared" si="40"/>
        <v>0</v>
      </c>
      <c r="DD133" t="s">
        <v>3</v>
      </c>
      <c r="DE133" t="s">
        <v>3</v>
      </c>
      <c r="DF133">
        <f t="shared" si="42"/>
        <v>11089.3</v>
      </c>
      <c r="DG133">
        <f t="shared" si="43"/>
        <v>0</v>
      </c>
      <c r="DH133">
        <f t="shared" si="44"/>
        <v>0</v>
      </c>
      <c r="DI133">
        <f t="shared" si="45"/>
        <v>0</v>
      </c>
      <c r="DJ133">
        <f t="shared" si="41"/>
        <v>11089.3</v>
      </c>
      <c r="DK133">
        <v>0</v>
      </c>
    </row>
    <row r="134" spans="1:115" x14ac:dyDescent="0.2">
      <c r="A134">
        <f>ROW(Source!A152)</f>
        <v>152</v>
      </c>
      <c r="B134">
        <v>51442965</v>
      </c>
      <c r="C134">
        <v>51457669</v>
      </c>
      <c r="D134">
        <v>0</v>
      </c>
      <c r="E134">
        <v>1</v>
      </c>
      <c r="F134">
        <v>1</v>
      </c>
      <c r="G134">
        <v>1</v>
      </c>
      <c r="H134">
        <v>3</v>
      </c>
      <c r="I134" t="s">
        <v>249</v>
      </c>
      <c r="J134" t="s">
        <v>3</v>
      </c>
      <c r="K134" t="s">
        <v>250</v>
      </c>
      <c r="L134">
        <v>1371</v>
      </c>
      <c r="N134">
        <v>1013</v>
      </c>
      <c r="O134" t="s">
        <v>154</v>
      </c>
      <c r="P134" t="s">
        <v>154</v>
      </c>
      <c r="Q134">
        <v>1</v>
      </c>
      <c r="W134">
        <v>0</v>
      </c>
      <c r="X134">
        <v>1717656211</v>
      </c>
      <c r="Y134">
        <f t="shared" si="35"/>
        <v>3680</v>
      </c>
      <c r="AA134">
        <v>66.400000000000006</v>
      </c>
      <c r="AB134">
        <v>0</v>
      </c>
      <c r="AC134">
        <v>0</v>
      </c>
      <c r="AD134">
        <v>0</v>
      </c>
      <c r="AE134">
        <v>66.400000000000006</v>
      </c>
      <c r="AF134">
        <v>0</v>
      </c>
      <c r="AG134">
        <v>0</v>
      </c>
      <c r="AH134">
        <v>0</v>
      </c>
      <c r="AI134">
        <v>1</v>
      </c>
      <c r="AJ134">
        <v>1</v>
      </c>
      <c r="AK134">
        <v>1</v>
      </c>
      <c r="AL134">
        <v>1</v>
      </c>
      <c r="AN134">
        <v>0</v>
      </c>
      <c r="AO134">
        <v>1</v>
      </c>
      <c r="AP134">
        <v>0</v>
      </c>
      <c r="AQ134">
        <v>0</v>
      </c>
      <c r="AR134">
        <v>0</v>
      </c>
      <c r="AS134" t="s">
        <v>3</v>
      </c>
      <c r="AT134">
        <v>3680</v>
      </c>
      <c r="AU134" t="s">
        <v>3</v>
      </c>
      <c r="AV134">
        <v>0</v>
      </c>
      <c r="AW134">
        <v>2</v>
      </c>
      <c r="AX134">
        <v>51457715</v>
      </c>
      <c r="AY134">
        <v>2</v>
      </c>
      <c r="AZ134">
        <v>16384</v>
      </c>
      <c r="BA134">
        <v>134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CX134">
        <f>ROUND(Y134*Source!I152,9)</f>
        <v>877.68</v>
      </c>
      <c r="CY134">
        <f t="shared" si="36"/>
        <v>66.400000000000006</v>
      </c>
      <c r="CZ134">
        <f t="shared" si="37"/>
        <v>66.400000000000006</v>
      </c>
      <c r="DA134">
        <f t="shared" si="38"/>
        <v>1</v>
      </c>
      <c r="DB134">
        <f t="shared" si="39"/>
        <v>244352</v>
      </c>
      <c r="DC134">
        <f t="shared" si="40"/>
        <v>0</v>
      </c>
      <c r="DD134" t="s">
        <v>3</v>
      </c>
      <c r="DE134" t="s">
        <v>3</v>
      </c>
      <c r="DF134">
        <f t="shared" si="42"/>
        <v>58277.95</v>
      </c>
      <c r="DG134">
        <f t="shared" si="43"/>
        <v>0</v>
      </c>
      <c r="DH134">
        <f t="shared" si="44"/>
        <v>0</v>
      </c>
      <c r="DI134">
        <f t="shared" si="45"/>
        <v>0</v>
      </c>
      <c r="DJ134">
        <f t="shared" si="41"/>
        <v>58277.95</v>
      </c>
      <c r="DK134">
        <v>0</v>
      </c>
    </row>
    <row r="135" spans="1:115" x14ac:dyDescent="0.2">
      <c r="A135">
        <f>ROW(Source!A152)</f>
        <v>152</v>
      </c>
      <c r="B135">
        <v>51442965</v>
      </c>
      <c r="C135">
        <v>51457669</v>
      </c>
      <c r="D135">
        <v>0</v>
      </c>
      <c r="E135">
        <v>1</v>
      </c>
      <c r="F135">
        <v>1</v>
      </c>
      <c r="G135">
        <v>1</v>
      </c>
      <c r="H135">
        <v>3</v>
      </c>
      <c r="I135" t="s">
        <v>223</v>
      </c>
      <c r="J135" t="s">
        <v>3</v>
      </c>
      <c r="K135" t="s">
        <v>224</v>
      </c>
      <c r="L135">
        <v>1301</v>
      </c>
      <c r="N135">
        <v>1003</v>
      </c>
      <c r="O135" t="s">
        <v>225</v>
      </c>
      <c r="P135" t="s">
        <v>225</v>
      </c>
      <c r="Q135">
        <v>1</v>
      </c>
      <c r="W135">
        <v>0</v>
      </c>
      <c r="X135">
        <v>-2005551863</v>
      </c>
      <c r="Y135">
        <f t="shared" si="35"/>
        <v>2000</v>
      </c>
      <c r="AA135">
        <v>351.2</v>
      </c>
      <c r="AB135">
        <v>0</v>
      </c>
      <c r="AC135">
        <v>0</v>
      </c>
      <c r="AD135">
        <v>0</v>
      </c>
      <c r="AE135">
        <v>351.2</v>
      </c>
      <c r="AF135">
        <v>0</v>
      </c>
      <c r="AG135">
        <v>0</v>
      </c>
      <c r="AH135">
        <v>0</v>
      </c>
      <c r="AI135">
        <v>1</v>
      </c>
      <c r="AJ135">
        <v>1</v>
      </c>
      <c r="AK135">
        <v>1</v>
      </c>
      <c r="AL135">
        <v>1</v>
      </c>
      <c r="AN135">
        <v>0</v>
      </c>
      <c r="AO135">
        <v>1</v>
      </c>
      <c r="AP135">
        <v>0</v>
      </c>
      <c r="AQ135">
        <v>0</v>
      </c>
      <c r="AR135">
        <v>0</v>
      </c>
      <c r="AS135" t="s">
        <v>3</v>
      </c>
      <c r="AT135">
        <v>2000</v>
      </c>
      <c r="AU135" t="s">
        <v>3</v>
      </c>
      <c r="AV135">
        <v>0</v>
      </c>
      <c r="AW135">
        <v>2</v>
      </c>
      <c r="AX135">
        <v>51457716</v>
      </c>
      <c r="AY135">
        <v>2</v>
      </c>
      <c r="AZ135">
        <v>16384</v>
      </c>
      <c r="BA135">
        <v>135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CX135">
        <f>ROUND(Y135*Source!I152,9)</f>
        <v>477</v>
      </c>
      <c r="CY135">
        <f t="shared" si="36"/>
        <v>351.2</v>
      </c>
      <c r="CZ135">
        <f t="shared" si="37"/>
        <v>351.2</v>
      </c>
      <c r="DA135">
        <f t="shared" si="38"/>
        <v>1</v>
      </c>
      <c r="DB135">
        <f t="shared" si="39"/>
        <v>702400</v>
      </c>
      <c r="DC135">
        <f t="shared" si="40"/>
        <v>0</v>
      </c>
      <c r="DD135" t="s">
        <v>3</v>
      </c>
      <c r="DE135" t="s">
        <v>3</v>
      </c>
      <c r="DF135">
        <f t="shared" si="42"/>
        <v>167522.4</v>
      </c>
      <c r="DG135">
        <f t="shared" si="43"/>
        <v>0</v>
      </c>
      <c r="DH135">
        <f t="shared" si="44"/>
        <v>0</v>
      </c>
      <c r="DI135">
        <f t="shared" si="45"/>
        <v>0</v>
      </c>
      <c r="DJ135">
        <f t="shared" si="41"/>
        <v>167522.4</v>
      </c>
      <c r="DK135">
        <v>0</v>
      </c>
    </row>
    <row r="136" spans="1:115" x14ac:dyDescent="0.2">
      <c r="A136">
        <f>ROW(Source!A152)</f>
        <v>152</v>
      </c>
      <c r="B136">
        <v>51442965</v>
      </c>
      <c r="C136">
        <v>51457669</v>
      </c>
      <c r="D136">
        <v>0</v>
      </c>
      <c r="E136">
        <v>1</v>
      </c>
      <c r="F136">
        <v>1</v>
      </c>
      <c r="G136">
        <v>1</v>
      </c>
      <c r="H136">
        <v>3</v>
      </c>
      <c r="I136" t="s">
        <v>261</v>
      </c>
      <c r="J136" t="s">
        <v>3</v>
      </c>
      <c r="K136" t="s">
        <v>262</v>
      </c>
      <c r="L136">
        <v>1371</v>
      </c>
      <c r="N136">
        <v>1013</v>
      </c>
      <c r="O136" t="s">
        <v>154</v>
      </c>
      <c r="P136" t="s">
        <v>154</v>
      </c>
      <c r="Q136">
        <v>1</v>
      </c>
      <c r="W136">
        <v>0</v>
      </c>
      <c r="X136">
        <v>1902310781</v>
      </c>
      <c r="Y136">
        <f t="shared" si="35"/>
        <v>3680</v>
      </c>
      <c r="AA136">
        <v>5.5</v>
      </c>
      <c r="AB136">
        <v>0</v>
      </c>
      <c r="AC136">
        <v>0</v>
      </c>
      <c r="AD136">
        <v>0</v>
      </c>
      <c r="AE136">
        <v>5.5</v>
      </c>
      <c r="AF136">
        <v>0</v>
      </c>
      <c r="AG136">
        <v>0</v>
      </c>
      <c r="AH136">
        <v>0</v>
      </c>
      <c r="AI136">
        <v>1</v>
      </c>
      <c r="AJ136">
        <v>1</v>
      </c>
      <c r="AK136">
        <v>1</v>
      </c>
      <c r="AL136">
        <v>1</v>
      </c>
      <c r="AN136">
        <v>0</v>
      </c>
      <c r="AO136">
        <v>1</v>
      </c>
      <c r="AP136">
        <v>0</v>
      </c>
      <c r="AQ136">
        <v>0</v>
      </c>
      <c r="AR136">
        <v>0</v>
      </c>
      <c r="AS136" t="s">
        <v>3</v>
      </c>
      <c r="AT136">
        <v>3680</v>
      </c>
      <c r="AU136" t="s">
        <v>3</v>
      </c>
      <c r="AV136">
        <v>0</v>
      </c>
      <c r="AW136">
        <v>2</v>
      </c>
      <c r="AX136">
        <v>51457717</v>
      </c>
      <c r="AY136">
        <v>2</v>
      </c>
      <c r="AZ136">
        <v>16384</v>
      </c>
      <c r="BA136">
        <v>136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CX136">
        <f>ROUND(Y136*Source!I152,9)</f>
        <v>877.68</v>
      </c>
      <c r="CY136">
        <f t="shared" si="36"/>
        <v>5.5</v>
      </c>
      <c r="CZ136">
        <f t="shared" si="37"/>
        <v>5.5</v>
      </c>
      <c r="DA136">
        <f t="shared" si="38"/>
        <v>1</v>
      </c>
      <c r="DB136">
        <f t="shared" si="39"/>
        <v>20240</v>
      </c>
      <c r="DC136">
        <f t="shared" si="40"/>
        <v>0</v>
      </c>
      <c r="DD136" t="s">
        <v>3</v>
      </c>
      <c r="DE136" t="s">
        <v>3</v>
      </c>
      <c r="DF136">
        <f t="shared" si="42"/>
        <v>4827.24</v>
      </c>
      <c r="DG136">
        <f t="shared" si="43"/>
        <v>0</v>
      </c>
      <c r="DH136">
        <f t="shared" si="44"/>
        <v>0</v>
      </c>
      <c r="DI136">
        <f t="shared" si="45"/>
        <v>0</v>
      </c>
      <c r="DJ136">
        <f t="shared" si="41"/>
        <v>4827.24</v>
      </c>
      <c r="DK136">
        <v>0</v>
      </c>
    </row>
    <row r="137" spans="1:115" x14ac:dyDescent="0.2">
      <c r="A137">
        <f>ROW(Source!A153)</f>
        <v>153</v>
      </c>
      <c r="B137">
        <v>51441990</v>
      </c>
      <c r="C137">
        <v>51457669</v>
      </c>
      <c r="D137">
        <v>0</v>
      </c>
      <c r="E137">
        <v>1</v>
      </c>
      <c r="F137">
        <v>1</v>
      </c>
      <c r="G137">
        <v>1</v>
      </c>
      <c r="H137">
        <v>1</v>
      </c>
      <c r="I137" t="s">
        <v>703</v>
      </c>
      <c r="J137" t="s">
        <v>3</v>
      </c>
      <c r="K137" t="s">
        <v>704</v>
      </c>
      <c r="L137">
        <v>1369</v>
      </c>
      <c r="N137">
        <v>1013</v>
      </c>
      <c r="O137" t="s">
        <v>642</v>
      </c>
      <c r="P137" t="s">
        <v>642</v>
      </c>
      <c r="Q137">
        <v>1</v>
      </c>
      <c r="W137">
        <v>0</v>
      </c>
      <c r="X137">
        <v>1266649377</v>
      </c>
      <c r="Y137">
        <f>(AT137*1.15*1.15)</f>
        <v>1534.1</v>
      </c>
      <c r="AA137">
        <v>0</v>
      </c>
      <c r="AB137">
        <v>0</v>
      </c>
      <c r="AC137">
        <v>0</v>
      </c>
      <c r="AD137">
        <v>8.31</v>
      </c>
      <c r="AE137">
        <v>0</v>
      </c>
      <c r="AF137">
        <v>0</v>
      </c>
      <c r="AG137">
        <v>0</v>
      </c>
      <c r="AH137">
        <v>8.31</v>
      </c>
      <c r="AI137">
        <v>1</v>
      </c>
      <c r="AJ137">
        <v>1</v>
      </c>
      <c r="AK137">
        <v>1</v>
      </c>
      <c r="AL137">
        <v>1</v>
      </c>
      <c r="AN137">
        <v>0</v>
      </c>
      <c r="AO137">
        <v>1</v>
      </c>
      <c r="AP137">
        <v>0</v>
      </c>
      <c r="AQ137">
        <v>0</v>
      </c>
      <c r="AR137">
        <v>0</v>
      </c>
      <c r="AS137" t="s">
        <v>3</v>
      </c>
      <c r="AT137">
        <v>1160</v>
      </c>
      <c r="AU137" t="s">
        <v>43</v>
      </c>
      <c r="AV137">
        <v>1</v>
      </c>
      <c r="AW137">
        <v>2</v>
      </c>
      <c r="AX137">
        <v>51457694</v>
      </c>
      <c r="AY137">
        <v>2</v>
      </c>
      <c r="AZ137">
        <v>133120</v>
      </c>
      <c r="BA137">
        <v>137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CX137">
        <f>ROUND(Y137*Source!I153,9)</f>
        <v>365.88285000000002</v>
      </c>
      <c r="CY137">
        <f>AD137</f>
        <v>8.31</v>
      </c>
      <c r="CZ137">
        <f>AH137</f>
        <v>8.31</v>
      </c>
      <c r="DA137">
        <f>AL137</f>
        <v>1</v>
      </c>
      <c r="DB137">
        <f>ROUND((ROUND(AT137*CZ137,2)*1.15*1.15),6)</f>
        <v>12748.370999999999</v>
      </c>
      <c r="DC137">
        <f>ROUND((ROUND(AT137*AG137,2)*1.15*1.15),6)</f>
        <v>0</v>
      </c>
      <c r="DD137" t="s">
        <v>3</v>
      </c>
      <c r="DE137" t="s">
        <v>3</v>
      </c>
      <c r="DF137">
        <f t="shared" si="42"/>
        <v>0</v>
      </c>
      <c r="DG137">
        <f t="shared" si="43"/>
        <v>0</v>
      </c>
      <c r="DH137">
        <f t="shared" si="44"/>
        <v>0</v>
      </c>
      <c r="DI137">
        <f t="shared" si="45"/>
        <v>3040.49</v>
      </c>
      <c r="DJ137">
        <f>DI137</f>
        <v>3040.49</v>
      </c>
      <c r="DK137">
        <v>0</v>
      </c>
    </row>
    <row r="138" spans="1:115" x14ac:dyDescent="0.2">
      <c r="A138">
        <f>ROW(Source!A153)</f>
        <v>153</v>
      </c>
      <c r="B138">
        <v>51441990</v>
      </c>
      <c r="C138">
        <v>51457669</v>
      </c>
      <c r="D138">
        <v>121548</v>
      </c>
      <c r="E138">
        <v>1</v>
      </c>
      <c r="F138">
        <v>1</v>
      </c>
      <c r="G138">
        <v>1</v>
      </c>
      <c r="H138">
        <v>1</v>
      </c>
      <c r="I138" t="s">
        <v>31</v>
      </c>
      <c r="J138" t="s">
        <v>3</v>
      </c>
      <c r="K138" t="s">
        <v>643</v>
      </c>
      <c r="L138">
        <v>1369</v>
      </c>
      <c r="N138">
        <v>1013</v>
      </c>
      <c r="O138" t="s">
        <v>642</v>
      </c>
      <c r="P138" t="s">
        <v>642</v>
      </c>
      <c r="Q138">
        <v>1</v>
      </c>
      <c r="W138">
        <v>0</v>
      </c>
      <c r="X138">
        <v>18861106</v>
      </c>
      <c r="Y138">
        <f t="shared" ref="Y138:Y147" si="46">(AT138*1.25*1.15)</f>
        <v>151.22499999999999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1</v>
      </c>
      <c r="AJ138">
        <v>1</v>
      </c>
      <c r="AK138">
        <v>1</v>
      </c>
      <c r="AL138">
        <v>1</v>
      </c>
      <c r="AN138">
        <v>0</v>
      </c>
      <c r="AO138">
        <v>1</v>
      </c>
      <c r="AP138">
        <v>0</v>
      </c>
      <c r="AQ138">
        <v>0</v>
      </c>
      <c r="AR138">
        <v>0</v>
      </c>
      <c r="AS138" t="s">
        <v>3</v>
      </c>
      <c r="AT138">
        <v>105.2</v>
      </c>
      <c r="AU138" t="s">
        <v>36</v>
      </c>
      <c r="AV138">
        <v>2</v>
      </c>
      <c r="AW138">
        <v>2</v>
      </c>
      <c r="AX138">
        <v>51457695</v>
      </c>
      <c r="AY138">
        <v>1</v>
      </c>
      <c r="AZ138">
        <v>0</v>
      </c>
      <c r="BA138">
        <v>138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CX138">
        <f>ROUND(Y138*Source!I153,9)</f>
        <v>36.067162500000002</v>
      </c>
      <c r="CY138">
        <f>AD138</f>
        <v>0</v>
      </c>
      <c r="CZ138">
        <f>AH138</f>
        <v>0</v>
      </c>
      <c r="DA138">
        <f>AL138</f>
        <v>1</v>
      </c>
      <c r="DB138">
        <f t="shared" ref="DB138:DB147" si="47">ROUND((ROUND(AT138*CZ138,2)*1.25*1.15),6)</f>
        <v>0</v>
      </c>
      <c r="DC138">
        <f t="shared" ref="DC138:DC147" si="48">ROUND((ROUND(AT138*AG138,2)*1.25*1.15),6)</f>
        <v>0</v>
      </c>
      <c r="DD138" t="s">
        <v>3</v>
      </c>
      <c r="DE138" t="s">
        <v>3</v>
      </c>
      <c r="DF138">
        <f t="shared" si="42"/>
        <v>0</v>
      </c>
      <c r="DG138">
        <f t="shared" si="43"/>
        <v>0</v>
      </c>
      <c r="DH138">
        <f t="shared" si="44"/>
        <v>0</v>
      </c>
      <c r="DI138">
        <f t="shared" si="45"/>
        <v>0</v>
      </c>
      <c r="DJ138">
        <f>DI138</f>
        <v>0</v>
      </c>
      <c r="DK138">
        <v>0</v>
      </c>
    </row>
    <row r="139" spans="1:115" x14ac:dyDescent="0.2">
      <c r="A139">
        <f>ROW(Source!A153)</f>
        <v>153</v>
      </c>
      <c r="B139">
        <v>51441990</v>
      </c>
      <c r="C139">
        <v>51457669</v>
      </c>
      <c r="D139">
        <v>0</v>
      </c>
      <c r="E139">
        <v>1</v>
      </c>
      <c r="F139">
        <v>1</v>
      </c>
      <c r="G139">
        <v>1</v>
      </c>
      <c r="H139">
        <v>2</v>
      </c>
      <c r="I139" t="s">
        <v>673</v>
      </c>
      <c r="J139" t="s">
        <v>3</v>
      </c>
      <c r="K139" t="s">
        <v>674</v>
      </c>
      <c r="L139">
        <v>37129807</v>
      </c>
      <c r="N139">
        <v>1011</v>
      </c>
      <c r="O139" t="s">
        <v>646</v>
      </c>
      <c r="P139" t="s">
        <v>646</v>
      </c>
      <c r="Q139">
        <v>1</v>
      </c>
      <c r="W139">
        <v>0</v>
      </c>
      <c r="X139">
        <v>1021476359</v>
      </c>
      <c r="Y139">
        <f t="shared" si="46"/>
        <v>48.012499999999996</v>
      </c>
      <c r="AA139">
        <v>0</v>
      </c>
      <c r="AB139">
        <v>187.02</v>
      </c>
      <c r="AC139">
        <v>25.1</v>
      </c>
      <c r="AD139">
        <v>0</v>
      </c>
      <c r="AE139">
        <v>0</v>
      </c>
      <c r="AF139">
        <v>187.02</v>
      </c>
      <c r="AG139">
        <v>25.1</v>
      </c>
      <c r="AH139">
        <v>0</v>
      </c>
      <c r="AI139">
        <v>1</v>
      </c>
      <c r="AJ139">
        <v>1</v>
      </c>
      <c r="AK139">
        <v>1</v>
      </c>
      <c r="AL139">
        <v>1</v>
      </c>
      <c r="AN139">
        <v>0</v>
      </c>
      <c r="AO139">
        <v>1</v>
      </c>
      <c r="AP139">
        <v>0</v>
      </c>
      <c r="AQ139">
        <v>0</v>
      </c>
      <c r="AR139">
        <v>0</v>
      </c>
      <c r="AS139" t="s">
        <v>3</v>
      </c>
      <c r="AT139">
        <v>33.4</v>
      </c>
      <c r="AU139" t="s">
        <v>36</v>
      </c>
      <c r="AV139">
        <v>0</v>
      </c>
      <c r="AW139">
        <v>2</v>
      </c>
      <c r="AX139">
        <v>51457696</v>
      </c>
      <c r="AY139">
        <v>2</v>
      </c>
      <c r="AZ139">
        <v>98304</v>
      </c>
      <c r="BA139">
        <v>139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CX139">
        <f>ROUND(Y139*Source!I153,9)</f>
        <v>11.45098125</v>
      </c>
      <c r="CY139">
        <f t="shared" ref="CY139:CY147" si="49">AB139</f>
        <v>187.02</v>
      </c>
      <c r="CZ139">
        <f t="shared" ref="CZ139:CZ147" si="50">AF139</f>
        <v>187.02</v>
      </c>
      <c r="DA139">
        <f t="shared" ref="DA139:DA147" si="51">AJ139</f>
        <v>1</v>
      </c>
      <c r="DB139">
        <f t="shared" si="47"/>
        <v>8979.3006249999999</v>
      </c>
      <c r="DC139">
        <f t="shared" si="48"/>
        <v>1205.11375</v>
      </c>
      <c r="DD139" t="s">
        <v>3</v>
      </c>
      <c r="DE139" t="s">
        <v>3</v>
      </c>
      <c r="DF139">
        <f t="shared" si="42"/>
        <v>0</v>
      </c>
      <c r="DG139">
        <f t="shared" si="43"/>
        <v>2141.56</v>
      </c>
      <c r="DH139">
        <f t="shared" si="44"/>
        <v>287.42</v>
      </c>
      <c r="DI139">
        <f t="shared" si="45"/>
        <v>0</v>
      </c>
      <c r="DJ139">
        <f t="shared" ref="DJ139:DJ147" si="52">DG139</f>
        <v>2141.56</v>
      </c>
      <c r="DK139">
        <v>0</v>
      </c>
    </row>
    <row r="140" spans="1:115" x14ac:dyDescent="0.2">
      <c r="A140">
        <f>ROW(Source!A153)</f>
        <v>153</v>
      </c>
      <c r="B140">
        <v>51441990</v>
      </c>
      <c r="C140">
        <v>51457669</v>
      </c>
      <c r="D140">
        <v>0</v>
      </c>
      <c r="E140">
        <v>1</v>
      </c>
      <c r="F140">
        <v>1</v>
      </c>
      <c r="G140">
        <v>1</v>
      </c>
      <c r="H140">
        <v>2</v>
      </c>
      <c r="I140" t="s">
        <v>705</v>
      </c>
      <c r="J140" t="s">
        <v>3</v>
      </c>
      <c r="K140" t="s">
        <v>706</v>
      </c>
      <c r="L140">
        <v>37129807</v>
      </c>
      <c r="N140">
        <v>1011</v>
      </c>
      <c r="O140" t="s">
        <v>646</v>
      </c>
      <c r="P140" t="s">
        <v>646</v>
      </c>
      <c r="Q140">
        <v>1</v>
      </c>
      <c r="W140">
        <v>0</v>
      </c>
      <c r="X140">
        <v>-154294902</v>
      </c>
      <c r="Y140">
        <f t="shared" si="46"/>
        <v>33.522499999999994</v>
      </c>
      <c r="AA140">
        <v>0</v>
      </c>
      <c r="AB140">
        <v>0.48</v>
      </c>
      <c r="AC140">
        <v>0</v>
      </c>
      <c r="AD140">
        <v>0</v>
      </c>
      <c r="AE140">
        <v>0</v>
      </c>
      <c r="AF140">
        <v>0.48</v>
      </c>
      <c r="AG140">
        <v>0</v>
      </c>
      <c r="AH140">
        <v>0</v>
      </c>
      <c r="AI140">
        <v>1</v>
      </c>
      <c r="AJ140">
        <v>1</v>
      </c>
      <c r="AK140">
        <v>1</v>
      </c>
      <c r="AL140">
        <v>1</v>
      </c>
      <c r="AN140">
        <v>0</v>
      </c>
      <c r="AO140">
        <v>1</v>
      </c>
      <c r="AP140">
        <v>0</v>
      </c>
      <c r="AQ140">
        <v>0</v>
      </c>
      <c r="AR140">
        <v>0</v>
      </c>
      <c r="AS140" t="s">
        <v>3</v>
      </c>
      <c r="AT140">
        <v>23.32</v>
      </c>
      <c r="AU140" t="s">
        <v>36</v>
      </c>
      <c r="AV140">
        <v>0</v>
      </c>
      <c r="AW140">
        <v>2</v>
      </c>
      <c r="AX140">
        <v>51457697</v>
      </c>
      <c r="AY140">
        <v>2</v>
      </c>
      <c r="AZ140">
        <v>34816</v>
      </c>
      <c r="BA140">
        <v>140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CX140">
        <f>ROUND(Y140*Source!I153,9)</f>
        <v>7.9951162499999997</v>
      </c>
      <c r="CY140">
        <f t="shared" si="49"/>
        <v>0.48</v>
      </c>
      <c r="CZ140">
        <f t="shared" si="50"/>
        <v>0.48</v>
      </c>
      <c r="DA140">
        <f t="shared" si="51"/>
        <v>1</v>
      </c>
      <c r="DB140">
        <f t="shared" si="47"/>
        <v>16.085625</v>
      </c>
      <c r="DC140">
        <f t="shared" si="48"/>
        <v>0</v>
      </c>
      <c r="DD140" t="s">
        <v>3</v>
      </c>
      <c r="DE140" t="s">
        <v>3</v>
      </c>
      <c r="DF140">
        <f t="shared" si="42"/>
        <v>0</v>
      </c>
      <c r="DG140">
        <f t="shared" si="43"/>
        <v>3.84</v>
      </c>
      <c r="DH140">
        <f t="shared" si="44"/>
        <v>0</v>
      </c>
      <c r="DI140">
        <f t="shared" si="45"/>
        <v>0</v>
      </c>
      <c r="DJ140">
        <f t="shared" si="52"/>
        <v>3.84</v>
      </c>
      <c r="DK140">
        <v>0</v>
      </c>
    </row>
    <row r="141" spans="1:115" x14ac:dyDescent="0.2">
      <c r="A141">
        <f>ROW(Source!A153)</f>
        <v>153</v>
      </c>
      <c r="B141">
        <v>51441990</v>
      </c>
      <c r="C141">
        <v>51457669</v>
      </c>
      <c r="D141">
        <v>0</v>
      </c>
      <c r="E141">
        <v>1</v>
      </c>
      <c r="F141">
        <v>1</v>
      </c>
      <c r="G141">
        <v>1</v>
      </c>
      <c r="H141">
        <v>2</v>
      </c>
      <c r="I141" t="s">
        <v>701</v>
      </c>
      <c r="J141" t="s">
        <v>3</v>
      </c>
      <c r="K141" t="s">
        <v>702</v>
      </c>
      <c r="L141">
        <v>37129807</v>
      </c>
      <c r="N141">
        <v>1011</v>
      </c>
      <c r="O141" t="s">
        <v>646</v>
      </c>
      <c r="P141" t="s">
        <v>646</v>
      </c>
      <c r="Q141">
        <v>1</v>
      </c>
      <c r="W141">
        <v>0</v>
      </c>
      <c r="X141">
        <v>1536764081</v>
      </c>
      <c r="Y141">
        <f t="shared" si="46"/>
        <v>26.263124999999995</v>
      </c>
      <c r="AA141">
        <v>0</v>
      </c>
      <c r="AB141">
        <v>4.5</v>
      </c>
      <c r="AC141">
        <v>0</v>
      </c>
      <c r="AD141">
        <v>0</v>
      </c>
      <c r="AE141">
        <v>0</v>
      </c>
      <c r="AF141">
        <v>4.5</v>
      </c>
      <c r="AG141">
        <v>0</v>
      </c>
      <c r="AH141">
        <v>0</v>
      </c>
      <c r="AI141">
        <v>1</v>
      </c>
      <c r="AJ141">
        <v>1</v>
      </c>
      <c r="AK141">
        <v>1</v>
      </c>
      <c r="AL141">
        <v>1</v>
      </c>
      <c r="AN141">
        <v>0</v>
      </c>
      <c r="AO141">
        <v>1</v>
      </c>
      <c r="AP141">
        <v>0</v>
      </c>
      <c r="AQ141">
        <v>0</v>
      </c>
      <c r="AR141">
        <v>0</v>
      </c>
      <c r="AS141" t="s">
        <v>3</v>
      </c>
      <c r="AT141">
        <v>18.27</v>
      </c>
      <c r="AU141" t="s">
        <v>36</v>
      </c>
      <c r="AV141">
        <v>0</v>
      </c>
      <c r="AW141">
        <v>2</v>
      </c>
      <c r="AX141">
        <v>51457698</v>
      </c>
      <c r="AY141">
        <v>2</v>
      </c>
      <c r="AZ141">
        <v>34816</v>
      </c>
      <c r="BA141">
        <v>141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CX141">
        <f>ROUND(Y141*Source!I153,9)</f>
        <v>6.2637553129999999</v>
      </c>
      <c r="CY141">
        <f t="shared" si="49"/>
        <v>4.5</v>
      </c>
      <c r="CZ141">
        <f t="shared" si="50"/>
        <v>4.5</v>
      </c>
      <c r="DA141">
        <f t="shared" si="51"/>
        <v>1</v>
      </c>
      <c r="DB141">
        <f t="shared" si="47"/>
        <v>118.19125</v>
      </c>
      <c r="DC141">
        <f t="shared" si="48"/>
        <v>0</v>
      </c>
      <c r="DD141" t="s">
        <v>3</v>
      </c>
      <c r="DE141" t="s">
        <v>3</v>
      </c>
      <c r="DF141">
        <f t="shared" si="42"/>
        <v>0</v>
      </c>
      <c r="DG141">
        <f t="shared" si="43"/>
        <v>28.19</v>
      </c>
      <c r="DH141">
        <f t="shared" si="44"/>
        <v>0</v>
      </c>
      <c r="DI141">
        <f t="shared" si="45"/>
        <v>0</v>
      </c>
      <c r="DJ141">
        <f t="shared" si="52"/>
        <v>28.19</v>
      </c>
      <c r="DK141">
        <v>0</v>
      </c>
    </row>
    <row r="142" spans="1:115" x14ac:dyDescent="0.2">
      <c r="A142">
        <f>ROW(Source!A153)</f>
        <v>153</v>
      </c>
      <c r="B142">
        <v>51441990</v>
      </c>
      <c r="C142">
        <v>51457669</v>
      </c>
      <c r="D142">
        <v>0</v>
      </c>
      <c r="E142">
        <v>1</v>
      </c>
      <c r="F142">
        <v>1</v>
      </c>
      <c r="G142">
        <v>1</v>
      </c>
      <c r="H142">
        <v>2</v>
      </c>
      <c r="I142" t="s">
        <v>689</v>
      </c>
      <c r="J142" t="s">
        <v>3</v>
      </c>
      <c r="K142" t="s">
        <v>690</v>
      </c>
      <c r="L142">
        <v>37129807</v>
      </c>
      <c r="N142">
        <v>1011</v>
      </c>
      <c r="O142" t="s">
        <v>646</v>
      </c>
      <c r="P142" t="s">
        <v>646</v>
      </c>
      <c r="Q142">
        <v>1</v>
      </c>
      <c r="W142">
        <v>0</v>
      </c>
      <c r="X142">
        <v>562843950</v>
      </c>
      <c r="Y142">
        <f t="shared" si="46"/>
        <v>109.10624999999999</v>
      </c>
      <c r="AA142">
        <v>0</v>
      </c>
      <c r="AB142">
        <v>70</v>
      </c>
      <c r="AC142">
        <v>0</v>
      </c>
      <c r="AD142">
        <v>0</v>
      </c>
      <c r="AE142">
        <v>0</v>
      </c>
      <c r="AF142">
        <v>70</v>
      </c>
      <c r="AG142">
        <v>0</v>
      </c>
      <c r="AH142">
        <v>0</v>
      </c>
      <c r="AI142">
        <v>1</v>
      </c>
      <c r="AJ142">
        <v>1</v>
      </c>
      <c r="AK142">
        <v>1</v>
      </c>
      <c r="AL142">
        <v>1</v>
      </c>
      <c r="AN142">
        <v>0</v>
      </c>
      <c r="AO142">
        <v>1</v>
      </c>
      <c r="AP142">
        <v>0</v>
      </c>
      <c r="AQ142">
        <v>0</v>
      </c>
      <c r="AR142">
        <v>0</v>
      </c>
      <c r="AS142" t="s">
        <v>3</v>
      </c>
      <c r="AT142">
        <v>75.900000000000006</v>
      </c>
      <c r="AU142" t="s">
        <v>36</v>
      </c>
      <c r="AV142">
        <v>0</v>
      </c>
      <c r="AW142">
        <v>2</v>
      </c>
      <c r="AX142">
        <v>51457699</v>
      </c>
      <c r="AY142">
        <v>2</v>
      </c>
      <c r="AZ142">
        <v>34816</v>
      </c>
      <c r="BA142">
        <v>142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CX142">
        <f>ROUND(Y142*Source!I153,9)</f>
        <v>26.021840624999999</v>
      </c>
      <c r="CY142">
        <f t="shared" si="49"/>
        <v>70</v>
      </c>
      <c r="CZ142">
        <f t="shared" si="50"/>
        <v>70</v>
      </c>
      <c r="DA142">
        <f t="shared" si="51"/>
        <v>1</v>
      </c>
      <c r="DB142">
        <f t="shared" si="47"/>
        <v>7637.4375</v>
      </c>
      <c r="DC142">
        <f t="shared" si="48"/>
        <v>0</v>
      </c>
      <c r="DD142" t="s">
        <v>3</v>
      </c>
      <c r="DE142" t="s">
        <v>3</v>
      </c>
      <c r="DF142">
        <f t="shared" si="42"/>
        <v>0</v>
      </c>
      <c r="DG142">
        <f t="shared" si="43"/>
        <v>1821.53</v>
      </c>
      <c r="DH142">
        <f t="shared" si="44"/>
        <v>0</v>
      </c>
      <c r="DI142">
        <f t="shared" si="45"/>
        <v>0</v>
      </c>
      <c r="DJ142">
        <f t="shared" si="52"/>
        <v>1821.53</v>
      </c>
      <c r="DK142">
        <v>0</v>
      </c>
    </row>
    <row r="143" spans="1:115" x14ac:dyDescent="0.2">
      <c r="A143">
        <f>ROW(Source!A153)</f>
        <v>153</v>
      </c>
      <c r="B143">
        <v>51441990</v>
      </c>
      <c r="C143">
        <v>51457669</v>
      </c>
      <c r="D143">
        <v>0</v>
      </c>
      <c r="E143">
        <v>1</v>
      </c>
      <c r="F143">
        <v>1</v>
      </c>
      <c r="G143">
        <v>1</v>
      </c>
      <c r="H143">
        <v>2</v>
      </c>
      <c r="I143" t="s">
        <v>693</v>
      </c>
      <c r="J143" t="s">
        <v>3</v>
      </c>
      <c r="K143" t="s">
        <v>694</v>
      </c>
      <c r="L143">
        <v>37129807</v>
      </c>
      <c r="N143">
        <v>1011</v>
      </c>
      <c r="O143" t="s">
        <v>646</v>
      </c>
      <c r="P143" t="s">
        <v>646</v>
      </c>
      <c r="Q143">
        <v>1</v>
      </c>
      <c r="W143">
        <v>0</v>
      </c>
      <c r="X143">
        <v>-868342826</v>
      </c>
      <c r="Y143">
        <f t="shared" si="46"/>
        <v>27.599999999999998</v>
      </c>
      <c r="AA143">
        <v>0</v>
      </c>
      <c r="AB143">
        <v>597.1</v>
      </c>
      <c r="AC143">
        <v>23.2</v>
      </c>
      <c r="AD143">
        <v>0</v>
      </c>
      <c r="AE143">
        <v>0</v>
      </c>
      <c r="AF143">
        <v>597.1</v>
      </c>
      <c r="AG143">
        <v>23.2</v>
      </c>
      <c r="AH143">
        <v>0</v>
      </c>
      <c r="AI143">
        <v>1</v>
      </c>
      <c r="AJ143">
        <v>1</v>
      </c>
      <c r="AK143">
        <v>1</v>
      </c>
      <c r="AL143">
        <v>1</v>
      </c>
      <c r="AN143">
        <v>0</v>
      </c>
      <c r="AO143">
        <v>1</v>
      </c>
      <c r="AP143">
        <v>0</v>
      </c>
      <c r="AQ143">
        <v>0</v>
      </c>
      <c r="AR143">
        <v>0</v>
      </c>
      <c r="AS143" t="s">
        <v>3</v>
      </c>
      <c r="AT143">
        <v>19.2</v>
      </c>
      <c r="AU143" t="s">
        <v>36</v>
      </c>
      <c r="AV143">
        <v>0</v>
      </c>
      <c r="AW143">
        <v>2</v>
      </c>
      <c r="AX143">
        <v>51457700</v>
      </c>
      <c r="AY143">
        <v>2</v>
      </c>
      <c r="AZ143">
        <v>98304</v>
      </c>
      <c r="BA143">
        <v>143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CX143">
        <f>ROUND(Y143*Source!I153,9)</f>
        <v>6.5826000000000002</v>
      </c>
      <c r="CY143">
        <f t="shared" si="49"/>
        <v>597.1</v>
      </c>
      <c r="CZ143">
        <f t="shared" si="50"/>
        <v>597.1</v>
      </c>
      <c r="DA143">
        <f t="shared" si="51"/>
        <v>1</v>
      </c>
      <c r="DB143">
        <f t="shared" si="47"/>
        <v>16479.96</v>
      </c>
      <c r="DC143">
        <f t="shared" si="48"/>
        <v>640.32000000000005</v>
      </c>
      <c r="DD143" t="s">
        <v>3</v>
      </c>
      <c r="DE143" t="s">
        <v>3</v>
      </c>
      <c r="DF143">
        <f t="shared" si="42"/>
        <v>0</v>
      </c>
      <c r="DG143">
        <f t="shared" si="43"/>
        <v>3930.47</v>
      </c>
      <c r="DH143">
        <f t="shared" si="44"/>
        <v>152.72</v>
      </c>
      <c r="DI143">
        <f t="shared" si="45"/>
        <v>0</v>
      </c>
      <c r="DJ143">
        <f t="shared" si="52"/>
        <v>3930.47</v>
      </c>
      <c r="DK143">
        <v>0</v>
      </c>
    </row>
    <row r="144" spans="1:115" x14ac:dyDescent="0.2">
      <c r="A144">
        <f>ROW(Source!A153)</f>
        <v>153</v>
      </c>
      <c r="B144">
        <v>51441990</v>
      </c>
      <c r="C144">
        <v>51457669</v>
      </c>
      <c r="D144">
        <v>0</v>
      </c>
      <c r="E144">
        <v>1</v>
      </c>
      <c r="F144">
        <v>1</v>
      </c>
      <c r="G144">
        <v>1</v>
      </c>
      <c r="H144">
        <v>2</v>
      </c>
      <c r="I144" t="s">
        <v>681</v>
      </c>
      <c r="J144" t="s">
        <v>3</v>
      </c>
      <c r="K144" t="s">
        <v>682</v>
      </c>
      <c r="L144">
        <v>37129807</v>
      </c>
      <c r="N144">
        <v>1011</v>
      </c>
      <c r="O144" t="s">
        <v>646</v>
      </c>
      <c r="P144" t="s">
        <v>646</v>
      </c>
      <c r="Q144">
        <v>1</v>
      </c>
      <c r="W144">
        <v>0</v>
      </c>
      <c r="X144">
        <v>1350498324</v>
      </c>
      <c r="Y144">
        <f t="shared" si="46"/>
        <v>150.07499999999999</v>
      </c>
      <c r="AA144">
        <v>0</v>
      </c>
      <c r="AB144">
        <v>0.49</v>
      </c>
      <c r="AC144">
        <v>0</v>
      </c>
      <c r="AD144">
        <v>0</v>
      </c>
      <c r="AE144">
        <v>0</v>
      </c>
      <c r="AF144">
        <v>0.49</v>
      </c>
      <c r="AG144">
        <v>0</v>
      </c>
      <c r="AH144">
        <v>0</v>
      </c>
      <c r="AI144">
        <v>1</v>
      </c>
      <c r="AJ144">
        <v>1</v>
      </c>
      <c r="AK144">
        <v>1</v>
      </c>
      <c r="AL144">
        <v>1</v>
      </c>
      <c r="AN144">
        <v>0</v>
      </c>
      <c r="AO144">
        <v>1</v>
      </c>
      <c r="AP144">
        <v>0</v>
      </c>
      <c r="AQ144">
        <v>0</v>
      </c>
      <c r="AR144">
        <v>0</v>
      </c>
      <c r="AS144" t="s">
        <v>3</v>
      </c>
      <c r="AT144">
        <v>104.4</v>
      </c>
      <c r="AU144" t="s">
        <v>36</v>
      </c>
      <c r="AV144">
        <v>0</v>
      </c>
      <c r="AW144">
        <v>2</v>
      </c>
      <c r="AX144">
        <v>51457701</v>
      </c>
      <c r="AY144">
        <v>2</v>
      </c>
      <c r="AZ144">
        <v>34816</v>
      </c>
      <c r="BA144">
        <v>144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CX144">
        <f>ROUND(Y144*Source!I153,9)</f>
        <v>35.792887499999999</v>
      </c>
      <c r="CY144">
        <f t="shared" si="49"/>
        <v>0.49</v>
      </c>
      <c r="CZ144">
        <f t="shared" si="50"/>
        <v>0.49</v>
      </c>
      <c r="DA144">
        <f t="shared" si="51"/>
        <v>1</v>
      </c>
      <c r="DB144">
        <f t="shared" si="47"/>
        <v>73.542500000000004</v>
      </c>
      <c r="DC144">
        <f t="shared" si="48"/>
        <v>0</v>
      </c>
      <c r="DD144" t="s">
        <v>3</v>
      </c>
      <c r="DE144" t="s">
        <v>3</v>
      </c>
      <c r="DF144">
        <f t="shared" si="42"/>
        <v>0</v>
      </c>
      <c r="DG144">
        <f t="shared" si="43"/>
        <v>17.54</v>
      </c>
      <c r="DH144">
        <f t="shared" si="44"/>
        <v>0</v>
      </c>
      <c r="DI144">
        <f t="shared" si="45"/>
        <v>0</v>
      </c>
      <c r="DJ144">
        <f t="shared" si="52"/>
        <v>17.54</v>
      </c>
      <c r="DK144">
        <v>0</v>
      </c>
    </row>
    <row r="145" spans="1:115" x14ac:dyDescent="0.2">
      <c r="A145">
        <f>ROW(Source!A153)</f>
        <v>153</v>
      </c>
      <c r="B145">
        <v>51441990</v>
      </c>
      <c r="C145">
        <v>51457669</v>
      </c>
      <c r="D145">
        <v>0</v>
      </c>
      <c r="E145">
        <v>1</v>
      </c>
      <c r="F145">
        <v>1</v>
      </c>
      <c r="G145">
        <v>1</v>
      </c>
      <c r="H145">
        <v>2</v>
      </c>
      <c r="I145" t="s">
        <v>707</v>
      </c>
      <c r="J145" t="s">
        <v>3</v>
      </c>
      <c r="K145" t="s">
        <v>708</v>
      </c>
      <c r="L145">
        <v>37129807</v>
      </c>
      <c r="N145">
        <v>1011</v>
      </c>
      <c r="O145" t="s">
        <v>646</v>
      </c>
      <c r="P145" t="s">
        <v>646</v>
      </c>
      <c r="Q145">
        <v>1</v>
      </c>
      <c r="W145">
        <v>0</v>
      </c>
      <c r="X145">
        <v>2111957426</v>
      </c>
      <c r="Y145">
        <f t="shared" si="46"/>
        <v>0.359375</v>
      </c>
      <c r="AA145">
        <v>0</v>
      </c>
      <c r="AB145">
        <v>20</v>
      </c>
      <c r="AC145">
        <v>0</v>
      </c>
      <c r="AD145">
        <v>0</v>
      </c>
      <c r="AE145">
        <v>0</v>
      </c>
      <c r="AF145">
        <v>20</v>
      </c>
      <c r="AG145">
        <v>0</v>
      </c>
      <c r="AH145">
        <v>0</v>
      </c>
      <c r="AI145">
        <v>1</v>
      </c>
      <c r="AJ145">
        <v>1</v>
      </c>
      <c r="AK145">
        <v>1</v>
      </c>
      <c r="AL145">
        <v>1</v>
      </c>
      <c r="AN145">
        <v>0</v>
      </c>
      <c r="AO145">
        <v>1</v>
      </c>
      <c r="AP145">
        <v>0</v>
      </c>
      <c r="AQ145">
        <v>0</v>
      </c>
      <c r="AR145">
        <v>0</v>
      </c>
      <c r="AS145" t="s">
        <v>3</v>
      </c>
      <c r="AT145">
        <v>0.25</v>
      </c>
      <c r="AU145" t="s">
        <v>36</v>
      </c>
      <c r="AV145">
        <v>0</v>
      </c>
      <c r="AW145">
        <v>2</v>
      </c>
      <c r="AX145">
        <v>51457702</v>
      </c>
      <c r="AY145">
        <v>2</v>
      </c>
      <c r="AZ145">
        <v>32768</v>
      </c>
      <c r="BA145">
        <v>145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CX145">
        <f>ROUND(Y145*Source!I153,9)</f>
        <v>8.5710938E-2</v>
      </c>
      <c r="CY145">
        <f t="shared" si="49"/>
        <v>20</v>
      </c>
      <c r="CZ145">
        <f t="shared" si="50"/>
        <v>20</v>
      </c>
      <c r="DA145">
        <f t="shared" si="51"/>
        <v>1</v>
      </c>
      <c r="DB145">
        <f t="shared" si="47"/>
        <v>7.1875</v>
      </c>
      <c r="DC145">
        <f t="shared" si="48"/>
        <v>0</v>
      </c>
      <c r="DD145" t="s">
        <v>3</v>
      </c>
      <c r="DE145" t="s">
        <v>3</v>
      </c>
      <c r="DF145">
        <f t="shared" si="42"/>
        <v>0</v>
      </c>
      <c r="DG145">
        <f t="shared" si="43"/>
        <v>1.71</v>
      </c>
      <c r="DH145">
        <f t="shared" si="44"/>
        <v>0</v>
      </c>
      <c r="DI145">
        <f t="shared" si="45"/>
        <v>0</v>
      </c>
      <c r="DJ145">
        <f t="shared" si="52"/>
        <v>1.71</v>
      </c>
      <c r="DK145">
        <v>0</v>
      </c>
    </row>
    <row r="146" spans="1:115" x14ac:dyDescent="0.2">
      <c r="A146">
        <f>ROW(Source!A153)</f>
        <v>153</v>
      </c>
      <c r="B146">
        <v>51441990</v>
      </c>
      <c r="C146">
        <v>51457669</v>
      </c>
      <c r="D146">
        <v>0</v>
      </c>
      <c r="E146">
        <v>1</v>
      </c>
      <c r="F146">
        <v>1</v>
      </c>
      <c r="G146">
        <v>1</v>
      </c>
      <c r="H146">
        <v>2</v>
      </c>
      <c r="I146" t="s">
        <v>709</v>
      </c>
      <c r="J146" t="s">
        <v>3</v>
      </c>
      <c r="K146" t="s">
        <v>710</v>
      </c>
      <c r="L146">
        <v>37129807</v>
      </c>
      <c r="N146">
        <v>1011</v>
      </c>
      <c r="O146" t="s">
        <v>646</v>
      </c>
      <c r="P146" t="s">
        <v>646</v>
      </c>
      <c r="Q146">
        <v>1</v>
      </c>
      <c r="W146">
        <v>0</v>
      </c>
      <c r="X146">
        <v>1349450528</v>
      </c>
      <c r="Y146">
        <f t="shared" si="46"/>
        <v>0.359375</v>
      </c>
      <c r="AA146">
        <v>0</v>
      </c>
      <c r="AB146">
        <v>3</v>
      </c>
      <c r="AC146">
        <v>0</v>
      </c>
      <c r="AD146">
        <v>0</v>
      </c>
      <c r="AE146">
        <v>0</v>
      </c>
      <c r="AF146">
        <v>3</v>
      </c>
      <c r="AG146">
        <v>0</v>
      </c>
      <c r="AH146">
        <v>0</v>
      </c>
      <c r="AI146">
        <v>1</v>
      </c>
      <c r="AJ146">
        <v>1</v>
      </c>
      <c r="AK146">
        <v>1</v>
      </c>
      <c r="AL146">
        <v>1</v>
      </c>
      <c r="AN146">
        <v>0</v>
      </c>
      <c r="AO146">
        <v>1</v>
      </c>
      <c r="AP146">
        <v>0</v>
      </c>
      <c r="AQ146">
        <v>0</v>
      </c>
      <c r="AR146">
        <v>0</v>
      </c>
      <c r="AS146" t="s">
        <v>3</v>
      </c>
      <c r="AT146">
        <v>0.25</v>
      </c>
      <c r="AU146" t="s">
        <v>36</v>
      </c>
      <c r="AV146">
        <v>0</v>
      </c>
      <c r="AW146">
        <v>2</v>
      </c>
      <c r="AX146">
        <v>51457703</v>
      </c>
      <c r="AY146">
        <v>2</v>
      </c>
      <c r="AZ146">
        <v>32768</v>
      </c>
      <c r="BA146">
        <v>146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CX146">
        <f>ROUND(Y146*Source!I153,9)</f>
        <v>8.5710938E-2</v>
      </c>
      <c r="CY146">
        <f t="shared" si="49"/>
        <v>3</v>
      </c>
      <c r="CZ146">
        <f t="shared" si="50"/>
        <v>3</v>
      </c>
      <c r="DA146">
        <f t="shared" si="51"/>
        <v>1</v>
      </c>
      <c r="DB146">
        <f t="shared" si="47"/>
        <v>1.078125</v>
      </c>
      <c r="DC146">
        <f t="shared" si="48"/>
        <v>0</v>
      </c>
      <c r="DD146" t="s">
        <v>3</v>
      </c>
      <c r="DE146" t="s">
        <v>3</v>
      </c>
      <c r="DF146">
        <f t="shared" si="42"/>
        <v>0</v>
      </c>
      <c r="DG146">
        <f t="shared" si="43"/>
        <v>0.26</v>
      </c>
      <c r="DH146">
        <f t="shared" si="44"/>
        <v>0</v>
      </c>
      <c r="DI146">
        <f t="shared" si="45"/>
        <v>0</v>
      </c>
      <c r="DJ146">
        <f t="shared" si="52"/>
        <v>0.26</v>
      </c>
      <c r="DK146">
        <v>0</v>
      </c>
    </row>
    <row r="147" spans="1:115" x14ac:dyDescent="0.2">
      <c r="A147">
        <f>ROW(Source!A153)</f>
        <v>153</v>
      </c>
      <c r="B147">
        <v>51441990</v>
      </c>
      <c r="C147">
        <v>51457669</v>
      </c>
      <c r="D147">
        <v>0</v>
      </c>
      <c r="E147">
        <v>1</v>
      </c>
      <c r="F147">
        <v>1</v>
      </c>
      <c r="G147">
        <v>1</v>
      </c>
      <c r="H147">
        <v>2</v>
      </c>
      <c r="I147" t="s">
        <v>711</v>
      </c>
      <c r="J147" t="s">
        <v>3</v>
      </c>
      <c r="K147" t="s">
        <v>712</v>
      </c>
      <c r="L147">
        <v>37129807</v>
      </c>
      <c r="N147">
        <v>1011</v>
      </c>
      <c r="O147" t="s">
        <v>646</v>
      </c>
      <c r="P147" t="s">
        <v>646</v>
      </c>
      <c r="Q147">
        <v>1</v>
      </c>
      <c r="W147">
        <v>0</v>
      </c>
      <c r="X147">
        <v>373707872</v>
      </c>
      <c r="Y147">
        <f t="shared" si="46"/>
        <v>86.71</v>
      </c>
      <c r="AA147">
        <v>0</v>
      </c>
      <c r="AB147">
        <v>6.4</v>
      </c>
      <c r="AC147">
        <v>0</v>
      </c>
      <c r="AD147">
        <v>0</v>
      </c>
      <c r="AE147">
        <v>0</v>
      </c>
      <c r="AF147">
        <v>6.4</v>
      </c>
      <c r="AG147">
        <v>0</v>
      </c>
      <c r="AH147">
        <v>0</v>
      </c>
      <c r="AI147">
        <v>1</v>
      </c>
      <c r="AJ147">
        <v>1</v>
      </c>
      <c r="AK147">
        <v>1</v>
      </c>
      <c r="AL147">
        <v>1</v>
      </c>
      <c r="AN147">
        <v>0</v>
      </c>
      <c r="AO147">
        <v>1</v>
      </c>
      <c r="AP147">
        <v>0</v>
      </c>
      <c r="AQ147">
        <v>0</v>
      </c>
      <c r="AR147">
        <v>0</v>
      </c>
      <c r="AS147" t="s">
        <v>3</v>
      </c>
      <c r="AT147">
        <v>60.32</v>
      </c>
      <c r="AU147" t="s">
        <v>36</v>
      </c>
      <c r="AV147">
        <v>0</v>
      </c>
      <c r="AW147">
        <v>2</v>
      </c>
      <c r="AX147">
        <v>51457704</v>
      </c>
      <c r="AY147">
        <v>2</v>
      </c>
      <c r="AZ147">
        <v>32768</v>
      </c>
      <c r="BA147">
        <v>147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CX147">
        <f>ROUND(Y147*Source!I153,9)</f>
        <v>20.680334999999999</v>
      </c>
      <c r="CY147">
        <f t="shared" si="49"/>
        <v>6.4</v>
      </c>
      <c r="CZ147">
        <f t="shared" si="50"/>
        <v>6.4</v>
      </c>
      <c r="DA147">
        <f t="shared" si="51"/>
        <v>1</v>
      </c>
      <c r="DB147">
        <f t="shared" si="47"/>
        <v>554.94687499999998</v>
      </c>
      <c r="DC147">
        <f t="shared" si="48"/>
        <v>0</v>
      </c>
      <c r="DD147" t="s">
        <v>3</v>
      </c>
      <c r="DE147" t="s">
        <v>3</v>
      </c>
      <c r="DF147">
        <f t="shared" si="42"/>
        <v>0</v>
      </c>
      <c r="DG147">
        <f t="shared" si="43"/>
        <v>132.35</v>
      </c>
      <c r="DH147">
        <f t="shared" si="44"/>
        <v>0</v>
      </c>
      <c r="DI147">
        <f t="shared" si="45"/>
        <v>0</v>
      </c>
      <c r="DJ147">
        <f t="shared" si="52"/>
        <v>132.35</v>
      </c>
      <c r="DK147">
        <v>0</v>
      </c>
    </row>
    <row r="148" spans="1:115" x14ac:dyDescent="0.2">
      <c r="A148">
        <f>ROW(Source!A153)</f>
        <v>153</v>
      </c>
      <c r="B148">
        <v>51441990</v>
      </c>
      <c r="C148">
        <v>51457669</v>
      </c>
      <c r="D148">
        <v>0</v>
      </c>
      <c r="E148">
        <v>1</v>
      </c>
      <c r="F148">
        <v>1</v>
      </c>
      <c r="G148">
        <v>1</v>
      </c>
      <c r="H148">
        <v>3</v>
      </c>
      <c r="I148" t="s">
        <v>713</v>
      </c>
      <c r="J148" t="s">
        <v>3</v>
      </c>
      <c r="K148" t="s">
        <v>714</v>
      </c>
      <c r="L148">
        <v>1348</v>
      </c>
      <c r="N148">
        <v>1009</v>
      </c>
      <c r="O148" t="s">
        <v>230</v>
      </c>
      <c r="P148" t="s">
        <v>230</v>
      </c>
      <c r="Q148">
        <v>1000</v>
      </c>
      <c r="W148">
        <v>0</v>
      </c>
      <c r="X148">
        <v>-933603626</v>
      </c>
      <c r="Y148">
        <f t="shared" ref="Y148:Y160" si="53">AT148</f>
        <v>0.08</v>
      </c>
      <c r="AA148">
        <v>2457.8000000000002</v>
      </c>
      <c r="AB148">
        <v>0</v>
      </c>
      <c r="AC148">
        <v>0</v>
      </c>
      <c r="AD148">
        <v>0</v>
      </c>
      <c r="AE148">
        <v>2457.8000000000002</v>
      </c>
      <c r="AF148">
        <v>0</v>
      </c>
      <c r="AG148">
        <v>0</v>
      </c>
      <c r="AH148">
        <v>0</v>
      </c>
      <c r="AI148">
        <v>1</v>
      </c>
      <c r="AJ148">
        <v>1</v>
      </c>
      <c r="AK148">
        <v>1</v>
      </c>
      <c r="AL148">
        <v>1</v>
      </c>
      <c r="AN148">
        <v>0</v>
      </c>
      <c r="AO148">
        <v>1</v>
      </c>
      <c r="AP148">
        <v>0</v>
      </c>
      <c r="AQ148">
        <v>0</v>
      </c>
      <c r="AR148">
        <v>0</v>
      </c>
      <c r="AS148" t="s">
        <v>3</v>
      </c>
      <c r="AT148">
        <v>0.08</v>
      </c>
      <c r="AU148" t="s">
        <v>3</v>
      </c>
      <c r="AV148">
        <v>0</v>
      </c>
      <c r="AW148">
        <v>2</v>
      </c>
      <c r="AX148">
        <v>51457705</v>
      </c>
      <c r="AY148">
        <v>2</v>
      </c>
      <c r="AZ148">
        <v>16384</v>
      </c>
      <c r="BA148">
        <v>148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CX148">
        <f>ROUND(Y148*Source!I153,9)</f>
        <v>1.908E-2</v>
      </c>
      <c r="CY148">
        <f t="shared" ref="CY148:CY160" si="54">AA148</f>
        <v>2457.8000000000002</v>
      </c>
      <c r="CZ148">
        <f t="shared" ref="CZ148:CZ160" si="55">AE148</f>
        <v>2457.8000000000002</v>
      </c>
      <c r="DA148">
        <f t="shared" ref="DA148:DA160" si="56">AI148</f>
        <v>1</v>
      </c>
      <c r="DB148">
        <f t="shared" ref="DB148:DB160" si="57">ROUND(ROUND(AT148*CZ148,2),6)</f>
        <v>196.62</v>
      </c>
      <c r="DC148">
        <f t="shared" ref="DC148:DC160" si="58">ROUND(ROUND(AT148*AG148,2),6)</f>
        <v>0</v>
      </c>
      <c r="DD148" t="s">
        <v>3</v>
      </c>
      <c r="DE148" t="s">
        <v>3</v>
      </c>
      <c r="DF148">
        <f t="shared" si="42"/>
        <v>46.89</v>
      </c>
      <c r="DG148">
        <f t="shared" si="43"/>
        <v>0</v>
      </c>
      <c r="DH148">
        <f t="shared" si="44"/>
        <v>0</v>
      </c>
      <c r="DI148">
        <f t="shared" si="45"/>
        <v>0</v>
      </c>
      <c r="DJ148">
        <f t="shared" ref="DJ148:DJ160" si="59">DF148</f>
        <v>46.89</v>
      </c>
      <c r="DK148">
        <v>0</v>
      </c>
    </row>
    <row r="149" spans="1:115" x14ac:dyDescent="0.2">
      <c r="A149">
        <f>ROW(Source!A153)</f>
        <v>153</v>
      </c>
      <c r="B149">
        <v>51441990</v>
      </c>
      <c r="C149">
        <v>51457669</v>
      </c>
      <c r="D149">
        <v>0</v>
      </c>
      <c r="E149">
        <v>1</v>
      </c>
      <c r="F149">
        <v>1</v>
      </c>
      <c r="G149">
        <v>1</v>
      </c>
      <c r="H149">
        <v>3</v>
      </c>
      <c r="I149" t="s">
        <v>233</v>
      </c>
      <c r="J149" t="s">
        <v>3</v>
      </c>
      <c r="K149" t="s">
        <v>234</v>
      </c>
      <c r="L149">
        <v>1371</v>
      </c>
      <c r="N149">
        <v>1013</v>
      </c>
      <c r="O149" t="s">
        <v>154</v>
      </c>
      <c r="P149" t="s">
        <v>154</v>
      </c>
      <c r="Q149">
        <v>1</v>
      </c>
      <c r="W149">
        <v>0</v>
      </c>
      <c r="X149">
        <v>2069209604</v>
      </c>
      <c r="Y149">
        <f t="shared" si="53"/>
        <v>1840</v>
      </c>
      <c r="AA149">
        <v>287.60000000000002</v>
      </c>
      <c r="AB149">
        <v>0</v>
      </c>
      <c r="AC149">
        <v>0</v>
      </c>
      <c r="AD149">
        <v>0</v>
      </c>
      <c r="AE149">
        <v>287.60000000000002</v>
      </c>
      <c r="AF149">
        <v>0</v>
      </c>
      <c r="AG149">
        <v>0</v>
      </c>
      <c r="AH149">
        <v>0</v>
      </c>
      <c r="AI149">
        <v>1</v>
      </c>
      <c r="AJ149">
        <v>1</v>
      </c>
      <c r="AK149">
        <v>1</v>
      </c>
      <c r="AL149">
        <v>1</v>
      </c>
      <c r="AN149">
        <v>0</v>
      </c>
      <c r="AO149">
        <v>1</v>
      </c>
      <c r="AP149">
        <v>0</v>
      </c>
      <c r="AQ149">
        <v>0</v>
      </c>
      <c r="AR149">
        <v>0</v>
      </c>
      <c r="AS149" t="s">
        <v>3</v>
      </c>
      <c r="AT149">
        <v>1840</v>
      </c>
      <c r="AU149" t="s">
        <v>3</v>
      </c>
      <c r="AV149">
        <v>0</v>
      </c>
      <c r="AW149">
        <v>2</v>
      </c>
      <c r="AX149">
        <v>51457706</v>
      </c>
      <c r="AY149">
        <v>2</v>
      </c>
      <c r="AZ149">
        <v>16384</v>
      </c>
      <c r="BA149">
        <v>149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CX149">
        <f>ROUND(Y149*Source!I153,9)</f>
        <v>438.84</v>
      </c>
      <c r="CY149">
        <f t="shared" si="54"/>
        <v>287.60000000000002</v>
      </c>
      <c r="CZ149">
        <f t="shared" si="55"/>
        <v>287.60000000000002</v>
      </c>
      <c r="DA149">
        <f t="shared" si="56"/>
        <v>1</v>
      </c>
      <c r="DB149">
        <f t="shared" si="57"/>
        <v>529184</v>
      </c>
      <c r="DC149">
        <f t="shared" si="58"/>
        <v>0</v>
      </c>
      <c r="DD149" t="s">
        <v>3</v>
      </c>
      <c r="DE149" t="s">
        <v>3</v>
      </c>
      <c r="DF149">
        <f t="shared" si="42"/>
        <v>126210.38</v>
      </c>
      <c r="DG149">
        <f t="shared" si="43"/>
        <v>0</v>
      </c>
      <c r="DH149">
        <f t="shared" si="44"/>
        <v>0</v>
      </c>
      <c r="DI149">
        <f t="shared" si="45"/>
        <v>0</v>
      </c>
      <c r="DJ149">
        <f t="shared" si="59"/>
        <v>126210.38</v>
      </c>
      <c r="DK149">
        <v>0</v>
      </c>
    </row>
    <row r="150" spans="1:115" x14ac:dyDescent="0.2">
      <c r="A150">
        <f>ROW(Source!A153)</f>
        <v>153</v>
      </c>
      <c r="B150">
        <v>51441990</v>
      </c>
      <c r="C150">
        <v>51457669</v>
      </c>
      <c r="D150">
        <v>0</v>
      </c>
      <c r="E150">
        <v>1</v>
      </c>
      <c r="F150">
        <v>1</v>
      </c>
      <c r="G150">
        <v>1</v>
      </c>
      <c r="H150">
        <v>3</v>
      </c>
      <c r="I150" t="s">
        <v>715</v>
      </c>
      <c r="J150" t="s">
        <v>3</v>
      </c>
      <c r="K150" t="s">
        <v>716</v>
      </c>
      <c r="L150">
        <v>1371</v>
      </c>
      <c r="N150">
        <v>1013</v>
      </c>
      <c r="O150" t="s">
        <v>154</v>
      </c>
      <c r="P150" t="s">
        <v>154</v>
      </c>
      <c r="Q150">
        <v>1</v>
      </c>
      <c r="W150">
        <v>0</v>
      </c>
      <c r="X150">
        <v>-253122012</v>
      </c>
      <c r="Y150">
        <f t="shared" si="53"/>
        <v>7360</v>
      </c>
      <c r="AA150">
        <v>3.2</v>
      </c>
      <c r="AB150">
        <v>0</v>
      </c>
      <c r="AC150">
        <v>0</v>
      </c>
      <c r="AD150">
        <v>0</v>
      </c>
      <c r="AE150">
        <v>3.2</v>
      </c>
      <c r="AF150">
        <v>0</v>
      </c>
      <c r="AG150">
        <v>0</v>
      </c>
      <c r="AH150">
        <v>0</v>
      </c>
      <c r="AI150">
        <v>1</v>
      </c>
      <c r="AJ150">
        <v>1</v>
      </c>
      <c r="AK150">
        <v>1</v>
      </c>
      <c r="AL150">
        <v>1</v>
      </c>
      <c r="AN150">
        <v>0</v>
      </c>
      <c r="AO150">
        <v>1</v>
      </c>
      <c r="AP150">
        <v>0</v>
      </c>
      <c r="AQ150">
        <v>0</v>
      </c>
      <c r="AR150">
        <v>0</v>
      </c>
      <c r="AS150" t="s">
        <v>3</v>
      </c>
      <c r="AT150">
        <v>7360</v>
      </c>
      <c r="AU150" t="s">
        <v>3</v>
      </c>
      <c r="AV150">
        <v>0</v>
      </c>
      <c r="AW150">
        <v>2</v>
      </c>
      <c r="AX150">
        <v>51457707</v>
      </c>
      <c r="AY150">
        <v>2</v>
      </c>
      <c r="AZ150">
        <v>16384</v>
      </c>
      <c r="BA150">
        <v>150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CX150">
        <f>ROUND(Y150*Source!I153,9)</f>
        <v>1755.36</v>
      </c>
      <c r="CY150">
        <f t="shared" si="54"/>
        <v>3.2</v>
      </c>
      <c r="CZ150">
        <f t="shared" si="55"/>
        <v>3.2</v>
      </c>
      <c r="DA150">
        <f t="shared" si="56"/>
        <v>1</v>
      </c>
      <c r="DB150">
        <f t="shared" si="57"/>
        <v>23552</v>
      </c>
      <c r="DC150">
        <f t="shared" si="58"/>
        <v>0</v>
      </c>
      <c r="DD150" t="s">
        <v>3</v>
      </c>
      <c r="DE150" t="s">
        <v>3</v>
      </c>
      <c r="DF150">
        <f t="shared" si="42"/>
        <v>5617.15</v>
      </c>
      <c r="DG150">
        <f t="shared" si="43"/>
        <v>0</v>
      </c>
      <c r="DH150">
        <f t="shared" si="44"/>
        <v>0</v>
      </c>
      <c r="DI150">
        <f t="shared" si="45"/>
        <v>0</v>
      </c>
      <c r="DJ150">
        <f t="shared" si="59"/>
        <v>5617.15</v>
      </c>
      <c r="DK150">
        <v>0</v>
      </c>
    </row>
    <row r="151" spans="1:115" x14ac:dyDescent="0.2">
      <c r="A151">
        <f>ROW(Source!A153)</f>
        <v>153</v>
      </c>
      <c r="B151">
        <v>51441990</v>
      </c>
      <c r="C151">
        <v>51457669</v>
      </c>
      <c r="D151">
        <v>0</v>
      </c>
      <c r="E151">
        <v>1</v>
      </c>
      <c r="F151">
        <v>1</v>
      </c>
      <c r="G151">
        <v>1</v>
      </c>
      <c r="H151">
        <v>3</v>
      </c>
      <c r="I151" t="s">
        <v>717</v>
      </c>
      <c r="J151" t="s">
        <v>3</v>
      </c>
      <c r="K151" t="s">
        <v>718</v>
      </c>
      <c r="L151">
        <v>1407</v>
      </c>
      <c r="N151">
        <v>1013</v>
      </c>
      <c r="O151" t="s">
        <v>719</v>
      </c>
      <c r="P151" t="s">
        <v>719</v>
      </c>
      <c r="Q151">
        <v>1</v>
      </c>
      <c r="W151">
        <v>0</v>
      </c>
      <c r="X151">
        <v>1550182695</v>
      </c>
      <c r="Y151">
        <f t="shared" si="53"/>
        <v>3.68</v>
      </c>
      <c r="AA151">
        <v>1620.85</v>
      </c>
      <c r="AB151">
        <v>0</v>
      </c>
      <c r="AC151">
        <v>0</v>
      </c>
      <c r="AD151">
        <v>0</v>
      </c>
      <c r="AE151">
        <v>1620.85</v>
      </c>
      <c r="AF151">
        <v>0</v>
      </c>
      <c r="AG151">
        <v>0</v>
      </c>
      <c r="AH151">
        <v>0</v>
      </c>
      <c r="AI151">
        <v>1</v>
      </c>
      <c r="AJ151">
        <v>1</v>
      </c>
      <c r="AK151">
        <v>1</v>
      </c>
      <c r="AL151">
        <v>1</v>
      </c>
      <c r="AN151">
        <v>0</v>
      </c>
      <c r="AO151">
        <v>1</v>
      </c>
      <c r="AP151">
        <v>0</v>
      </c>
      <c r="AQ151">
        <v>0</v>
      </c>
      <c r="AR151">
        <v>0</v>
      </c>
      <c r="AS151" t="s">
        <v>3</v>
      </c>
      <c r="AT151">
        <v>3.68</v>
      </c>
      <c r="AU151" t="s">
        <v>3</v>
      </c>
      <c r="AV151">
        <v>0</v>
      </c>
      <c r="AW151">
        <v>2</v>
      </c>
      <c r="AX151">
        <v>51457708</v>
      </c>
      <c r="AY151">
        <v>2</v>
      </c>
      <c r="AZ151">
        <v>16384</v>
      </c>
      <c r="BA151">
        <v>151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CX151">
        <f>ROUND(Y151*Source!I153,9)</f>
        <v>0.87768000000000002</v>
      </c>
      <c r="CY151">
        <f t="shared" si="54"/>
        <v>1620.85</v>
      </c>
      <c r="CZ151">
        <f t="shared" si="55"/>
        <v>1620.85</v>
      </c>
      <c r="DA151">
        <f t="shared" si="56"/>
        <v>1</v>
      </c>
      <c r="DB151">
        <f t="shared" si="57"/>
        <v>5964.73</v>
      </c>
      <c r="DC151">
        <f t="shared" si="58"/>
        <v>0</v>
      </c>
      <c r="DD151" t="s">
        <v>3</v>
      </c>
      <c r="DE151" t="s">
        <v>3</v>
      </c>
      <c r="DF151">
        <f t="shared" si="42"/>
        <v>1422.59</v>
      </c>
      <c r="DG151">
        <f t="shared" si="43"/>
        <v>0</v>
      </c>
      <c r="DH151">
        <f t="shared" si="44"/>
        <v>0</v>
      </c>
      <c r="DI151">
        <f t="shared" si="45"/>
        <v>0</v>
      </c>
      <c r="DJ151">
        <f t="shared" si="59"/>
        <v>1422.59</v>
      </c>
      <c r="DK151">
        <v>0</v>
      </c>
    </row>
    <row r="152" spans="1:115" x14ac:dyDescent="0.2">
      <c r="A152">
        <f>ROW(Source!A153)</f>
        <v>153</v>
      </c>
      <c r="B152">
        <v>51441990</v>
      </c>
      <c r="C152">
        <v>51457669</v>
      </c>
      <c r="D152">
        <v>0</v>
      </c>
      <c r="E152">
        <v>1</v>
      </c>
      <c r="F152">
        <v>1</v>
      </c>
      <c r="G152">
        <v>1</v>
      </c>
      <c r="H152">
        <v>3</v>
      </c>
      <c r="I152" t="s">
        <v>720</v>
      </c>
      <c r="J152" t="s">
        <v>3</v>
      </c>
      <c r="K152" t="s">
        <v>721</v>
      </c>
      <c r="L152">
        <v>1348</v>
      </c>
      <c r="N152">
        <v>1009</v>
      </c>
      <c r="O152" t="s">
        <v>230</v>
      </c>
      <c r="P152" t="s">
        <v>230</v>
      </c>
      <c r="Q152">
        <v>1000</v>
      </c>
      <c r="W152">
        <v>0</v>
      </c>
      <c r="X152">
        <v>-427998263</v>
      </c>
      <c r="Y152">
        <f t="shared" si="53"/>
        <v>0.89</v>
      </c>
      <c r="AA152">
        <v>14408.1</v>
      </c>
      <c r="AB152">
        <v>0</v>
      </c>
      <c r="AC152">
        <v>0</v>
      </c>
      <c r="AD152">
        <v>0</v>
      </c>
      <c r="AE152">
        <v>14408.1</v>
      </c>
      <c r="AF152">
        <v>0</v>
      </c>
      <c r="AG152">
        <v>0</v>
      </c>
      <c r="AH152">
        <v>0</v>
      </c>
      <c r="AI152">
        <v>1</v>
      </c>
      <c r="AJ152">
        <v>1</v>
      </c>
      <c r="AK152">
        <v>1</v>
      </c>
      <c r="AL152">
        <v>1</v>
      </c>
      <c r="AN152">
        <v>0</v>
      </c>
      <c r="AO152">
        <v>1</v>
      </c>
      <c r="AP152">
        <v>0</v>
      </c>
      <c r="AQ152">
        <v>0</v>
      </c>
      <c r="AR152">
        <v>0</v>
      </c>
      <c r="AS152" t="s">
        <v>3</v>
      </c>
      <c r="AT152">
        <v>0.89</v>
      </c>
      <c r="AU152" t="s">
        <v>3</v>
      </c>
      <c r="AV152">
        <v>0</v>
      </c>
      <c r="AW152">
        <v>2</v>
      </c>
      <c r="AX152">
        <v>51457709</v>
      </c>
      <c r="AY152">
        <v>2</v>
      </c>
      <c r="AZ152">
        <v>16384</v>
      </c>
      <c r="BA152">
        <v>152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CX152">
        <f>ROUND(Y152*Source!I153,9)</f>
        <v>0.21226500000000001</v>
      </c>
      <c r="CY152">
        <f t="shared" si="54"/>
        <v>14408.1</v>
      </c>
      <c r="CZ152">
        <f t="shared" si="55"/>
        <v>14408.1</v>
      </c>
      <c r="DA152">
        <f t="shared" si="56"/>
        <v>1</v>
      </c>
      <c r="DB152">
        <f t="shared" si="57"/>
        <v>12823.21</v>
      </c>
      <c r="DC152">
        <f t="shared" si="58"/>
        <v>0</v>
      </c>
      <c r="DD152" t="s">
        <v>3</v>
      </c>
      <c r="DE152" t="s">
        <v>3</v>
      </c>
      <c r="DF152">
        <f t="shared" si="42"/>
        <v>3058.34</v>
      </c>
      <c r="DG152">
        <f t="shared" si="43"/>
        <v>0</v>
      </c>
      <c r="DH152">
        <f t="shared" si="44"/>
        <v>0</v>
      </c>
      <c r="DI152">
        <f t="shared" si="45"/>
        <v>0</v>
      </c>
      <c r="DJ152">
        <f t="shared" si="59"/>
        <v>3058.34</v>
      </c>
      <c r="DK152">
        <v>0</v>
      </c>
    </row>
    <row r="153" spans="1:115" x14ac:dyDescent="0.2">
      <c r="A153">
        <f>ROW(Source!A153)</f>
        <v>153</v>
      </c>
      <c r="B153">
        <v>51441990</v>
      </c>
      <c r="C153">
        <v>51457669</v>
      </c>
      <c r="D153">
        <v>0</v>
      </c>
      <c r="E153">
        <v>1</v>
      </c>
      <c r="F153">
        <v>1</v>
      </c>
      <c r="G153">
        <v>1</v>
      </c>
      <c r="H153">
        <v>3</v>
      </c>
      <c r="I153" t="s">
        <v>722</v>
      </c>
      <c r="J153" t="s">
        <v>3</v>
      </c>
      <c r="K153" t="s">
        <v>723</v>
      </c>
      <c r="L153">
        <v>1348</v>
      </c>
      <c r="N153">
        <v>1009</v>
      </c>
      <c r="O153" t="s">
        <v>230</v>
      </c>
      <c r="P153" t="s">
        <v>230</v>
      </c>
      <c r="Q153">
        <v>1000</v>
      </c>
      <c r="W153">
        <v>0</v>
      </c>
      <c r="X153">
        <v>240926832</v>
      </c>
      <c r="Y153">
        <f t="shared" si="53"/>
        <v>7.0000000000000007E-2</v>
      </c>
      <c r="AA153">
        <v>11496</v>
      </c>
      <c r="AB153">
        <v>0</v>
      </c>
      <c r="AC153">
        <v>0</v>
      </c>
      <c r="AD153">
        <v>0</v>
      </c>
      <c r="AE153">
        <v>11496</v>
      </c>
      <c r="AF153">
        <v>0</v>
      </c>
      <c r="AG153">
        <v>0</v>
      </c>
      <c r="AH153">
        <v>0</v>
      </c>
      <c r="AI153">
        <v>1</v>
      </c>
      <c r="AJ153">
        <v>1</v>
      </c>
      <c r="AK153">
        <v>1</v>
      </c>
      <c r="AL153">
        <v>1</v>
      </c>
      <c r="AN153">
        <v>0</v>
      </c>
      <c r="AO153">
        <v>1</v>
      </c>
      <c r="AP153">
        <v>0</v>
      </c>
      <c r="AQ153">
        <v>0</v>
      </c>
      <c r="AR153">
        <v>0</v>
      </c>
      <c r="AS153" t="s">
        <v>3</v>
      </c>
      <c r="AT153">
        <v>7.0000000000000007E-2</v>
      </c>
      <c r="AU153" t="s">
        <v>3</v>
      </c>
      <c r="AV153">
        <v>0</v>
      </c>
      <c r="AW153">
        <v>2</v>
      </c>
      <c r="AX153">
        <v>51457710</v>
      </c>
      <c r="AY153">
        <v>2</v>
      </c>
      <c r="AZ153">
        <v>16384</v>
      </c>
      <c r="BA153">
        <v>153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CX153">
        <f>ROUND(Y153*Source!I153,9)</f>
        <v>1.6695000000000002E-2</v>
      </c>
      <c r="CY153">
        <f t="shared" si="54"/>
        <v>11496</v>
      </c>
      <c r="CZ153">
        <f t="shared" si="55"/>
        <v>11496</v>
      </c>
      <c r="DA153">
        <f t="shared" si="56"/>
        <v>1</v>
      </c>
      <c r="DB153">
        <f t="shared" si="57"/>
        <v>804.72</v>
      </c>
      <c r="DC153">
        <f t="shared" si="58"/>
        <v>0</v>
      </c>
      <c r="DD153" t="s">
        <v>3</v>
      </c>
      <c r="DE153" t="s">
        <v>3</v>
      </c>
      <c r="DF153">
        <f t="shared" si="42"/>
        <v>191.93</v>
      </c>
      <c r="DG153">
        <f t="shared" si="43"/>
        <v>0</v>
      </c>
      <c r="DH153">
        <f t="shared" si="44"/>
        <v>0</v>
      </c>
      <c r="DI153">
        <f t="shared" si="45"/>
        <v>0</v>
      </c>
      <c r="DJ153">
        <f t="shared" si="59"/>
        <v>191.93</v>
      </c>
      <c r="DK153">
        <v>0</v>
      </c>
    </row>
    <row r="154" spans="1:115" x14ac:dyDescent="0.2">
      <c r="A154">
        <f>ROW(Source!A153)</f>
        <v>153</v>
      </c>
      <c r="B154">
        <v>51441990</v>
      </c>
      <c r="C154">
        <v>51457669</v>
      </c>
      <c r="D154">
        <v>0</v>
      </c>
      <c r="E154">
        <v>1</v>
      </c>
      <c r="F154">
        <v>1</v>
      </c>
      <c r="G154">
        <v>1</v>
      </c>
      <c r="H154">
        <v>3</v>
      </c>
      <c r="I154" t="s">
        <v>253</v>
      </c>
      <c r="J154" t="s">
        <v>3</v>
      </c>
      <c r="K154" t="s">
        <v>254</v>
      </c>
      <c r="L154">
        <v>1348</v>
      </c>
      <c r="N154">
        <v>1009</v>
      </c>
      <c r="O154" t="s">
        <v>230</v>
      </c>
      <c r="P154" t="s">
        <v>230</v>
      </c>
      <c r="Q154">
        <v>1000</v>
      </c>
      <c r="W154">
        <v>0</v>
      </c>
      <c r="X154">
        <v>1753042651</v>
      </c>
      <c r="Y154">
        <f t="shared" si="53"/>
        <v>3.44</v>
      </c>
      <c r="AA154">
        <v>11859</v>
      </c>
      <c r="AB154">
        <v>0</v>
      </c>
      <c r="AC154">
        <v>0</v>
      </c>
      <c r="AD154">
        <v>0</v>
      </c>
      <c r="AE154">
        <v>11859</v>
      </c>
      <c r="AF154">
        <v>0</v>
      </c>
      <c r="AG154">
        <v>0</v>
      </c>
      <c r="AH154">
        <v>0</v>
      </c>
      <c r="AI154">
        <v>1</v>
      </c>
      <c r="AJ154">
        <v>1</v>
      </c>
      <c r="AK154">
        <v>1</v>
      </c>
      <c r="AL154">
        <v>1</v>
      </c>
      <c r="AN154">
        <v>0</v>
      </c>
      <c r="AO154">
        <v>1</v>
      </c>
      <c r="AP154">
        <v>0</v>
      </c>
      <c r="AQ154">
        <v>0</v>
      </c>
      <c r="AR154">
        <v>0</v>
      </c>
      <c r="AS154" t="s">
        <v>3</v>
      </c>
      <c r="AT154">
        <v>3.44</v>
      </c>
      <c r="AU154" t="s">
        <v>3</v>
      </c>
      <c r="AV154">
        <v>0</v>
      </c>
      <c r="AW154">
        <v>2</v>
      </c>
      <c r="AX154">
        <v>51457711</v>
      </c>
      <c r="AY154">
        <v>2</v>
      </c>
      <c r="AZ154">
        <v>16384</v>
      </c>
      <c r="BA154">
        <v>154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CX154">
        <f>ROUND(Y154*Source!I153,9)</f>
        <v>0.82043999999999995</v>
      </c>
      <c r="CY154">
        <f t="shared" si="54"/>
        <v>11859</v>
      </c>
      <c r="CZ154">
        <f t="shared" si="55"/>
        <v>11859</v>
      </c>
      <c r="DA154">
        <f t="shared" si="56"/>
        <v>1</v>
      </c>
      <c r="DB154">
        <f t="shared" si="57"/>
        <v>40794.959999999999</v>
      </c>
      <c r="DC154">
        <f t="shared" si="58"/>
        <v>0</v>
      </c>
      <c r="DD154" t="s">
        <v>3</v>
      </c>
      <c r="DE154" t="s">
        <v>3</v>
      </c>
      <c r="DF154">
        <f t="shared" si="42"/>
        <v>9729.6</v>
      </c>
      <c r="DG154">
        <f t="shared" si="43"/>
        <v>0</v>
      </c>
      <c r="DH154">
        <f t="shared" si="44"/>
        <v>0</v>
      </c>
      <c r="DI154">
        <f t="shared" si="45"/>
        <v>0</v>
      </c>
      <c r="DJ154">
        <f t="shared" si="59"/>
        <v>9729.6</v>
      </c>
      <c r="DK154">
        <v>0</v>
      </c>
    </row>
    <row r="155" spans="1:115" x14ac:dyDescent="0.2">
      <c r="A155">
        <f>ROW(Source!A153)</f>
        <v>153</v>
      </c>
      <c r="B155">
        <v>51441990</v>
      </c>
      <c r="C155">
        <v>51457669</v>
      </c>
      <c r="D155">
        <v>0</v>
      </c>
      <c r="E155">
        <v>1</v>
      </c>
      <c r="F155">
        <v>1</v>
      </c>
      <c r="G155">
        <v>1</v>
      </c>
      <c r="H155">
        <v>3</v>
      </c>
      <c r="I155" t="s">
        <v>301</v>
      </c>
      <c r="J155" t="s">
        <v>3</v>
      </c>
      <c r="K155" t="s">
        <v>302</v>
      </c>
      <c r="L155">
        <v>1348</v>
      </c>
      <c r="N155">
        <v>1009</v>
      </c>
      <c r="O155" t="s">
        <v>230</v>
      </c>
      <c r="P155" t="s">
        <v>230</v>
      </c>
      <c r="Q155">
        <v>1000</v>
      </c>
      <c r="W155">
        <v>0</v>
      </c>
      <c r="X155">
        <v>1924955943</v>
      </c>
      <c r="Y155">
        <f t="shared" si="53"/>
        <v>0.66</v>
      </c>
      <c r="AA155">
        <v>10424</v>
      </c>
      <c r="AB155">
        <v>0</v>
      </c>
      <c r="AC155">
        <v>0</v>
      </c>
      <c r="AD155">
        <v>0</v>
      </c>
      <c r="AE155">
        <v>10424</v>
      </c>
      <c r="AF155">
        <v>0</v>
      </c>
      <c r="AG155">
        <v>0</v>
      </c>
      <c r="AH155">
        <v>0</v>
      </c>
      <c r="AI155">
        <v>1</v>
      </c>
      <c r="AJ155">
        <v>1</v>
      </c>
      <c r="AK155">
        <v>1</v>
      </c>
      <c r="AL155">
        <v>1</v>
      </c>
      <c r="AN155">
        <v>0</v>
      </c>
      <c r="AO155">
        <v>1</v>
      </c>
      <c r="AP155">
        <v>0</v>
      </c>
      <c r="AQ155">
        <v>0</v>
      </c>
      <c r="AR155">
        <v>0</v>
      </c>
      <c r="AS155" t="s">
        <v>3</v>
      </c>
      <c r="AT155">
        <v>0.66</v>
      </c>
      <c r="AU155" t="s">
        <v>3</v>
      </c>
      <c r="AV155">
        <v>0</v>
      </c>
      <c r="AW155">
        <v>2</v>
      </c>
      <c r="AX155">
        <v>51457712</v>
      </c>
      <c r="AY155">
        <v>2</v>
      </c>
      <c r="AZ155">
        <v>16384</v>
      </c>
      <c r="BA155">
        <v>155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CX155">
        <f>ROUND(Y155*Source!I153,9)</f>
        <v>0.15740999999999999</v>
      </c>
      <c r="CY155">
        <f t="shared" si="54"/>
        <v>10424</v>
      </c>
      <c r="CZ155">
        <f t="shared" si="55"/>
        <v>10424</v>
      </c>
      <c r="DA155">
        <f t="shared" si="56"/>
        <v>1</v>
      </c>
      <c r="DB155">
        <f t="shared" si="57"/>
        <v>6879.84</v>
      </c>
      <c r="DC155">
        <f t="shared" si="58"/>
        <v>0</v>
      </c>
      <c r="DD155" t="s">
        <v>3</v>
      </c>
      <c r="DE155" t="s">
        <v>3</v>
      </c>
      <c r="DF155">
        <f t="shared" si="42"/>
        <v>1640.84</v>
      </c>
      <c r="DG155">
        <f t="shared" si="43"/>
        <v>0</v>
      </c>
      <c r="DH155">
        <f t="shared" si="44"/>
        <v>0</v>
      </c>
      <c r="DI155">
        <f t="shared" si="45"/>
        <v>0</v>
      </c>
      <c r="DJ155">
        <f t="shared" si="59"/>
        <v>1640.84</v>
      </c>
      <c r="DK155">
        <v>0</v>
      </c>
    </row>
    <row r="156" spans="1:115" x14ac:dyDescent="0.2">
      <c r="A156">
        <f>ROW(Source!A153)</f>
        <v>153</v>
      </c>
      <c r="B156">
        <v>51441990</v>
      </c>
      <c r="C156">
        <v>51457669</v>
      </c>
      <c r="D156">
        <v>0</v>
      </c>
      <c r="E156">
        <v>1</v>
      </c>
      <c r="F156">
        <v>1</v>
      </c>
      <c r="G156">
        <v>1</v>
      </c>
      <c r="H156">
        <v>3</v>
      </c>
      <c r="I156" t="s">
        <v>257</v>
      </c>
      <c r="J156" t="s">
        <v>3</v>
      </c>
      <c r="K156" t="s">
        <v>258</v>
      </c>
      <c r="L156">
        <v>1348</v>
      </c>
      <c r="N156">
        <v>1009</v>
      </c>
      <c r="O156" t="s">
        <v>230</v>
      </c>
      <c r="P156" t="s">
        <v>230</v>
      </c>
      <c r="Q156">
        <v>1000</v>
      </c>
      <c r="W156">
        <v>0</v>
      </c>
      <c r="X156">
        <v>-1292456569</v>
      </c>
      <c r="Y156">
        <f t="shared" si="53"/>
        <v>8.2899999999999991</v>
      </c>
      <c r="AA156">
        <v>11856</v>
      </c>
      <c r="AB156">
        <v>0</v>
      </c>
      <c r="AC156">
        <v>0</v>
      </c>
      <c r="AD156">
        <v>0</v>
      </c>
      <c r="AE156">
        <v>11856</v>
      </c>
      <c r="AF156">
        <v>0</v>
      </c>
      <c r="AG156">
        <v>0</v>
      </c>
      <c r="AH156">
        <v>0</v>
      </c>
      <c r="AI156">
        <v>1</v>
      </c>
      <c r="AJ156">
        <v>1</v>
      </c>
      <c r="AK156">
        <v>1</v>
      </c>
      <c r="AL156">
        <v>1</v>
      </c>
      <c r="AN156">
        <v>0</v>
      </c>
      <c r="AO156">
        <v>1</v>
      </c>
      <c r="AP156">
        <v>0</v>
      </c>
      <c r="AQ156">
        <v>0</v>
      </c>
      <c r="AR156">
        <v>0</v>
      </c>
      <c r="AS156" t="s">
        <v>3</v>
      </c>
      <c r="AT156">
        <v>8.2899999999999991</v>
      </c>
      <c r="AU156" t="s">
        <v>3</v>
      </c>
      <c r="AV156">
        <v>0</v>
      </c>
      <c r="AW156">
        <v>2</v>
      </c>
      <c r="AX156">
        <v>51457713</v>
      </c>
      <c r="AY156">
        <v>2</v>
      </c>
      <c r="AZ156">
        <v>16384</v>
      </c>
      <c r="BA156">
        <v>156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CX156">
        <f>ROUND(Y156*Source!I153,9)</f>
        <v>1.9771650000000001</v>
      </c>
      <c r="CY156">
        <f t="shared" si="54"/>
        <v>11856</v>
      </c>
      <c r="CZ156">
        <f t="shared" si="55"/>
        <v>11856</v>
      </c>
      <c r="DA156">
        <f t="shared" si="56"/>
        <v>1</v>
      </c>
      <c r="DB156">
        <f t="shared" si="57"/>
        <v>98286.24</v>
      </c>
      <c r="DC156">
        <f t="shared" si="58"/>
        <v>0</v>
      </c>
      <c r="DD156" t="s">
        <v>3</v>
      </c>
      <c r="DE156" t="s">
        <v>3</v>
      </c>
      <c r="DF156">
        <f t="shared" si="42"/>
        <v>23441.27</v>
      </c>
      <c r="DG156">
        <f t="shared" si="43"/>
        <v>0</v>
      </c>
      <c r="DH156">
        <f t="shared" si="44"/>
        <v>0</v>
      </c>
      <c r="DI156">
        <f t="shared" si="45"/>
        <v>0</v>
      </c>
      <c r="DJ156">
        <f t="shared" si="59"/>
        <v>23441.27</v>
      </c>
      <c r="DK156">
        <v>0</v>
      </c>
    </row>
    <row r="157" spans="1:115" x14ac:dyDescent="0.2">
      <c r="A157">
        <f>ROW(Source!A153)</f>
        <v>153</v>
      </c>
      <c r="B157">
        <v>51441990</v>
      </c>
      <c r="C157">
        <v>51457669</v>
      </c>
      <c r="D157">
        <v>0</v>
      </c>
      <c r="E157">
        <v>1</v>
      </c>
      <c r="F157">
        <v>1</v>
      </c>
      <c r="G157">
        <v>1</v>
      </c>
      <c r="H157">
        <v>3</v>
      </c>
      <c r="I157" t="s">
        <v>241</v>
      </c>
      <c r="J157" t="s">
        <v>3</v>
      </c>
      <c r="K157" t="s">
        <v>242</v>
      </c>
      <c r="L157">
        <v>1371</v>
      </c>
      <c r="N157">
        <v>1013</v>
      </c>
      <c r="O157" t="s">
        <v>154</v>
      </c>
      <c r="P157" t="s">
        <v>154</v>
      </c>
      <c r="Q157">
        <v>1</v>
      </c>
      <c r="W157">
        <v>0</v>
      </c>
      <c r="X157">
        <v>1261373981</v>
      </c>
      <c r="Y157">
        <f t="shared" si="53"/>
        <v>320</v>
      </c>
      <c r="AA157">
        <v>145.30000000000001</v>
      </c>
      <c r="AB157">
        <v>0</v>
      </c>
      <c r="AC157">
        <v>0</v>
      </c>
      <c r="AD157">
        <v>0</v>
      </c>
      <c r="AE157">
        <v>145.30000000000001</v>
      </c>
      <c r="AF157">
        <v>0</v>
      </c>
      <c r="AG157">
        <v>0</v>
      </c>
      <c r="AH157">
        <v>0</v>
      </c>
      <c r="AI157">
        <v>1</v>
      </c>
      <c r="AJ157">
        <v>1</v>
      </c>
      <c r="AK157">
        <v>1</v>
      </c>
      <c r="AL157">
        <v>1</v>
      </c>
      <c r="AN157">
        <v>0</v>
      </c>
      <c r="AO157">
        <v>1</v>
      </c>
      <c r="AP157">
        <v>0</v>
      </c>
      <c r="AQ157">
        <v>0</v>
      </c>
      <c r="AR157">
        <v>0</v>
      </c>
      <c r="AS157" t="s">
        <v>3</v>
      </c>
      <c r="AT157">
        <v>320</v>
      </c>
      <c r="AU157" t="s">
        <v>3</v>
      </c>
      <c r="AV157">
        <v>0</v>
      </c>
      <c r="AW157">
        <v>2</v>
      </c>
      <c r="AX157">
        <v>51457714</v>
      </c>
      <c r="AY157">
        <v>2</v>
      </c>
      <c r="AZ157">
        <v>16384</v>
      </c>
      <c r="BA157">
        <v>157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CX157">
        <f>ROUND(Y157*Source!I153,9)</f>
        <v>76.319999999999993</v>
      </c>
      <c r="CY157">
        <f t="shared" si="54"/>
        <v>145.30000000000001</v>
      </c>
      <c r="CZ157">
        <f t="shared" si="55"/>
        <v>145.30000000000001</v>
      </c>
      <c r="DA157">
        <f t="shared" si="56"/>
        <v>1</v>
      </c>
      <c r="DB157">
        <f t="shared" si="57"/>
        <v>46496</v>
      </c>
      <c r="DC157">
        <f t="shared" si="58"/>
        <v>0</v>
      </c>
      <c r="DD157" t="s">
        <v>3</v>
      </c>
      <c r="DE157" t="s">
        <v>3</v>
      </c>
      <c r="DF157">
        <f t="shared" si="42"/>
        <v>11089.3</v>
      </c>
      <c r="DG157">
        <f t="shared" si="43"/>
        <v>0</v>
      </c>
      <c r="DH157">
        <f t="shared" si="44"/>
        <v>0</v>
      </c>
      <c r="DI157">
        <f t="shared" si="45"/>
        <v>0</v>
      </c>
      <c r="DJ157">
        <f t="shared" si="59"/>
        <v>11089.3</v>
      </c>
      <c r="DK157">
        <v>0</v>
      </c>
    </row>
    <row r="158" spans="1:115" x14ac:dyDescent="0.2">
      <c r="A158">
        <f>ROW(Source!A153)</f>
        <v>153</v>
      </c>
      <c r="B158">
        <v>51441990</v>
      </c>
      <c r="C158">
        <v>51457669</v>
      </c>
      <c r="D158">
        <v>0</v>
      </c>
      <c r="E158">
        <v>1</v>
      </c>
      <c r="F158">
        <v>1</v>
      </c>
      <c r="G158">
        <v>1</v>
      </c>
      <c r="H158">
        <v>3</v>
      </c>
      <c r="I158" t="s">
        <v>249</v>
      </c>
      <c r="J158" t="s">
        <v>3</v>
      </c>
      <c r="K158" t="s">
        <v>250</v>
      </c>
      <c r="L158">
        <v>1371</v>
      </c>
      <c r="N158">
        <v>1013</v>
      </c>
      <c r="O158" t="s">
        <v>154</v>
      </c>
      <c r="P158" t="s">
        <v>154</v>
      </c>
      <c r="Q158">
        <v>1</v>
      </c>
      <c r="W158">
        <v>0</v>
      </c>
      <c r="X158">
        <v>1717656211</v>
      </c>
      <c r="Y158">
        <f t="shared" si="53"/>
        <v>3680</v>
      </c>
      <c r="AA158">
        <v>66.400000000000006</v>
      </c>
      <c r="AB158">
        <v>0</v>
      </c>
      <c r="AC158">
        <v>0</v>
      </c>
      <c r="AD158">
        <v>0</v>
      </c>
      <c r="AE158">
        <v>66.400000000000006</v>
      </c>
      <c r="AF158">
        <v>0</v>
      </c>
      <c r="AG158">
        <v>0</v>
      </c>
      <c r="AH158">
        <v>0</v>
      </c>
      <c r="AI158">
        <v>1</v>
      </c>
      <c r="AJ158">
        <v>1</v>
      </c>
      <c r="AK158">
        <v>1</v>
      </c>
      <c r="AL158">
        <v>1</v>
      </c>
      <c r="AN158">
        <v>0</v>
      </c>
      <c r="AO158">
        <v>1</v>
      </c>
      <c r="AP158">
        <v>0</v>
      </c>
      <c r="AQ158">
        <v>0</v>
      </c>
      <c r="AR158">
        <v>0</v>
      </c>
      <c r="AS158" t="s">
        <v>3</v>
      </c>
      <c r="AT158">
        <v>3680</v>
      </c>
      <c r="AU158" t="s">
        <v>3</v>
      </c>
      <c r="AV158">
        <v>0</v>
      </c>
      <c r="AW158">
        <v>2</v>
      </c>
      <c r="AX158">
        <v>51457715</v>
      </c>
      <c r="AY158">
        <v>2</v>
      </c>
      <c r="AZ158">
        <v>16384</v>
      </c>
      <c r="BA158">
        <v>158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CX158">
        <f>ROUND(Y158*Source!I153,9)</f>
        <v>877.68</v>
      </c>
      <c r="CY158">
        <f t="shared" si="54"/>
        <v>66.400000000000006</v>
      </c>
      <c r="CZ158">
        <f t="shared" si="55"/>
        <v>66.400000000000006</v>
      </c>
      <c r="DA158">
        <f t="shared" si="56"/>
        <v>1</v>
      </c>
      <c r="DB158">
        <f t="shared" si="57"/>
        <v>244352</v>
      </c>
      <c r="DC158">
        <f t="shared" si="58"/>
        <v>0</v>
      </c>
      <c r="DD158" t="s">
        <v>3</v>
      </c>
      <c r="DE158" t="s">
        <v>3</v>
      </c>
      <c r="DF158">
        <f t="shared" si="42"/>
        <v>58277.95</v>
      </c>
      <c r="DG158">
        <f t="shared" si="43"/>
        <v>0</v>
      </c>
      <c r="DH158">
        <f t="shared" si="44"/>
        <v>0</v>
      </c>
      <c r="DI158">
        <f t="shared" si="45"/>
        <v>0</v>
      </c>
      <c r="DJ158">
        <f t="shared" si="59"/>
        <v>58277.95</v>
      </c>
      <c r="DK158">
        <v>0</v>
      </c>
    </row>
    <row r="159" spans="1:115" x14ac:dyDescent="0.2">
      <c r="A159">
        <f>ROW(Source!A153)</f>
        <v>153</v>
      </c>
      <c r="B159">
        <v>51441990</v>
      </c>
      <c r="C159">
        <v>51457669</v>
      </c>
      <c r="D159">
        <v>0</v>
      </c>
      <c r="E159">
        <v>1</v>
      </c>
      <c r="F159">
        <v>1</v>
      </c>
      <c r="G159">
        <v>1</v>
      </c>
      <c r="H159">
        <v>3</v>
      </c>
      <c r="I159" t="s">
        <v>223</v>
      </c>
      <c r="J159" t="s">
        <v>3</v>
      </c>
      <c r="K159" t="s">
        <v>224</v>
      </c>
      <c r="L159">
        <v>1301</v>
      </c>
      <c r="N159">
        <v>1003</v>
      </c>
      <c r="O159" t="s">
        <v>225</v>
      </c>
      <c r="P159" t="s">
        <v>225</v>
      </c>
      <c r="Q159">
        <v>1</v>
      </c>
      <c r="W159">
        <v>0</v>
      </c>
      <c r="X159">
        <v>-2005551863</v>
      </c>
      <c r="Y159">
        <f t="shared" si="53"/>
        <v>2000</v>
      </c>
      <c r="AA159">
        <v>351.2</v>
      </c>
      <c r="AB159">
        <v>0</v>
      </c>
      <c r="AC159">
        <v>0</v>
      </c>
      <c r="AD159">
        <v>0</v>
      </c>
      <c r="AE159">
        <v>351.2</v>
      </c>
      <c r="AF159">
        <v>0</v>
      </c>
      <c r="AG159">
        <v>0</v>
      </c>
      <c r="AH159">
        <v>0</v>
      </c>
      <c r="AI159">
        <v>1</v>
      </c>
      <c r="AJ159">
        <v>1</v>
      </c>
      <c r="AK159">
        <v>1</v>
      </c>
      <c r="AL159">
        <v>1</v>
      </c>
      <c r="AN159">
        <v>0</v>
      </c>
      <c r="AO159">
        <v>1</v>
      </c>
      <c r="AP159">
        <v>0</v>
      </c>
      <c r="AQ159">
        <v>0</v>
      </c>
      <c r="AR159">
        <v>0</v>
      </c>
      <c r="AS159" t="s">
        <v>3</v>
      </c>
      <c r="AT159">
        <v>2000</v>
      </c>
      <c r="AU159" t="s">
        <v>3</v>
      </c>
      <c r="AV159">
        <v>0</v>
      </c>
      <c r="AW159">
        <v>2</v>
      </c>
      <c r="AX159">
        <v>51457716</v>
      </c>
      <c r="AY159">
        <v>2</v>
      </c>
      <c r="AZ159">
        <v>16384</v>
      </c>
      <c r="BA159">
        <v>159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CX159">
        <f>ROUND(Y159*Source!I153,9)</f>
        <v>477</v>
      </c>
      <c r="CY159">
        <f t="shared" si="54"/>
        <v>351.2</v>
      </c>
      <c r="CZ159">
        <f t="shared" si="55"/>
        <v>351.2</v>
      </c>
      <c r="DA159">
        <f t="shared" si="56"/>
        <v>1</v>
      </c>
      <c r="DB159">
        <f t="shared" si="57"/>
        <v>702400</v>
      </c>
      <c r="DC159">
        <f t="shared" si="58"/>
        <v>0</v>
      </c>
      <c r="DD159" t="s">
        <v>3</v>
      </c>
      <c r="DE159" t="s">
        <v>3</v>
      </c>
      <c r="DF159">
        <f t="shared" si="42"/>
        <v>167522.4</v>
      </c>
      <c r="DG159">
        <f t="shared" si="43"/>
        <v>0</v>
      </c>
      <c r="DH159">
        <f t="shared" si="44"/>
        <v>0</v>
      </c>
      <c r="DI159">
        <f t="shared" si="45"/>
        <v>0</v>
      </c>
      <c r="DJ159">
        <f t="shared" si="59"/>
        <v>167522.4</v>
      </c>
      <c r="DK159">
        <v>0</v>
      </c>
    </row>
    <row r="160" spans="1:115" x14ac:dyDescent="0.2">
      <c r="A160">
        <f>ROW(Source!A153)</f>
        <v>153</v>
      </c>
      <c r="B160">
        <v>51441990</v>
      </c>
      <c r="C160">
        <v>51457669</v>
      </c>
      <c r="D160">
        <v>0</v>
      </c>
      <c r="E160">
        <v>1</v>
      </c>
      <c r="F160">
        <v>1</v>
      </c>
      <c r="G160">
        <v>1</v>
      </c>
      <c r="H160">
        <v>3</v>
      </c>
      <c r="I160" t="s">
        <v>261</v>
      </c>
      <c r="J160" t="s">
        <v>3</v>
      </c>
      <c r="K160" t="s">
        <v>262</v>
      </c>
      <c r="L160">
        <v>1371</v>
      </c>
      <c r="N160">
        <v>1013</v>
      </c>
      <c r="O160" t="s">
        <v>154</v>
      </c>
      <c r="P160" t="s">
        <v>154</v>
      </c>
      <c r="Q160">
        <v>1</v>
      </c>
      <c r="W160">
        <v>0</v>
      </c>
      <c r="X160">
        <v>1902310781</v>
      </c>
      <c r="Y160">
        <f t="shared" si="53"/>
        <v>3680</v>
      </c>
      <c r="AA160">
        <v>5.5</v>
      </c>
      <c r="AB160">
        <v>0</v>
      </c>
      <c r="AC160">
        <v>0</v>
      </c>
      <c r="AD160">
        <v>0</v>
      </c>
      <c r="AE160">
        <v>5.5</v>
      </c>
      <c r="AF160">
        <v>0</v>
      </c>
      <c r="AG160">
        <v>0</v>
      </c>
      <c r="AH160">
        <v>0</v>
      </c>
      <c r="AI160">
        <v>1</v>
      </c>
      <c r="AJ160">
        <v>1</v>
      </c>
      <c r="AK160">
        <v>1</v>
      </c>
      <c r="AL160">
        <v>1</v>
      </c>
      <c r="AN160">
        <v>0</v>
      </c>
      <c r="AO160">
        <v>1</v>
      </c>
      <c r="AP160">
        <v>0</v>
      </c>
      <c r="AQ160">
        <v>0</v>
      </c>
      <c r="AR160">
        <v>0</v>
      </c>
      <c r="AS160" t="s">
        <v>3</v>
      </c>
      <c r="AT160">
        <v>3680</v>
      </c>
      <c r="AU160" t="s">
        <v>3</v>
      </c>
      <c r="AV160">
        <v>0</v>
      </c>
      <c r="AW160">
        <v>2</v>
      </c>
      <c r="AX160">
        <v>51457717</v>
      </c>
      <c r="AY160">
        <v>2</v>
      </c>
      <c r="AZ160">
        <v>16384</v>
      </c>
      <c r="BA160">
        <v>160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CX160">
        <f>ROUND(Y160*Source!I153,9)</f>
        <v>877.68</v>
      </c>
      <c r="CY160">
        <f t="shared" si="54"/>
        <v>5.5</v>
      </c>
      <c r="CZ160">
        <f t="shared" si="55"/>
        <v>5.5</v>
      </c>
      <c r="DA160">
        <f t="shared" si="56"/>
        <v>1</v>
      </c>
      <c r="DB160">
        <f t="shared" si="57"/>
        <v>20240</v>
      </c>
      <c r="DC160">
        <f t="shared" si="58"/>
        <v>0</v>
      </c>
      <c r="DD160" t="s">
        <v>3</v>
      </c>
      <c r="DE160" t="s">
        <v>3</v>
      </c>
      <c r="DF160">
        <f t="shared" si="42"/>
        <v>4827.24</v>
      </c>
      <c r="DG160">
        <f t="shared" si="43"/>
        <v>0</v>
      </c>
      <c r="DH160">
        <f t="shared" si="44"/>
        <v>0</v>
      </c>
      <c r="DI160">
        <f t="shared" si="45"/>
        <v>0</v>
      </c>
      <c r="DJ160">
        <f t="shared" si="59"/>
        <v>4827.24</v>
      </c>
      <c r="DK160">
        <v>0</v>
      </c>
    </row>
    <row r="161" spans="1:115" x14ac:dyDescent="0.2">
      <c r="A161">
        <f>ROW(Source!A176)</f>
        <v>176</v>
      </c>
      <c r="B161">
        <v>51442965</v>
      </c>
      <c r="C161">
        <v>51457729</v>
      </c>
      <c r="D161">
        <v>0</v>
      </c>
      <c r="E161">
        <v>1</v>
      </c>
      <c r="F161">
        <v>1</v>
      </c>
      <c r="G161">
        <v>1</v>
      </c>
      <c r="H161">
        <v>1</v>
      </c>
      <c r="I161" t="s">
        <v>703</v>
      </c>
      <c r="J161" t="s">
        <v>3</v>
      </c>
      <c r="K161" t="s">
        <v>704</v>
      </c>
      <c r="L161">
        <v>1369</v>
      </c>
      <c r="N161">
        <v>1013</v>
      </c>
      <c r="O161" t="s">
        <v>642</v>
      </c>
      <c r="P161" t="s">
        <v>642</v>
      </c>
      <c r="Q161">
        <v>1</v>
      </c>
      <c r="W161">
        <v>0</v>
      </c>
      <c r="X161">
        <v>1266649377</v>
      </c>
      <c r="Y161">
        <f>(AT161*1.15*1.15)</f>
        <v>1534.1</v>
      </c>
      <c r="AA161">
        <v>0</v>
      </c>
      <c r="AB161">
        <v>0</v>
      </c>
      <c r="AC161">
        <v>0</v>
      </c>
      <c r="AD161">
        <v>8.31</v>
      </c>
      <c r="AE161">
        <v>0</v>
      </c>
      <c r="AF161">
        <v>0</v>
      </c>
      <c r="AG161">
        <v>0</v>
      </c>
      <c r="AH161">
        <v>8.31</v>
      </c>
      <c r="AI161">
        <v>1</v>
      </c>
      <c r="AJ161">
        <v>1</v>
      </c>
      <c r="AK161">
        <v>1</v>
      </c>
      <c r="AL161">
        <v>1</v>
      </c>
      <c r="AN161">
        <v>0</v>
      </c>
      <c r="AO161">
        <v>1</v>
      </c>
      <c r="AP161">
        <v>0</v>
      </c>
      <c r="AQ161">
        <v>0</v>
      </c>
      <c r="AR161">
        <v>0</v>
      </c>
      <c r="AS161" t="s">
        <v>3</v>
      </c>
      <c r="AT161">
        <v>1160</v>
      </c>
      <c r="AU161" t="s">
        <v>43</v>
      </c>
      <c r="AV161">
        <v>1</v>
      </c>
      <c r="AW161">
        <v>2</v>
      </c>
      <c r="AX161">
        <v>51457754</v>
      </c>
      <c r="AY161">
        <v>2</v>
      </c>
      <c r="AZ161">
        <v>133120</v>
      </c>
      <c r="BA161">
        <v>161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CX161">
        <f>ROUND(Y161*Source!I176,9)</f>
        <v>0</v>
      </c>
      <c r="CY161">
        <f>AD161</f>
        <v>8.31</v>
      </c>
      <c r="CZ161">
        <f>AH161</f>
        <v>8.31</v>
      </c>
      <c r="DA161">
        <f>AL161</f>
        <v>1</v>
      </c>
      <c r="DB161">
        <f>ROUND((ROUND(AT161*CZ161,2)*1.15*1.15),6)</f>
        <v>12748.370999999999</v>
      </c>
      <c r="DC161">
        <f>ROUND((ROUND(AT161*AG161,2)*1.15*1.15),6)</f>
        <v>0</v>
      </c>
      <c r="DD161" t="s">
        <v>3</v>
      </c>
      <c r="DE161" t="s">
        <v>3</v>
      </c>
      <c r="DF161">
        <f t="shared" si="42"/>
        <v>0</v>
      </c>
      <c r="DG161">
        <f t="shared" si="43"/>
        <v>0</v>
      </c>
      <c r="DH161">
        <f t="shared" si="44"/>
        <v>0</v>
      </c>
      <c r="DI161">
        <f t="shared" si="45"/>
        <v>0</v>
      </c>
      <c r="DJ161">
        <f>DI161</f>
        <v>0</v>
      </c>
      <c r="DK161">
        <v>0</v>
      </c>
    </row>
    <row r="162" spans="1:115" x14ac:dyDescent="0.2">
      <c r="A162">
        <f>ROW(Source!A176)</f>
        <v>176</v>
      </c>
      <c r="B162">
        <v>51442965</v>
      </c>
      <c r="C162">
        <v>51457729</v>
      </c>
      <c r="D162">
        <v>121548</v>
      </c>
      <c r="E162">
        <v>1</v>
      </c>
      <c r="F162">
        <v>1</v>
      </c>
      <c r="G162">
        <v>1</v>
      </c>
      <c r="H162">
        <v>1</v>
      </c>
      <c r="I162" t="s">
        <v>31</v>
      </c>
      <c r="J162" t="s">
        <v>3</v>
      </c>
      <c r="K162" t="s">
        <v>643</v>
      </c>
      <c r="L162">
        <v>1369</v>
      </c>
      <c r="N162">
        <v>1013</v>
      </c>
      <c r="O162" t="s">
        <v>642</v>
      </c>
      <c r="P162" t="s">
        <v>642</v>
      </c>
      <c r="Q162">
        <v>1</v>
      </c>
      <c r="W162">
        <v>0</v>
      </c>
      <c r="X162">
        <v>18861106</v>
      </c>
      <c r="Y162">
        <f t="shared" ref="Y162:Y171" si="60">(AT162*1.25*1.15)</f>
        <v>151.22499999999999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1</v>
      </c>
      <c r="AJ162">
        <v>1</v>
      </c>
      <c r="AK162">
        <v>1</v>
      </c>
      <c r="AL162">
        <v>1</v>
      </c>
      <c r="AN162">
        <v>0</v>
      </c>
      <c r="AO162">
        <v>1</v>
      </c>
      <c r="AP162">
        <v>0</v>
      </c>
      <c r="AQ162">
        <v>0</v>
      </c>
      <c r="AR162">
        <v>0</v>
      </c>
      <c r="AS162" t="s">
        <v>3</v>
      </c>
      <c r="AT162">
        <v>105.2</v>
      </c>
      <c r="AU162" t="s">
        <v>36</v>
      </c>
      <c r="AV162">
        <v>2</v>
      </c>
      <c r="AW162">
        <v>2</v>
      </c>
      <c r="AX162">
        <v>51457755</v>
      </c>
      <c r="AY162">
        <v>1</v>
      </c>
      <c r="AZ162">
        <v>0</v>
      </c>
      <c r="BA162">
        <v>162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CX162">
        <f>ROUND(Y162*Source!I176,9)</f>
        <v>0</v>
      </c>
      <c r="CY162">
        <f>AD162</f>
        <v>0</v>
      </c>
      <c r="CZ162">
        <f>AH162</f>
        <v>0</v>
      </c>
      <c r="DA162">
        <f>AL162</f>
        <v>1</v>
      </c>
      <c r="DB162">
        <f t="shared" ref="DB162:DB171" si="61">ROUND((ROUND(AT162*CZ162,2)*1.25*1.15),6)</f>
        <v>0</v>
      </c>
      <c r="DC162">
        <f t="shared" ref="DC162:DC171" si="62">ROUND((ROUND(AT162*AG162,2)*1.25*1.15),6)</f>
        <v>0</v>
      </c>
      <c r="DD162" t="s">
        <v>3</v>
      </c>
      <c r="DE162" t="s">
        <v>3</v>
      </c>
      <c r="DF162">
        <f t="shared" si="42"/>
        <v>0</v>
      </c>
      <c r="DG162">
        <f t="shared" si="43"/>
        <v>0</v>
      </c>
      <c r="DH162">
        <f t="shared" si="44"/>
        <v>0</v>
      </c>
      <c r="DI162">
        <f t="shared" si="45"/>
        <v>0</v>
      </c>
      <c r="DJ162">
        <f>DI162</f>
        <v>0</v>
      </c>
      <c r="DK162">
        <v>0</v>
      </c>
    </row>
    <row r="163" spans="1:115" x14ac:dyDescent="0.2">
      <c r="A163">
        <f>ROW(Source!A176)</f>
        <v>176</v>
      </c>
      <c r="B163">
        <v>51442965</v>
      </c>
      <c r="C163">
        <v>51457729</v>
      </c>
      <c r="D163">
        <v>0</v>
      </c>
      <c r="E163">
        <v>1</v>
      </c>
      <c r="F163">
        <v>1</v>
      </c>
      <c r="G163">
        <v>1</v>
      </c>
      <c r="H163">
        <v>2</v>
      </c>
      <c r="I163" t="s">
        <v>673</v>
      </c>
      <c r="J163" t="s">
        <v>3</v>
      </c>
      <c r="K163" t="s">
        <v>674</v>
      </c>
      <c r="L163">
        <v>37129807</v>
      </c>
      <c r="N163">
        <v>1011</v>
      </c>
      <c r="O163" t="s">
        <v>646</v>
      </c>
      <c r="P163" t="s">
        <v>646</v>
      </c>
      <c r="Q163">
        <v>1</v>
      </c>
      <c r="W163">
        <v>0</v>
      </c>
      <c r="X163">
        <v>1021476359</v>
      </c>
      <c r="Y163">
        <f t="shared" si="60"/>
        <v>48.012499999999996</v>
      </c>
      <c r="AA163">
        <v>0</v>
      </c>
      <c r="AB163">
        <v>187.02</v>
      </c>
      <c r="AC163">
        <v>25.1</v>
      </c>
      <c r="AD163">
        <v>0</v>
      </c>
      <c r="AE163">
        <v>0</v>
      </c>
      <c r="AF163">
        <v>187.02</v>
      </c>
      <c r="AG163">
        <v>25.1</v>
      </c>
      <c r="AH163">
        <v>0</v>
      </c>
      <c r="AI163">
        <v>1</v>
      </c>
      <c r="AJ163">
        <v>1</v>
      </c>
      <c r="AK163">
        <v>1</v>
      </c>
      <c r="AL163">
        <v>1</v>
      </c>
      <c r="AN163">
        <v>0</v>
      </c>
      <c r="AO163">
        <v>1</v>
      </c>
      <c r="AP163">
        <v>0</v>
      </c>
      <c r="AQ163">
        <v>0</v>
      </c>
      <c r="AR163">
        <v>0</v>
      </c>
      <c r="AS163" t="s">
        <v>3</v>
      </c>
      <c r="AT163">
        <v>33.4</v>
      </c>
      <c r="AU163" t="s">
        <v>36</v>
      </c>
      <c r="AV163">
        <v>0</v>
      </c>
      <c r="AW163">
        <v>2</v>
      </c>
      <c r="AX163">
        <v>51457756</v>
      </c>
      <c r="AY163">
        <v>2</v>
      </c>
      <c r="AZ163">
        <v>98304</v>
      </c>
      <c r="BA163">
        <v>163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CX163">
        <f>ROUND(Y163*Source!I176,9)</f>
        <v>0</v>
      </c>
      <c r="CY163">
        <f t="shared" ref="CY163:CY171" si="63">AB163</f>
        <v>187.02</v>
      </c>
      <c r="CZ163">
        <f t="shared" ref="CZ163:CZ171" si="64">AF163</f>
        <v>187.02</v>
      </c>
      <c r="DA163">
        <f t="shared" ref="DA163:DA171" si="65">AJ163</f>
        <v>1</v>
      </c>
      <c r="DB163">
        <f t="shared" si="61"/>
        <v>8979.3006249999999</v>
      </c>
      <c r="DC163">
        <f t="shared" si="62"/>
        <v>1205.11375</v>
      </c>
      <c r="DD163" t="s">
        <v>3</v>
      </c>
      <c r="DE163" t="s">
        <v>3</v>
      </c>
      <c r="DF163">
        <f t="shared" si="42"/>
        <v>0</v>
      </c>
      <c r="DG163">
        <f t="shared" si="43"/>
        <v>0</v>
      </c>
      <c r="DH163">
        <f t="shared" si="44"/>
        <v>0</v>
      </c>
      <c r="DI163">
        <f t="shared" si="45"/>
        <v>0</v>
      </c>
      <c r="DJ163">
        <f t="shared" ref="DJ163:DJ171" si="66">DG163</f>
        <v>0</v>
      </c>
      <c r="DK163">
        <v>0</v>
      </c>
    </row>
    <row r="164" spans="1:115" x14ac:dyDescent="0.2">
      <c r="A164">
        <f>ROW(Source!A176)</f>
        <v>176</v>
      </c>
      <c r="B164">
        <v>51442965</v>
      </c>
      <c r="C164">
        <v>51457729</v>
      </c>
      <c r="D164">
        <v>0</v>
      </c>
      <c r="E164">
        <v>1</v>
      </c>
      <c r="F164">
        <v>1</v>
      </c>
      <c r="G164">
        <v>1</v>
      </c>
      <c r="H164">
        <v>2</v>
      </c>
      <c r="I164" t="s">
        <v>705</v>
      </c>
      <c r="J164" t="s">
        <v>3</v>
      </c>
      <c r="K164" t="s">
        <v>706</v>
      </c>
      <c r="L164">
        <v>37129807</v>
      </c>
      <c r="N164">
        <v>1011</v>
      </c>
      <c r="O164" t="s">
        <v>646</v>
      </c>
      <c r="P164" t="s">
        <v>646</v>
      </c>
      <c r="Q164">
        <v>1</v>
      </c>
      <c r="W164">
        <v>0</v>
      </c>
      <c r="X164">
        <v>-154294902</v>
      </c>
      <c r="Y164">
        <f t="shared" si="60"/>
        <v>33.522499999999994</v>
      </c>
      <c r="AA164">
        <v>0</v>
      </c>
      <c r="AB164">
        <v>0.48</v>
      </c>
      <c r="AC164">
        <v>0</v>
      </c>
      <c r="AD164">
        <v>0</v>
      </c>
      <c r="AE164">
        <v>0</v>
      </c>
      <c r="AF164">
        <v>0.48</v>
      </c>
      <c r="AG164">
        <v>0</v>
      </c>
      <c r="AH164">
        <v>0</v>
      </c>
      <c r="AI164">
        <v>1</v>
      </c>
      <c r="AJ164">
        <v>1</v>
      </c>
      <c r="AK164">
        <v>1</v>
      </c>
      <c r="AL164">
        <v>1</v>
      </c>
      <c r="AN164">
        <v>0</v>
      </c>
      <c r="AO164">
        <v>1</v>
      </c>
      <c r="AP164">
        <v>0</v>
      </c>
      <c r="AQ164">
        <v>0</v>
      </c>
      <c r="AR164">
        <v>0</v>
      </c>
      <c r="AS164" t="s">
        <v>3</v>
      </c>
      <c r="AT164">
        <v>23.32</v>
      </c>
      <c r="AU164" t="s">
        <v>36</v>
      </c>
      <c r="AV164">
        <v>0</v>
      </c>
      <c r="AW164">
        <v>2</v>
      </c>
      <c r="AX164">
        <v>51457757</v>
      </c>
      <c r="AY164">
        <v>2</v>
      </c>
      <c r="AZ164">
        <v>34816</v>
      </c>
      <c r="BA164">
        <v>164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CX164">
        <f>ROUND(Y164*Source!I176,9)</f>
        <v>0</v>
      </c>
      <c r="CY164">
        <f t="shared" si="63"/>
        <v>0.48</v>
      </c>
      <c r="CZ164">
        <f t="shared" si="64"/>
        <v>0.48</v>
      </c>
      <c r="DA164">
        <f t="shared" si="65"/>
        <v>1</v>
      </c>
      <c r="DB164">
        <f t="shared" si="61"/>
        <v>16.085625</v>
      </c>
      <c r="DC164">
        <f t="shared" si="62"/>
        <v>0</v>
      </c>
      <c r="DD164" t="s">
        <v>3</v>
      </c>
      <c r="DE164" t="s">
        <v>3</v>
      </c>
      <c r="DF164">
        <f t="shared" si="42"/>
        <v>0</v>
      </c>
      <c r="DG164">
        <f t="shared" si="43"/>
        <v>0</v>
      </c>
      <c r="DH164">
        <f t="shared" si="44"/>
        <v>0</v>
      </c>
      <c r="DI164">
        <f t="shared" si="45"/>
        <v>0</v>
      </c>
      <c r="DJ164">
        <f t="shared" si="66"/>
        <v>0</v>
      </c>
      <c r="DK164">
        <v>0</v>
      </c>
    </row>
    <row r="165" spans="1:115" x14ac:dyDescent="0.2">
      <c r="A165">
        <f>ROW(Source!A176)</f>
        <v>176</v>
      </c>
      <c r="B165">
        <v>51442965</v>
      </c>
      <c r="C165">
        <v>51457729</v>
      </c>
      <c r="D165">
        <v>0</v>
      </c>
      <c r="E165">
        <v>1</v>
      </c>
      <c r="F165">
        <v>1</v>
      </c>
      <c r="G165">
        <v>1</v>
      </c>
      <c r="H165">
        <v>2</v>
      </c>
      <c r="I165" t="s">
        <v>701</v>
      </c>
      <c r="J165" t="s">
        <v>3</v>
      </c>
      <c r="K165" t="s">
        <v>702</v>
      </c>
      <c r="L165">
        <v>37129807</v>
      </c>
      <c r="N165">
        <v>1011</v>
      </c>
      <c r="O165" t="s">
        <v>646</v>
      </c>
      <c r="P165" t="s">
        <v>646</v>
      </c>
      <c r="Q165">
        <v>1</v>
      </c>
      <c r="W165">
        <v>0</v>
      </c>
      <c r="X165">
        <v>1536764081</v>
      </c>
      <c r="Y165">
        <f t="shared" si="60"/>
        <v>26.263124999999995</v>
      </c>
      <c r="AA165">
        <v>0</v>
      </c>
      <c r="AB165">
        <v>4.5</v>
      </c>
      <c r="AC165">
        <v>0</v>
      </c>
      <c r="AD165">
        <v>0</v>
      </c>
      <c r="AE165">
        <v>0</v>
      </c>
      <c r="AF165">
        <v>4.5</v>
      </c>
      <c r="AG165">
        <v>0</v>
      </c>
      <c r="AH165">
        <v>0</v>
      </c>
      <c r="AI165">
        <v>1</v>
      </c>
      <c r="AJ165">
        <v>1</v>
      </c>
      <c r="AK165">
        <v>1</v>
      </c>
      <c r="AL165">
        <v>1</v>
      </c>
      <c r="AN165">
        <v>0</v>
      </c>
      <c r="AO165">
        <v>1</v>
      </c>
      <c r="AP165">
        <v>0</v>
      </c>
      <c r="AQ165">
        <v>0</v>
      </c>
      <c r="AR165">
        <v>0</v>
      </c>
      <c r="AS165" t="s">
        <v>3</v>
      </c>
      <c r="AT165">
        <v>18.27</v>
      </c>
      <c r="AU165" t="s">
        <v>36</v>
      </c>
      <c r="AV165">
        <v>0</v>
      </c>
      <c r="AW165">
        <v>2</v>
      </c>
      <c r="AX165">
        <v>51457758</v>
      </c>
      <c r="AY165">
        <v>2</v>
      </c>
      <c r="AZ165">
        <v>34816</v>
      </c>
      <c r="BA165">
        <v>165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CX165">
        <f>ROUND(Y165*Source!I176,9)</f>
        <v>0</v>
      </c>
      <c r="CY165">
        <f t="shared" si="63"/>
        <v>4.5</v>
      </c>
      <c r="CZ165">
        <f t="shared" si="64"/>
        <v>4.5</v>
      </c>
      <c r="DA165">
        <f t="shared" si="65"/>
        <v>1</v>
      </c>
      <c r="DB165">
        <f t="shared" si="61"/>
        <v>118.19125</v>
      </c>
      <c r="DC165">
        <f t="shared" si="62"/>
        <v>0</v>
      </c>
      <c r="DD165" t="s">
        <v>3</v>
      </c>
      <c r="DE165" t="s">
        <v>3</v>
      </c>
      <c r="DF165">
        <f t="shared" si="42"/>
        <v>0</v>
      </c>
      <c r="DG165">
        <f t="shared" si="43"/>
        <v>0</v>
      </c>
      <c r="DH165">
        <f t="shared" si="44"/>
        <v>0</v>
      </c>
      <c r="DI165">
        <f t="shared" si="45"/>
        <v>0</v>
      </c>
      <c r="DJ165">
        <f t="shared" si="66"/>
        <v>0</v>
      </c>
      <c r="DK165">
        <v>0</v>
      </c>
    </row>
    <row r="166" spans="1:115" x14ac:dyDescent="0.2">
      <c r="A166">
        <f>ROW(Source!A176)</f>
        <v>176</v>
      </c>
      <c r="B166">
        <v>51442965</v>
      </c>
      <c r="C166">
        <v>51457729</v>
      </c>
      <c r="D166">
        <v>0</v>
      </c>
      <c r="E166">
        <v>1</v>
      </c>
      <c r="F166">
        <v>1</v>
      </c>
      <c r="G166">
        <v>1</v>
      </c>
      <c r="H166">
        <v>2</v>
      </c>
      <c r="I166" t="s">
        <v>689</v>
      </c>
      <c r="J166" t="s">
        <v>3</v>
      </c>
      <c r="K166" t="s">
        <v>690</v>
      </c>
      <c r="L166">
        <v>37129807</v>
      </c>
      <c r="N166">
        <v>1011</v>
      </c>
      <c r="O166" t="s">
        <v>646</v>
      </c>
      <c r="P166" t="s">
        <v>646</v>
      </c>
      <c r="Q166">
        <v>1</v>
      </c>
      <c r="W166">
        <v>0</v>
      </c>
      <c r="X166">
        <v>562843950</v>
      </c>
      <c r="Y166">
        <f t="shared" si="60"/>
        <v>109.10624999999999</v>
      </c>
      <c r="AA166">
        <v>0</v>
      </c>
      <c r="AB166">
        <v>70</v>
      </c>
      <c r="AC166">
        <v>0</v>
      </c>
      <c r="AD166">
        <v>0</v>
      </c>
      <c r="AE166">
        <v>0</v>
      </c>
      <c r="AF166">
        <v>70</v>
      </c>
      <c r="AG166">
        <v>0</v>
      </c>
      <c r="AH166">
        <v>0</v>
      </c>
      <c r="AI166">
        <v>1</v>
      </c>
      <c r="AJ166">
        <v>1</v>
      </c>
      <c r="AK166">
        <v>1</v>
      </c>
      <c r="AL166">
        <v>1</v>
      </c>
      <c r="AN166">
        <v>0</v>
      </c>
      <c r="AO166">
        <v>1</v>
      </c>
      <c r="AP166">
        <v>0</v>
      </c>
      <c r="AQ166">
        <v>0</v>
      </c>
      <c r="AR166">
        <v>0</v>
      </c>
      <c r="AS166" t="s">
        <v>3</v>
      </c>
      <c r="AT166">
        <v>75.900000000000006</v>
      </c>
      <c r="AU166" t="s">
        <v>36</v>
      </c>
      <c r="AV166">
        <v>0</v>
      </c>
      <c r="AW166">
        <v>2</v>
      </c>
      <c r="AX166">
        <v>51457759</v>
      </c>
      <c r="AY166">
        <v>2</v>
      </c>
      <c r="AZ166">
        <v>34816</v>
      </c>
      <c r="BA166">
        <v>166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CX166">
        <f>ROUND(Y166*Source!I176,9)</f>
        <v>0</v>
      </c>
      <c r="CY166">
        <f t="shared" si="63"/>
        <v>70</v>
      </c>
      <c r="CZ166">
        <f t="shared" si="64"/>
        <v>70</v>
      </c>
      <c r="DA166">
        <f t="shared" si="65"/>
        <v>1</v>
      </c>
      <c r="DB166">
        <f t="shared" si="61"/>
        <v>7637.4375</v>
      </c>
      <c r="DC166">
        <f t="shared" si="62"/>
        <v>0</v>
      </c>
      <c r="DD166" t="s">
        <v>3</v>
      </c>
      <c r="DE166" t="s">
        <v>3</v>
      </c>
      <c r="DF166">
        <f t="shared" si="42"/>
        <v>0</v>
      </c>
      <c r="DG166">
        <f t="shared" si="43"/>
        <v>0</v>
      </c>
      <c r="DH166">
        <f t="shared" si="44"/>
        <v>0</v>
      </c>
      <c r="DI166">
        <f t="shared" si="45"/>
        <v>0</v>
      </c>
      <c r="DJ166">
        <f t="shared" si="66"/>
        <v>0</v>
      </c>
      <c r="DK166">
        <v>0</v>
      </c>
    </row>
    <row r="167" spans="1:115" x14ac:dyDescent="0.2">
      <c r="A167">
        <f>ROW(Source!A176)</f>
        <v>176</v>
      </c>
      <c r="B167">
        <v>51442965</v>
      </c>
      <c r="C167">
        <v>51457729</v>
      </c>
      <c r="D167">
        <v>0</v>
      </c>
      <c r="E167">
        <v>1</v>
      </c>
      <c r="F167">
        <v>1</v>
      </c>
      <c r="G167">
        <v>1</v>
      </c>
      <c r="H167">
        <v>2</v>
      </c>
      <c r="I167" t="s">
        <v>693</v>
      </c>
      <c r="J167" t="s">
        <v>3</v>
      </c>
      <c r="K167" t="s">
        <v>694</v>
      </c>
      <c r="L167">
        <v>37129807</v>
      </c>
      <c r="N167">
        <v>1011</v>
      </c>
      <c r="O167" t="s">
        <v>646</v>
      </c>
      <c r="P167" t="s">
        <v>646</v>
      </c>
      <c r="Q167">
        <v>1</v>
      </c>
      <c r="W167">
        <v>0</v>
      </c>
      <c r="X167">
        <v>-868342826</v>
      </c>
      <c r="Y167">
        <f t="shared" si="60"/>
        <v>27.599999999999998</v>
      </c>
      <c r="AA167">
        <v>0</v>
      </c>
      <c r="AB167">
        <v>597.1</v>
      </c>
      <c r="AC167">
        <v>23.2</v>
      </c>
      <c r="AD167">
        <v>0</v>
      </c>
      <c r="AE167">
        <v>0</v>
      </c>
      <c r="AF167">
        <v>597.1</v>
      </c>
      <c r="AG167">
        <v>23.2</v>
      </c>
      <c r="AH167">
        <v>0</v>
      </c>
      <c r="AI167">
        <v>1</v>
      </c>
      <c r="AJ167">
        <v>1</v>
      </c>
      <c r="AK167">
        <v>1</v>
      </c>
      <c r="AL167">
        <v>1</v>
      </c>
      <c r="AN167">
        <v>0</v>
      </c>
      <c r="AO167">
        <v>1</v>
      </c>
      <c r="AP167">
        <v>0</v>
      </c>
      <c r="AQ167">
        <v>0</v>
      </c>
      <c r="AR167">
        <v>0</v>
      </c>
      <c r="AS167" t="s">
        <v>3</v>
      </c>
      <c r="AT167">
        <v>19.2</v>
      </c>
      <c r="AU167" t="s">
        <v>36</v>
      </c>
      <c r="AV167">
        <v>0</v>
      </c>
      <c r="AW167">
        <v>2</v>
      </c>
      <c r="AX167">
        <v>51457760</v>
      </c>
      <c r="AY167">
        <v>2</v>
      </c>
      <c r="AZ167">
        <v>98304</v>
      </c>
      <c r="BA167">
        <v>167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CX167">
        <f>ROUND(Y167*Source!I176,9)</f>
        <v>0</v>
      </c>
      <c r="CY167">
        <f t="shared" si="63"/>
        <v>597.1</v>
      </c>
      <c r="CZ167">
        <f t="shared" si="64"/>
        <v>597.1</v>
      </c>
      <c r="DA167">
        <f t="shared" si="65"/>
        <v>1</v>
      </c>
      <c r="DB167">
        <f t="shared" si="61"/>
        <v>16479.96</v>
      </c>
      <c r="DC167">
        <f t="shared" si="62"/>
        <v>640.32000000000005</v>
      </c>
      <c r="DD167" t="s">
        <v>3</v>
      </c>
      <c r="DE167" t="s">
        <v>3</v>
      </c>
      <c r="DF167">
        <f t="shared" si="42"/>
        <v>0</v>
      </c>
      <c r="DG167">
        <f t="shared" si="43"/>
        <v>0</v>
      </c>
      <c r="DH167">
        <f t="shared" si="44"/>
        <v>0</v>
      </c>
      <c r="DI167">
        <f t="shared" si="45"/>
        <v>0</v>
      </c>
      <c r="DJ167">
        <f t="shared" si="66"/>
        <v>0</v>
      </c>
      <c r="DK167">
        <v>0</v>
      </c>
    </row>
    <row r="168" spans="1:115" x14ac:dyDescent="0.2">
      <c r="A168">
        <f>ROW(Source!A176)</f>
        <v>176</v>
      </c>
      <c r="B168">
        <v>51442965</v>
      </c>
      <c r="C168">
        <v>51457729</v>
      </c>
      <c r="D168">
        <v>0</v>
      </c>
      <c r="E168">
        <v>1</v>
      </c>
      <c r="F168">
        <v>1</v>
      </c>
      <c r="G168">
        <v>1</v>
      </c>
      <c r="H168">
        <v>2</v>
      </c>
      <c r="I168" t="s">
        <v>681</v>
      </c>
      <c r="J168" t="s">
        <v>3</v>
      </c>
      <c r="K168" t="s">
        <v>682</v>
      </c>
      <c r="L168">
        <v>37129807</v>
      </c>
      <c r="N168">
        <v>1011</v>
      </c>
      <c r="O168" t="s">
        <v>646</v>
      </c>
      <c r="P168" t="s">
        <v>646</v>
      </c>
      <c r="Q168">
        <v>1</v>
      </c>
      <c r="W168">
        <v>0</v>
      </c>
      <c r="X168">
        <v>1350498324</v>
      </c>
      <c r="Y168">
        <f t="shared" si="60"/>
        <v>150.07499999999999</v>
      </c>
      <c r="AA168">
        <v>0</v>
      </c>
      <c r="AB168">
        <v>0.49</v>
      </c>
      <c r="AC168">
        <v>0</v>
      </c>
      <c r="AD168">
        <v>0</v>
      </c>
      <c r="AE168">
        <v>0</v>
      </c>
      <c r="AF168">
        <v>0.49</v>
      </c>
      <c r="AG168">
        <v>0</v>
      </c>
      <c r="AH168">
        <v>0</v>
      </c>
      <c r="AI168">
        <v>1</v>
      </c>
      <c r="AJ168">
        <v>1</v>
      </c>
      <c r="AK168">
        <v>1</v>
      </c>
      <c r="AL168">
        <v>1</v>
      </c>
      <c r="AN168">
        <v>0</v>
      </c>
      <c r="AO168">
        <v>1</v>
      </c>
      <c r="AP168">
        <v>0</v>
      </c>
      <c r="AQ168">
        <v>0</v>
      </c>
      <c r="AR168">
        <v>0</v>
      </c>
      <c r="AS168" t="s">
        <v>3</v>
      </c>
      <c r="AT168">
        <v>104.4</v>
      </c>
      <c r="AU168" t="s">
        <v>36</v>
      </c>
      <c r="AV168">
        <v>0</v>
      </c>
      <c r="AW168">
        <v>2</v>
      </c>
      <c r="AX168">
        <v>51457761</v>
      </c>
      <c r="AY168">
        <v>2</v>
      </c>
      <c r="AZ168">
        <v>34816</v>
      </c>
      <c r="BA168">
        <v>168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CX168">
        <f>ROUND(Y168*Source!I176,9)</f>
        <v>0</v>
      </c>
      <c r="CY168">
        <f t="shared" si="63"/>
        <v>0.49</v>
      </c>
      <c r="CZ168">
        <f t="shared" si="64"/>
        <v>0.49</v>
      </c>
      <c r="DA168">
        <f t="shared" si="65"/>
        <v>1</v>
      </c>
      <c r="DB168">
        <f t="shared" si="61"/>
        <v>73.542500000000004</v>
      </c>
      <c r="DC168">
        <f t="shared" si="62"/>
        <v>0</v>
      </c>
      <c r="DD168" t="s">
        <v>3</v>
      </c>
      <c r="DE168" t="s">
        <v>3</v>
      </c>
      <c r="DF168">
        <f t="shared" si="42"/>
        <v>0</v>
      </c>
      <c r="DG168">
        <f t="shared" si="43"/>
        <v>0</v>
      </c>
      <c r="DH168">
        <f t="shared" si="44"/>
        <v>0</v>
      </c>
      <c r="DI168">
        <f t="shared" si="45"/>
        <v>0</v>
      </c>
      <c r="DJ168">
        <f t="shared" si="66"/>
        <v>0</v>
      </c>
      <c r="DK168">
        <v>0</v>
      </c>
    </row>
    <row r="169" spans="1:115" x14ac:dyDescent="0.2">
      <c r="A169">
        <f>ROW(Source!A176)</f>
        <v>176</v>
      </c>
      <c r="B169">
        <v>51442965</v>
      </c>
      <c r="C169">
        <v>51457729</v>
      </c>
      <c r="D169">
        <v>0</v>
      </c>
      <c r="E169">
        <v>1</v>
      </c>
      <c r="F169">
        <v>1</v>
      </c>
      <c r="G169">
        <v>1</v>
      </c>
      <c r="H169">
        <v>2</v>
      </c>
      <c r="I169" t="s">
        <v>707</v>
      </c>
      <c r="J169" t="s">
        <v>3</v>
      </c>
      <c r="K169" t="s">
        <v>708</v>
      </c>
      <c r="L169">
        <v>37129807</v>
      </c>
      <c r="N169">
        <v>1011</v>
      </c>
      <c r="O169" t="s">
        <v>646</v>
      </c>
      <c r="P169" t="s">
        <v>646</v>
      </c>
      <c r="Q169">
        <v>1</v>
      </c>
      <c r="W169">
        <v>0</v>
      </c>
      <c r="X169">
        <v>2111957426</v>
      </c>
      <c r="Y169">
        <f t="shared" si="60"/>
        <v>0.359375</v>
      </c>
      <c r="AA169">
        <v>0</v>
      </c>
      <c r="AB169">
        <v>20</v>
      </c>
      <c r="AC169">
        <v>0</v>
      </c>
      <c r="AD169">
        <v>0</v>
      </c>
      <c r="AE169">
        <v>0</v>
      </c>
      <c r="AF169">
        <v>20</v>
      </c>
      <c r="AG169">
        <v>0</v>
      </c>
      <c r="AH169">
        <v>0</v>
      </c>
      <c r="AI169">
        <v>1</v>
      </c>
      <c r="AJ169">
        <v>1</v>
      </c>
      <c r="AK169">
        <v>1</v>
      </c>
      <c r="AL169">
        <v>1</v>
      </c>
      <c r="AN169">
        <v>0</v>
      </c>
      <c r="AO169">
        <v>1</v>
      </c>
      <c r="AP169">
        <v>0</v>
      </c>
      <c r="AQ169">
        <v>0</v>
      </c>
      <c r="AR169">
        <v>0</v>
      </c>
      <c r="AS169" t="s">
        <v>3</v>
      </c>
      <c r="AT169">
        <v>0.25</v>
      </c>
      <c r="AU169" t="s">
        <v>36</v>
      </c>
      <c r="AV169">
        <v>0</v>
      </c>
      <c r="AW169">
        <v>2</v>
      </c>
      <c r="AX169">
        <v>51457762</v>
      </c>
      <c r="AY169">
        <v>2</v>
      </c>
      <c r="AZ169">
        <v>32768</v>
      </c>
      <c r="BA169">
        <v>169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CX169">
        <f>ROUND(Y169*Source!I176,9)</f>
        <v>0</v>
      </c>
      <c r="CY169">
        <f t="shared" si="63"/>
        <v>20</v>
      </c>
      <c r="CZ169">
        <f t="shared" si="64"/>
        <v>20</v>
      </c>
      <c r="DA169">
        <f t="shared" si="65"/>
        <v>1</v>
      </c>
      <c r="DB169">
        <f t="shared" si="61"/>
        <v>7.1875</v>
      </c>
      <c r="DC169">
        <f t="shared" si="62"/>
        <v>0</v>
      </c>
      <c r="DD169" t="s">
        <v>3</v>
      </c>
      <c r="DE169" t="s">
        <v>3</v>
      </c>
      <c r="DF169">
        <f t="shared" si="42"/>
        <v>0</v>
      </c>
      <c r="DG169">
        <f t="shared" si="43"/>
        <v>0</v>
      </c>
      <c r="DH169">
        <f t="shared" si="44"/>
        <v>0</v>
      </c>
      <c r="DI169">
        <f t="shared" si="45"/>
        <v>0</v>
      </c>
      <c r="DJ169">
        <f t="shared" si="66"/>
        <v>0</v>
      </c>
      <c r="DK169">
        <v>0</v>
      </c>
    </row>
    <row r="170" spans="1:115" x14ac:dyDescent="0.2">
      <c r="A170">
        <f>ROW(Source!A176)</f>
        <v>176</v>
      </c>
      <c r="B170">
        <v>51442965</v>
      </c>
      <c r="C170">
        <v>51457729</v>
      </c>
      <c r="D170">
        <v>0</v>
      </c>
      <c r="E170">
        <v>1</v>
      </c>
      <c r="F170">
        <v>1</v>
      </c>
      <c r="G170">
        <v>1</v>
      </c>
      <c r="H170">
        <v>2</v>
      </c>
      <c r="I170" t="s">
        <v>709</v>
      </c>
      <c r="J170" t="s">
        <v>3</v>
      </c>
      <c r="K170" t="s">
        <v>710</v>
      </c>
      <c r="L170">
        <v>37129807</v>
      </c>
      <c r="N170">
        <v>1011</v>
      </c>
      <c r="O170" t="s">
        <v>646</v>
      </c>
      <c r="P170" t="s">
        <v>646</v>
      </c>
      <c r="Q170">
        <v>1</v>
      </c>
      <c r="W170">
        <v>0</v>
      </c>
      <c r="X170">
        <v>1349450528</v>
      </c>
      <c r="Y170">
        <f t="shared" si="60"/>
        <v>0.359375</v>
      </c>
      <c r="AA170">
        <v>0</v>
      </c>
      <c r="AB170">
        <v>3</v>
      </c>
      <c r="AC170">
        <v>0</v>
      </c>
      <c r="AD170">
        <v>0</v>
      </c>
      <c r="AE170">
        <v>0</v>
      </c>
      <c r="AF170">
        <v>3</v>
      </c>
      <c r="AG170">
        <v>0</v>
      </c>
      <c r="AH170">
        <v>0</v>
      </c>
      <c r="AI170">
        <v>1</v>
      </c>
      <c r="AJ170">
        <v>1</v>
      </c>
      <c r="AK170">
        <v>1</v>
      </c>
      <c r="AL170">
        <v>1</v>
      </c>
      <c r="AN170">
        <v>0</v>
      </c>
      <c r="AO170">
        <v>1</v>
      </c>
      <c r="AP170">
        <v>0</v>
      </c>
      <c r="AQ170">
        <v>0</v>
      </c>
      <c r="AR170">
        <v>0</v>
      </c>
      <c r="AS170" t="s">
        <v>3</v>
      </c>
      <c r="AT170">
        <v>0.25</v>
      </c>
      <c r="AU170" t="s">
        <v>36</v>
      </c>
      <c r="AV170">
        <v>0</v>
      </c>
      <c r="AW170">
        <v>2</v>
      </c>
      <c r="AX170">
        <v>51457763</v>
      </c>
      <c r="AY170">
        <v>2</v>
      </c>
      <c r="AZ170">
        <v>32768</v>
      </c>
      <c r="BA170">
        <v>170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CX170">
        <f>ROUND(Y170*Source!I176,9)</f>
        <v>0</v>
      </c>
      <c r="CY170">
        <f t="shared" si="63"/>
        <v>3</v>
      </c>
      <c r="CZ170">
        <f t="shared" si="64"/>
        <v>3</v>
      </c>
      <c r="DA170">
        <f t="shared" si="65"/>
        <v>1</v>
      </c>
      <c r="DB170">
        <f t="shared" si="61"/>
        <v>1.078125</v>
      </c>
      <c r="DC170">
        <f t="shared" si="62"/>
        <v>0</v>
      </c>
      <c r="DD170" t="s">
        <v>3</v>
      </c>
      <c r="DE170" t="s">
        <v>3</v>
      </c>
      <c r="DF170">
        <f t="shared" si="42"/>
        <v>0</v>
      </c>
      <c r="DG170">
        <f t="shared" si="43"/>
        <v>0</v>
      </c>
      <c r="DH170">
        <f t="shared" si="44"/>
        <v>0</v>
      </c>
      <c r="DI170">
        <f t="shared" si="45"/>
        <v>0</v>
      </c>
      <c r="DJ170">
        <f t="shared" si="66"/>
        <v>0</v>
      </c>
      <c r="DK170">
        <v>0</v>
      </c>
    </row>
    <row r="171" spans="1:115" x14ac:dyDescent="0.2">
      <c r="A171">
        <f>ROW(Source!A176)</f>
        <v>176</v>
      </c>
      <c r="B171">
        <v>51442965</v>
      </c>
      <c r="C171">
        <v>51457729</v>
      </c>
      <c r="D171">
        <v>0</v>
      </c>
      <c r="E171">
        <v>1</v>
      </c>
      <c r="F171">
        <v>1</v>
      </c>
      <c r="G171">
        <v>1</v>
      </c>
      <c r="H171">
        <v>2</v>
      </c>
      <c r="I171" t="s">
        <v>711</v>
      </c>
      <c r="J171" t="s">
        <v>3</v>
      </c>
      <c r="K171" t="s">
        <v>712</v>
      </c>
      <c r="L171">
        <v>37129807</v>
      </c>
      <c r="N171">
        <v>1011</v>
      </c>
      <c r="O171" t="s">
        <v>646</v>
      </c>
      <c r="P171" t="s">
        <v>646</v>
      </c>
      <c r="Q171">
        <v>1</v>
      </c>
      <c r="W171">
        <v>0</v>
      </c>
      <c r="X171">
        <v>373707872</v>
      </c>
      <c r="Y171">
        <f t="shared" si="60"/>
        <v>86.71</v>
      </c>
      <c r="AA171">
        <v>0</v>
      </c>
      <c r="AB171">
        <v>6.4</v>
      </c>
      <c r="AC171">
        <v>0</v>
      </c>
      <c r="AD171">
        <v>0</v>
      </c>
      <c r="AE171">
        <v>0</v>
      </c>
      <c r="AF171">
        <v>6.4</v>
      </c>
      <c r="AG171">
        <v>0</v>
      </c>
      <c r="AH171">
        <v>0</v>
      </c>
      <c r="AI171">
        <v>1</v>
      </c>
      <c r="AJ171">
        <v>1</v>
      </c>
      <c r="AK171">
        <v>1</v>
      </c>
      <c r="AL171">
        <v>1</v>
      </c>
      <c r="AN171">
        <v>0</v>
      </c>
      <c r="AO171">
        <v>1</v>
      </c>
      <c r="AP171">
        <v>0</v>
      </c>
      <c r="AQ171">
        <v>0</v>
      </c>
      <c r="AR171">
        <v>0</v>
      </c>
      <c r="AS171" t="s">
        <v>3</v>
      </c>
      <c r="AT171">
        <v>60.32</v>
      </c>
      <c r="AU171" t="s">
        <v>36</v>
      </c>
      <c r="AV171">
        <v>0</v>
      </c>
      <c r="AW171">
        <v>2</v>
      </c>
      <c r="AX171">
        <v>51457764</v>
      </c>
      <c r="AY171">
        <v>2</v>
      </c>
      <c r="AZ171">
        <v>32768</v>
      </c>
      <c r="BA171">
        <v>171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CX171">
        <f>ROUND(Y171*Source!I176,9)</f>
        <v>0</v>
      </c>
      <c r="CY171">
        <f t="shared" si="63"/>
        <v>6.4</v>
      </c>
      <c r="CZ171">
        <f t="shared" si="64"/>
        <v>6.4</v>
      </c>
      <c r="DA171">
        <f t="shared" si="65"/>
        <v>1</v>
      </c>
      <c r="DB171">
        <f t="shared" si="61"/>
        <v>554.94687499999998</v>
      </c>
      <c r="DC171">
        <f t="shared" si="62"/>
        <v>0</v>
      </c>
      <c r="DD171" t="s">
        <v>3</v>
      </c>
      <c r="DE171" t="s">
        <v>3</v>
      </c>
      <c r="DF171">
        <f t="shared" si="42"/>
        <v>0</v>
      </c>
      <c r="DG171">
        <f t="shared" si="43"/>
        <v>0</v>
      </c>
      <c r="DH171">
        <f t="shared" si="44"/>
        <v>0</v>
      </c>
      <c r="DI171">
        <f t="shared" si="45"/>
        <v>0</v>
      </c>
      <c r="DJ171">
        <f t="shared" si="66"/>
        <v>0</v>
      </c>
      <c r="DK171">
        <v>0</v>
      </c>
    </row>
    <row r="172" spans="1:115" x14ac:dyDescent="0.2">
      <c r="A172">
        <f>ROW(Source!A176)</f>
        <v>176</v>
      </c>
      <c r="B172">
        <v>51442965</v>
      </c>
      <c r="C172">
        <v>51457729</v>
      </c>
      <c r="D172">
        <v>0</v>
      </c>
      <c r="E172">
        <v>1</v>
      </c>
      <c r="F172">
        <v>1</v>
      </c>
      <c r="G172">
        <v>1</v>
      </c>
      <c r="H172">
        <v>3</v>
      </c>
      <c r="I172" t="s">
        <v>713</v>
      </c>
      <c r="J172" t="s">
        <v>3</v>
      </c>
      <c r="K172" t="s">
        <v>714</v>
      </c>
      <c r="L172">
        <v>1348</v>
      </c>
      <c r="N172">
        <v>1009</v>
      </c>
      <c r="O172" t="s">
        <v>230</v>
      </c>
      <c r="P172" t="s">
        <v>230</v>
      </c>
      <c r="Q172">
        <v>1000</v>
      </c>
      <c r="W172">
        <v>0</v>
      </c>
      <c r="X172">
        <v>-933603626</v>
      </c>
      <c r="Y172">
        <f t="shared" ref="Y172:Y184" si="67">AT172</f>
        <v>0.08</v>
      </c>
      <c r="AA172">
        <v>2457.8000000000002</v>
      </c>
      <c r="AB172">
        <v>0</v>
      </c>
      <c r="AC172">
        <v>0</v>
      </c>
      <c r="AD172">
        <v>0</v>
      </c>
      <c r="AE172">
        <v>2457.8000000000002</v>
      </c>
      <c r="AF172">
        <v>0</v>
      </c>
      <c r="AG172">
        <v>0</v>
      </c>
      <c r="AH172">
        <v>0</v>
      </c>
      <c r="AI172">
        <v>1</v>
      </c>
      <c r="AJ172">
        <v>1</v>
      </c>
      <c r="AK172">
        <v>1</v>
      </c>
      <c r="AL172">
        <v>1</v>
      </c>
      <c r="AN172">
        <v>0</v>
      </c>
      <c r="AO172">
        <v>1</v>
      </c>
      <c r="AP172">
        <v>0</v>
      </c>
      <c r="AQ172">
        <v>0</v>
      </c>
      <c r="AR172">
        <v>0</v>
      </c>
      <c r="AS172" t="s">
        <v>3</v>
      </c>
      <c r="AT172">
        <v>0.08</v>
      </c>
      <c r="AU172" t="s">
        <v>3</v>
      </c>
      <c r="AV172">
        <v>0</v>
      </c>
      <c r="AW172">
        <v>2</v>
      </c>
      <c r="AX172">
        <v>51457765</v>
      </c>
      <c r="AY172">
        <v>2</v>
      </c>
      <c r="AZ172">
        <v>16384</v>
      </c>
      <c r="BA172">
        <v>172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CX172">
        <f>ROUND(Y172*Source!I176,9)</f>
        <v>0</v>
      </c>
      <c r="CY172">
        <f t="shared" ref="CY172:CY184" si="68">AA172</f>
        <v>2457.8000000000002</v>
      </c>
      <c r="CZ172">
        <f t="shared" ref="CZ172:CZ184" si="69">AE172</f>
        <v>2457.8000000000002</v>
      </c>
      <c r="DA172">
        <f t="shared" ref="DA172:DA184" si="70">AI172</f>
        <v>1</v>
      </c>
      <c r="DB172">
        <f t="shared" ref="DB172:DB184" si="71">ROUND(ROUND(AT172*CZ172,2),6)</f>
        <v>196.62</v>
      </c>
      <c r="DC172">
        <f t="shared" ref="DC172:DC184" si="72">ROUND(ROUND(AT172*AG172,2),6)</f>
        <v>0</v>
      </c>
      <c r="DD172" t="s">
        <v>3</v>
      </c>
      <c r="DE172" t="s">
        <v>3</v>
      </c>
      <c r="DF172">
        <f t="shared" si="42"/>
        <v>0</v>
      </c>
      <c r="DG172">
        <f t="shared" si="43"/>
        <v>0</v>
      </c>
      <c r="DH172">
        <f t="shared" si="44"/>
        <v>0</v>
      </c>
      <c r="DI172">
        <f t="shared" si="45"/>
        <v>0</v>
      </c>
      <c r="DJ172">
        <f t="shared" ref="DJ172:DJ184" si="73">DF172</f>
        <v>0</v>
      </c>
      <c r="DK172">
        <v>0</v>
      </c>
    </row>
    <row r="173" spans="1:115" x14ac:dyDescent="0.2">
      <c r="A173">
        <f>ROW(Source!A176)</f>
        <v>176</v>
      </c>
      <c r="B173">
        <v>51442965</v>
      </c>
      <c r="C173">
        <v>51457729</v>
      </c>
      <c r="D173">
        <v>0</v>
      </c>
      <c r="E173">
        <v>1</v>
      </c>
      <c r="F173">
        <v>1</v>
      </c>
      <c r="G173">
        <v>1</v>
      </c>
      <c r="H173">
        <v>3</v>
      </c>
      <c r="I173" t="s">
        <v>233</v>
      </c>
      <c r="J173" t="s">
        <v>3</v>
      </c>
      <c r="K173" t="s">
        <v>234</v>
      </c>
      <c r="L173">
        <v>1371</v>
      </c>
      <c r="N173">
        <v>1013</v>
      </c>
      <c r="O173" t="s">
        <v>154</v>
      </c>
      <c r="P173" t="s">
        <v>154</v>
      </c>
      <c r="Q173">
        <v>1</v>
      </c>
      <c r="W173">
        <v>0</v>
      </c>
      <c r="X173">
        <v>2069209604</v>
      </c>
      <c r="Y173">
        <f t="shared" si="67"/>
        <v>1840</v>
      </c>
      <c r="AA173">
        <v>287.60000000000002</v>
      </c>
      <c r="AB173">
        <v>0</v>
      </c>
      <c r="AC173">
        <v>0</v>
      </c>
      <c r="AD173">
        <v>0</v>
      </c>
      <c r="AE173">
        <v>287.60000000000002</v>
      </c>
      <c r="AF173">
        <v>0</v>
      </c>
      <c r="AG173">
        <v>0</v>
      </c>
      <c r="AH173">
        <v>0</v>
      </c>
      <c r="AI173">
        <v>1</v>
      </c>
      <c r="AJ173">
        <v>1</v>
      </c>
      <c r="AK173">
        <v>1</v>
      </c>
      <c r="AL173">
        <v>1</v>
      </c>
      <c r="AN173">
        <v>0</v>
      </c>
      <c r="AO173">
        <v>1</v>
      </c>
      <c r="AP173">
        <v>0</v>
      </c>
      <c r="AQ173">
        <v>0</v>
      </c>
      <c r="AR173">
        <v>0</v>
      </c>
      <c r="AS173" t="s">
        <v>3</v>
      </c>
      <c r="AT173">
        <v>1840</v>
      </c>
      <c r="AU173" t="s">
        <v>3</v>
      </c>
      <c r="AV173">
        <v>0</v>
      </c>
      <c r="AW173">
        <v>2</v>
      </c>
      <c r="AX173">
        <v>51457766</v>
      </c>
      <c r="AY173">
        <v>2</v>
      </c>
      <c r="AZ173">
        <v>16384</v>
      </c>
      <c r="BA173">
        <v>173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CX173">
        <f>ROUND(Y173*Source!I176,9)</f>
        <v>0</v>
      </c>
      <c r="CY173">
        <f t="shared" si="68"/>
        <v>287.60000000000002</v>
      </c>
      <c r="CZ173">
        <f t="shared" si="69"/>
        <v>287.60000000000002</v>
      </c>
      <c r="DA173">
        <f t="shared" si="70"/>
        <v>1</v>
      </c>
      <c r="DB173">
        <f t="shared" si="71"/>
        <v>529184</v>
      </c>
      <c r="DC173">
        <f t="shared" si="72"/>
        <v>0</v>
      </c>
      <c r="DD173" t="s">
        <v>3</v>
      </c>
      <c r="DE173" t="s">
        <v>3</v>
      </c>
      <c r="DF173">
        <f t="shared" si="42"/>
        <v>0</v>
      </c>
      <c r="DG173">
        <f t="shared" si="43"/>
        <v>0</v>
      </c>
      <c r="DH173">
        <f t="shared" si="44"/>
        <v>0</v>
      </c>
      <c r="DI173">
        <f t="shared" si="45"/>
        <v>0</v>
      </c>
      <c r="DJ173">
        <f t="shared" si="73"/>
        <v>0</v>
      </c>
      <c r="DK173">
        <v>0</v>
      </c>
    </row>
    <row r="174" spans="1:115" x14ac:dyDescent="0.2">
      <c r="A174">
        <f>ROW(Source!A176)</f>
        <v>176</v>
      </c>
      <c r="B174">
        <v>51442965</v>
      </c>
      <c r="C174">
        <v>51457729</v>
      </c>
      <c r="D174">
        <v>0</v>
      </c>
      <c r="E174">
        <v>1</v>
      </c>
      <c r="F174">
        <v>1</v>
      </c>
      <c r="G174">
        <v>1</v>
      </c>
      <c r="H174">
        <v>3</v>
      </c>
      <c r="I174" t="s">
        <v>715</v>
      </c>
      <c r="J174" t="s">
        <v>3</v>
      </c>
      <c r="K174" t="s">
        <v>716</v>
      </c>
      <c r="L174">
        <v>1371</v>
      </c>
      <c r="N174">
        <v>1013</v>
      </c>
      <c r="O174" t="s">
        <v>154</v>
      </c>
      <c r="P174" t="s">
        <v>154</v>
      </c>
      <c r="Q174">
        <v>1</v>
      </c>
      <c r="W174">
        <v>0</v>
      </c>
      <c r="X174">
        <v>-253122012</v>
      </c>
      <c r="Y174">
        <f t="shared" si="67"/>
        <v>7360</v>
      </c>
      <c r="AA174">
        <v>3.2</v>
      </c>
      <c r="AB174">
        <v>0</v>
      </c>
      <c r="AC174">
        <v>0</v>
      </c>
      <c r="AD174">
        <v>0</v>
      </c>
      <c r="AE174">
        <v>3.2</v>
      </c>
      <c r="AF174">
        <v>0</v>
      </c>
      <c r="AG174">
        <v>0</v>
      </c>
      <c r="AH174">
        <v>0</v>
      </c>
      <c r="AI174">
        <v>1</v>
      </c>
      <c r="AJ174">
        <v>1</v>
      </c>
      <c r="AK174">
        <v>1</v>
      </c>
      <c r="AL174">
        <v>1</v>
      </c>
      <c r="AN174">
        <v>0</v>
      </c>
      <c r="AO174">
        <v>1</v>
      </c>
      <c r="AP174">
        <v>0</v>
      </c>
      <c r="AQ174">
        <v>0</v>
      </c>
      <c r="AR174">
        <v>0</v>
      </c>
      <c r="AS174" t="s">
        <v>3</v>
      </c>
      <c r="AT174">
        <v>7360</v>
      </c>
      <c r="AU174" t="s">
        <v>3</v>
      </c>
      <c r="AV174">
        <v>0</v>
      </c>
      <c r="AW174">
        <v>2</v>
      </c>
      <c r="AX174">
        <v>51457767</v>
      </c>
      <c r="AY174">
        <v>2</v>
      </c>
      <c r="AZ174">
        <v>16384</v>
      </c>
      <c r="BA174">
        <v>174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CX174">
        <f>ROUND(Y174*Source!I176,9)</f>
        <v>0</v>
      </c>
      <c r="CY174">
        <f t="shared" si="68"/>
        <v>3.2</v>
      </c>
      <c r="CZ174">
        <f t="shared" si="69"/>
        <v>3.2</v>
      </c>
      <c r="DA174">
        <f t="shared" si="70"/>
        <v>1</v>
      </c>
      <c r="DB174">
        <f t="shared" si="71"/>
        <v>23552</v>
      </c>
      <c r="DC174">
        <f t="shared" si="72"/>
        <v>0</v>
      </c>
      <c r="DD174" t="s">
        <v>3</v>
      </c>
      <c r="DE174" t="s">
        <v>3</v>
      </c>
      <c r="DF174">
        <f t="shared" si="42"/>
        <v>0</v>
      </c>
      <c r="DG174">
        <f t="shared" si="43"/>
        <v>0</v>
      </c>
      <c r="DH174">
        <f t="shared" si="44"/>
        <v>0</v>
      </c>
      <c r="DI174">
        <f t="shared" si="45"/>
        <v>0</v>
      </c>
      <c r="DJ174">
        <f t="shared" si="73"/>
        <v>0</v>
      </c>
      <c r="DK174">
        <v>0</v>
      </c>
    </row>
    <row r="175" spans="1:115" x14ac:dyDescent="0.2">
      <c r="A175">
        <f>ROW(Source!A176)</f>
        <v>176</v>
      </c>
      <c r="B175">
        <v>51442965</v>
      </c>
      <c r="C175">
        <v>51457729</v>
      </c>
      <c r="D175">
        <v>0</v>
      </c>
      <c r="E175">
        <v>1</v>
      </c>
      <c r="F175">
        <v>1</v>
      </c>
      <c r="G175">
        <v>1</v>
      </c>
      <c r="H175">
        <v>3</v>
      </c>
      <c r="I175" t="s">
        <v>717</v>
      </c>
      <c r="J175" t="s">
        <v>3</v>
      </c>
      <c r="K175" t="s">
        <v>718</v>
      </c>
      <c r="L175">
        <v>1407</v>
      </c>
      <c r="N175">
        <v>1013</v>
      </c>
      <c r="O175" t="s">
        <v>719</v>
      </c>
      <c r="P175" t="s">
        <v>719</v>
      </c>
      <c r="Q175">
        <v>1</v>
      </c>
      <c r="W175">
        <v>0</v>
      </c>
      <c r="X175">
        <v>1550182695</v>
      </c>
      <c r="Y175">
        <f t="shared" si="67"/>
        <v>3.68</v>
      </c>
      <c r="AA175">
        <v>1620.85</v>
      </c>
      <c r="AB175">
        <v>0</v>
      </c>
      <c r="AC175">
        <v>0</v>
      </c>
      <c r="AD175">
        <v>0</v>
      </c>
      <c r="AE175">
        <v>1620.85</v>
      </c>
      <c r="AF175">
        <v>0</v>
      </c>
      <c r="AG175">
        <v>0</v>
      </c>
      <c r="AH175">
        <v>0</v>
      </c>
      <c r="AI175">
        <v>1</v>
      </c>
      <c r="AJ175">
        <v>1</v>
      </c>
      <c r="AK175">
        <v>1</v>
      </c>
      <c r="AL175">
        <v>1</v>
      </c>
      <c r="AN175">
        <v>0</v>
      </c>
      <c r="AO175">
        <v>1</v>
      </c>
      <c r="AP175">
        <v>0</v>
      </c>
      <c r="AQ175">
        <v>0</v>
      </c>
      <c r="AR175">
        <v>0</v>
      </c>
      <c r="AS175" t="s">
        <v>3</v>
      </c>
      <c r="AT175">
        <v>3.68</v>
      </c>
      <c r="AU175" t="s">
        <v>3</v>
      </c>
      <c r="AV175">
        <v>0</v>
      </c>
      <c r="AW175">
        <v>2</v>
      </c>
      <c r="AX175">
        <v>51457768</v>
      </c>
      <c r="AY175">
        <v>2</v>
      </c>
      <c r="AZ175">
        <v>16384</v>
      </c>
      <c r="BA175">
        <v>175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CX175">
        <f>ROUND(Y175*Source!I176,9)</f>
        <v>0</v>
      </c>
      <c r="CY175">
        <f t="shared" si="68"/>
        <v>1620.85</v>
      </c>
      <c r="CZ175">
        <f t="shared" si="69"/>
        <v>1620.85</v>
      </c>
      <c r="DA175">
        <f t="shared" si="70"/>
        <v>1</v>
      </c>
      <c r="DB175">
        <f t="shared" si="71"/>
        <v>5964.73</v>
      </c>
      <c r="DC175">
        <f t="shared" si="72"/>
        <v>0</v>
      </c>
      <c r="DD175" t="s">
        <v>3</v>
      </c>
      <c r="DE175" t="s">
        <v>3</v>
      </c>
      <c r="DF175">
        <f t="shared" si="42"/>
        <v>0</v>
      </c>
      <c r="DG175">
        <f t="shared" si="43"/>
        <v>0</v>
      </c>
      <c r="DH175">
        <f t="shared" si="44"/>
        <v>0</v>
      </c>
      <c r="DI175">
        <f t="shared" si="45"/>
        <v>0</v>
      </c>
      <c r="DJ175">
        <f t="shared" si="73"/>
        <v>0</v>
      </c>
      <c r="DK175">
        <v>0</v>
      </c>
    </row>
    <row r="176" spans="1:115" x14ac:dyDescent="0.2">
      <c r="A176">
        <f>ROW(Source!A176)</f>
        <v>176</v>
      </c>
      <c r="B176">
        <v>51442965</v>
      </c>
      <c r="C176">
        <v>51457729</v>
      </c>
      <c r="D176">
        <v>0</v>
      </c>
      <c r="E176">
        <v>1</v>
      </c>
      <c r="F176">
        <v>1</v>
      </c>
      <c r="G176">
        <v>1</v>
      </c>
      <c r="H176">
        <v>3</v>
      </c>
      <c r="I176" t="s">
        <v>720</v>
      </c>
      <c r="J176" t="s">
        <v>3</v>
      </c>
      <c r="K176" t="s">
        <v>721</v>
      </c>
      <c r="L176">
        <v>1348</v>
      </c>
      <c r="N176">
        <v>1009</v>
      </c>
      <c r="O176" t="s">
        <v>230</v>
      </c>
      <c r="P176" t="s">
        <v>230</v>
      </c>
      <c r="Q176">
        <v>1000</v>
      </c>
      <c r="W176">
        <v>0</v>
      </c>
      <c r="X176">
        <v>-427998263</v>
      </c>
      <c r="Y176">
        <f t="shared" si="67"/>
        <v>0.89</v>
      </c>
      <c r="AA176">
        <v>14408.1</v>
      </c>
      <c r="AB176">
        <v>0</v>
      </c>
      <c r="AC176">
        <v>0</v>
      </c>
      <c r="AD176">
        <v>0</v>
      </c>
      <c r="AE176">
        <v>14408.1</v>
      </c>
      <c r="AF176">
        <v>0</v>
      </c>
      <c r="AG176">
        <v>0</v>
      </c>
      <c r="AH176">
        <v>0</v>
      </c>
      <c r="AI176">
        <v>1</v>
      </c>
      <c r="AJ176">
        <v>1</v>
      </c>
      <c r="AK176">
        <v>1</v>
      </c>
      <c r="AL176">
        <v>1</v>
      </c>
      <c r="AN176">
        <v>0</v>
      </c>
      <c r="AO176">
        <v>1</v>
      </c>
      <c r="AP176">
        <v>0</v>
      </c>
      <c r="AQ176">
        <v>0</v>
      </c>
      <c r="AR176">
        <v>0</v>
      </c>
      <c r="AS176" t="s">
        <v>3</v>
      </c>
      <c r="AT176">
        <v>0.89</v>
      </c>
      <c r="AU176" t="s">
        <v>3</v>
      </c>
      <c r="AV176">
        <v>0</v>
      </c>
      <c r="AW176">
        <v>2</v>
      </c>
      <c r="AX176">
        <v>51457769</v>
      </c>
      <c r="AY176">
        <v>2</v>
      </c>
      <c r="AZ176">
        <v>16384</v>
      </c>
      <c r="BA176">
        <v>176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CX176">
        <f>ROUND(Y176*Source!I176,9)</f>
        <v>0</v>
      </c>
      <c r="CY176">
        <f t="shared" si="68"/>
        <v>14408.1</v>
      </c>
      <c r="CZ176">
        <f t="shared" si="69"/>
        <v>14408.1</v>
      </c>
      <c r="DA176">
        <f t="shared" si="70"/>
        <v>1</v>
      </c>
      <c r="DB176">
        <f t="shared" si="71"/>
        <v>12823.21</v>
      </c>
      <c r="DC176">
        <f t="shared" si="72"/>
        <v>0</v>
      </c>
      <c r="DD176" t="s">
        <v>3</v>
      </c>
      <c r="DE176" t="s">
        <v>3</v>
      </c>
      <c r="DF176">
        <f t="shared" si="42"/>
        <v>0</v>
      </c>
      <c r="DG176">
        <f t="shared" si="43"/>
        <v>0</v>
      </c>
      <c r="DH176">
        <f t="shared" si="44"/>
        <v>0</v>
      </c>
      <c r="DI176">
        <f t="shared" si="45"/>
        <v>0</v>
      </c>
      <c r="DJ176">
        <f t="shared" si="73"/>
        <v>0</v>
      </c>
      <c r="DK176">
        <v>0</v>
      </c>
    </row>
    <row r="177" spans="1:115" x14ac:dyDescent="0.2">
      <c r="A177">
        <f>ROW(Source!A176)</f>
        <v>176</v>
      </c>
      <c r="B177">
        <v>51442965</v>
      </c>
      <c r="C177">
        <v>51457729</v>
      </c>
      <c r="D177">
        <v>0</v>
      </c>
      <c r="E177">
        <v>1</v>
      </c>
      <c r="F177">
        <v>1</v>
      </c>
      <c r="G177">
        <v>1</v>
      </c>
      <c r="H177">
        <v>3</v>
      </c>
      <c r="I177" t="s">
        <v>722</v>
      </c>
      <c r="J177" t="s">
        <v>3</v>
      </c>
      <c r="K177" t="s">
        <v>723</v>
      </c>
      <c r="L177">
        <v>1348</v>
      </c>
      <c r="N177">
        <v>1009</v>
      </c>
      <c r="O177" t="s">
        <v>230</v>
      </c>
      <c r="P177" t="s">
        <v>230</v>
      </c>
      <c r="Q177">
        <v>1000</v>
      </c>
      <c r="W177">
        <v>0</v>
      </c>
      <c r="X177">
        <v>240926832</v>
      </c>
      <c r="Y177">
        <f t="shared" si="67"/>
        <v>7.0000000000000007E-2</v>
      </c>
      <c r="AA177">
        <v>11496</v>
      </c>
      <c r="AB177">
        <v>0</v>
      </c>
      <c r="AC177">
        <v>0</v>
      </c>
      <c r="AD177">
        <v>0</v>
      </c>
      <c r="AE177">
        <v>11496</v>
      </c>
      <c r="AF177">
        <v>0</v>
      </c>
      <c r="AG177">
        <v>0</v>
      </c>
      <c r="AH177">
        <v>0</v>
      </c>
      <c r="AI177">
        <v>1</v>
      </c>
      <c r="AJ177">
        <v>1</v>
      </c>
      <c r="AK177">
        <v>1</v>
      </c>
      <c r="AL177">
        <v>1</v>
      </c>
      <c r="AN177">
        <v>0</v>
      </c>
      <c r="AO177">
        <v>1</v>
      </c>
      <c r="AP177">
        <v>0</v>
      </c>
      <c r="AQ177">
        <v>0</v>
      </c>
      <c r="AR177">
        <v>0</v>
      </c>
      <c r="AS177" t="s">
        <v>3</v>
      </c>
      <c r="AT177">
        <v>7.0000000000000007E-2</v>
      </c>
      <c r="AU177" t="s">
        <v>3</v>
      </c>
      <c r="AV177">
        <v>0</v>
      </c>
      <c r="AW177">
        <v>2</v>
      </c>
      <c r="AX177">
        <v>51457770</v>
      </c>
      <c r="AY177">
        <v>2</v>
      </c>
      <c r="AZ177">
        <v>16384</v>
      </c>
      <c r="BA177">
        <v>177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CX177">
        <f>ROUND(Y177*Source!I176,9)</f>
        <v>0</v>
      </c>
      <c r="CY177">
        <f t="shared" si="68"/>
        <v>11496</v>
      </c>
      <c r="CZ177">
        <f t="shared" si="69"/>
        <v>11496</v>
      </c>
      <c r="DA177">
        <f t="shared" si="70"/>
        <v>1</v>
      </c>
      <c r="DB177">
        <f t="shared" si="71"/>
        <v>804.72</v>
      </c>
      <c r="DC177">
        <f t="shared" si="72"/>
        <v>0</v>
      </c>
      <c r="DD177" t="s">
        <v>3</v>
      </c>
      <c r="DE177" t="s">
        <v>3</v>
      </c>
      <c r="DF177">
        <f t="shared" si="42"/>
        <v>0</v>
      </c>
      <c r="DG177">
        <f t="shared" si="43"/>
        <v>0</v>
      </c>
      <c r="DH177">
        <f t="shared" si="44"/>
        <v>0</v>
      </c>
      <c r="DI177">
        <f t="shared" si="45"/>
        <v>0</v>
      </c>
      <c r="DJ177">
        <f t="shared" si="73"/>
        <v>0</v>
      </c>
      <c r="DK177">
        <v>0</v>
      </c>
    </row>
    <row r="178" spans="1:115" x14ac:dyDescent="0.2">
      <c r="A178">
        <f>ROW(Source!A176)</f>
        <v>176</v>
      </c>
      <c r="B178">
        <v>51442965</v>
      </c>
      <c r="C178">
        <v>51457729</v>
      </c>
      <c r="D178">
        <v>0</v>
      </c>
      <c r="E178">
        <v>1</v>
      </c>
      <c r="F178">
        <v>1</v>
      </c>
      <c r="G178">
        <v>1</v>
      </c>
      <c r="H178">
        <v>3</v>
      </c>
      <c r="I178" t="s">
        <v>253</v>
      </c>
      <c r="J178" t="s">
        <v>3</v>
      </c>
      <c r="K178" t="s">
        <v>254</v>
      </c>
      <c r="L178">
        <v>1348</v>
      </c>
      <c r="N178">
        <v>1009</v>
      </c>
      <c r="O178" t="s">
        <v>230</v>
      </c>
      <c r="P178" t="s">
        <v>230</v>
      </c>
      <c r="Q178">
        <v>1000</v>
      </c>
      <c r="W178">
        <v>0</v>
      </c>
      <c r="X178">
        <v>1753042651</v>
      </c>
      <c r="Y178">
        <f t="shared" si="67"/>
        <v>3.44</v>
      </c>
      <c r="AA178">
        <v>11859</v>
      </c>
      <c r="AB178">
        <v>0</v>
      </c>
      <c r="AC178">
        <v>0</v>
      </c>
      <c r="AD178">
        <v>0</v>
      </c>
      <c r="AE178">
        <v>11859</v>
      </c>
      <c r="AF178">
        <v>0</v>
      </c>
      <c r="AG178">
        <v>0</v>
      </c>
      <c r="AH178">
        <v>0</v>
      </c>
      <c r="AI178">
        <v>1</v>
      </c>
      <c r="AJ178">
        <v>1</v>
      </c>
      <c r="AK178">
        <v>1</v>
      </c>
      <c r="AL178">
        <v>1</v>
      </c>
      <c r="AN178">
        <v>0</v>
      </c>
      <c r="AO178">
        <v>1</v>
      </c>
      <c r="AP178">
        <v>0</v>
      </c>
      <c r="AQ178">
        <v>0</v>
      </c>
      <c r="AR178">
        <v>0</v>
      </c>
      <c r="AS178" t="s">
        <v>3</v>
      </c>
      <c r="AT178">
        <v>3.44</v>
      </c>
      <c r="AU178" t="s">
        <v>3</v>
      </c>
      <c r="AV178">
        <v>0</v>
      </c>
      <c r="AW178">
        <v>2</v>
      </c>
      <c r="AX178">
        <v>51457771</v>
      </c>
      <c r="AY178">
        <v>2</v>
      </c>
      <c r="AZ178">
        <v>16384</v>
      </c>
      <c r="BA178">
        <v>178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CX178">
        <f>ROUND(Y178*Source!I176,9)</f>
        <v>0</v>
      </c>
      <c r="CY178">
        <f t="shared" si="68"/>
        <v>11859</v>
      </c>
      <c r="CZ178">
        <f t="shared" si="69"/>
        <v>11859</v>
      </c>
      <c r="DA178">
        <f t="shared" si="70"/>
        <v>1</v>
      </c>
      <c r="DB178">
        <f t="shared" si="71"/>
        <v>40794.959999999999</v>
      </c>
      <c r="DC178">
        <f t="shared" si="72"/>
        <v>0</v>
      </c>
      <c r="DD178" t="s">
        <v>3</v>
      </c>
      <c r="DE178" t="s">
        <v>3</v>
      </c>
      <c r="DF178">
        <f t="shared" si="42"/>
        <v>0</v>
      </c>
      <c r="DG178">
        <f t="shared" si="43"/>
        <v>0</v>
      </c>
      <c r="DH178">
        <f t="shared" si="44"/>
        <v>0</v>
      </c>
      <c r="DI178">
        <f t="shared" si="45"/>
        <v>0</v>
      </c>
      <c r="DJ178">
        <f t="shared" si="73"/>
        <v>0</v>
      </c>
      <c r="DK178">
        <v>0</v>
      </c>
    </row>
    <row r="179" spans="1:115" x14ac:dyDescent="0.2">
      <c r="A179">
        <f>ROW(Source!A176)</f>
        <v>176</v>
      </c>
      <c r="B179">
        <v>51442965</v>
      </c>
      <c r="C179">
        <v>51457729</v>
      </c>
      <c r="D179">
        <v>0</v>
      </c>
      <c r="E179">
        <v>1</v>
      </c>
      <c r="F179">
        <v>1</v>
      </c>
      <c r="G179">
        <v>1</v>
      </c>
      <c r="H179">
        <v>3</v>
      </c>
      <c r="I179" t="s">
        <v>301</v>
      </c>
      <c r="J179" t="s">
        <v>3</v>
      </c>
      <c r="K179" t="s">
        <v>302</v>
      </c>
      <c r="L179">
        <v>1348</v>
      </c>
      <c r="N179">
        <v>1009</v>
      </c>
      <c r="O179" t="s">
        <v>230</v>
      </c>
      <c r="P179" t="s">
        <v>230</v>
      </c>
      <c r="Q179">
        <v>1000</v>
      </c>
      <c r="W179">
        <v>0</v>
      </c>
      <c r="X179">
        <v>1924955943</v>
      </c>
      <c r="Y179">
        <f t="shared" si="67"/>
        <v>0.66</v>
      </c>
      <c r="AA179">
        <v>10424</v>
      </c>
      <c r="AB179">
        <v>0</v>
      </c>
      <c r="AC179">
        <v>0</v>
      </c>
      <c r="AD179">
        <v>0</v>
      </c>
      <c r="AE179">
        <v>10424</v>
      </c>
      <c r="AF179">
        <v>0</v>
      </c>
      <c r="AG179">
        <v>0</v>
      </c>
      <c r="AH179">
        <v>0</v>
      </c>
      <c r="AI179">
        <v>1</v>
      </c>
      <c r="AJ179">
        <v>1</v>
      </c>
      <c r="AK179">
        <v>1</v>
      </c>
      <c r="AL179">
        <v>1</v>
      </c>
      <c r="AN179">
        <v>0</v>
      </c>
      <c r="AO179">
        <v>1</v>
      </c>
      <c r="AP179">
        <v>0</v>
      </c>
      <c r="AQ179">
        <v>0</v>
      </c>
      <c r="AR179">
        <v>0</v>
      </c>
      <c r="AS179" t="s">
        <v>3</v>
      </c>
      <c r="AT179">
        <v>0.66</v>
      </c>
      <c r="AU179" t="s">
        <v>3</v>
      </c>
      <c r="AV179">
        <v>0</v>
      </c>
      <c r="AW179">
        <v>2</v>
      </c>
      <c r="AX179">
        <v>51457772</v>
      </c>
      <c r="AY179">
        <v>2</v>
      </c>
      <c r="AZ179">
        <v>16384</v>
      </c>
      <c r="BA179">
        <v>179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CX179">
        <f>ROUND(Y179*Source!I176,9)</f>
        <v>0</v>
      </c>
      <c r="CY179">
        <f t="shared" si="68"/>
        <v>10424</v>
      </c>
      <c r="CZ179">
        <f t="shared" si="69"/>
        <v>10424</v>
      </c>
      <c r="DA179">
        <f t="shared" si="70"/>
        <v>1</v>
      </c>
      <c r="DB179">
        <f t="shared" si="71"/>
        <v>6879.84</v>
      </c>
      <c r="DC179">
        <f t="shared" si="72"/>
        <v>0</v>
      </c>
      <c r="DD179" t="s">
        <v>3</v>
      </c>
      <c r="DE179" t="s">
        <v>3</v>
      </c>
      <c r="DF179">
        <f t="shared" si="42"/>
        <v>0</v>
      </c>
      <c r="DG179">
        <f t="shared" si="43"/>
        <v>0</v>
      </c>
      <c r="DH179">
        <f t="shared" si="44"/>
        <v>0</v>
      </c>
      <c r="DI179">
        <f t="shared" si="45"/>
        <v>0</v>
      </c>
      <c r="DJ179">
        <f t="shared" si="73"/>
        <v>0</v>
      </c>
      <c r="DK179">
        <v>0</v>
      </c>
    </row>
    <row r="180" spans="1:115" x14ac:dyDescent="0.2">
      <c r="A180">
        <f>ROW(Source!A176)</f>
        <v>176</v>
      </c>
      <c r="B180">
        <v>51442965</v>
      </c>
      <c r="C180">
        <v>51457729</v>
      </c>
      <c r="D180">
        <v>0</v>
      </c>
      <c r="E180">
        <v>1</v>
      </c>
      <c r="F180">
        <v>1</v>
      </c>
      <c r="G180">
        <v>1</v>
      </c>
      <c r="H180">
        <v>3</v>
      </c>
      <c r="I180" t="s">
        <v>257</v>
      </c>
      <c r="J180" t="s">
        <v>3</v>
      </c>
      <c r="K180" t="s">
        <v>258</v>
      </c>
      <c r="L180">
        <v>1348</v>
      </c>
      <c r="N180">
        <v>1009</v>
      </c>
      <c r="O180" t="s">
        <v>230</v>
      </c>
      <c r="P180" t="s">
        <v>230</v>
      </c>
      <c r="Q180">
        <v>1000</v>
      </c>
      <c r="W180">
        <v>0</v>
      </c>
      <c r="X180">
        <v>-1292456569</v>
      </c>
      <c r="Y180">
        <f t="shared" si="67"/>
        <v>8.2899999999999991</v>
      </c>
      <c r="AA180">
        <v>11856</v>
      </c>
      <c r="AB180">
        <v>0</v>
      </c>
      <c r="AC180">
        <v>0</v>
      </c>
      <c r="AD180">
        <v>0</v>
      </c>
      <c r="AE180">
        <v>11856</v>
      </c>
      <c r="AF180">
        <v>0</v>
      </c>
      <c r="AG180">
        <v>0</v>
      </c>
      <c r="AH180">
        <v>0</v>
      </c>
      <c r="AI180">
        <v>1</v>
      </c>
      <c r="AJ180">
        <v>1</v>
      </c>
      <c r="AK180">
        <v>1</v>
      </c>
      <c r="AL180">
        <v>1</v>
      </c>
      <c r="AN180">
        <v>0</v>
      </c>
      <c r="AO180">
        <v>1</v>
      </c>
      <c r="AP180">
        <v>0</v>
      </c>
      <c r="AQ180">
        <v>0</v>
      </c>
      <c r="AR180">
        <v>0</v>
      </c>
      <c r="AS180" t="s">
        <v>3</v>
      </c>
      <c r="AT180">
        <v>8.2899999999999991</v>
      </c>
      <c r="AU180" t="s">
        <v>3</v>
      </c>
      <c r="AV180">
        <v>0</v>
      </c>
      <c r="AW180">
        <v>2</v>
      </c>
      <c r="AX180">
        <v>51457773</v>
      </c>
      <c r="AY180">
        <v>2</v>
      </c>
      <c r="AZ180">
        <v>16384</v>
      </c>
      <c r="BA180">
        <v>180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CX180">
        <f>ROUND(Y180*Source!I176,9)</f>
        <v>0</v>
      </c>
      <c r="CY180">
        <f t="shared" si="68"/>
        <v>11856</v>
      </c>
      <c r="CZ180">
        <f t="shared" si="69"/>
        <v>11856</v>
      </c>
      <c r="DA180">
        <f t="shared" si="70"/>
        <v>1</v>
      </c>
      <c r="DB180">
        <f t="shared" si="71"/>
        <v>98286.24</v>
      </c>
      <c r="DC180">
        <f t="shared" si="72"/>
        <v>0</v>
      </c>
      <c r="DD180" t="s">
        <v>3</v>
      </c>
      <c r="DE180" t="s">
        <v>3</v>
      </c>
      <c r="DF180">
        <f t="shared" si="42"/>
        <v>0</v>
      </c>
      <c r="DG180">
        <f t="shared" si="43"/>
        <v>0</v>
      </c>
      <c r="DH180">
        <f t="shared" si="44"/>
        <v>0</v>
      </c>
      <c r="DI180">
        <f t="shared" si="45"/>
        <v>0</v>
      </c>
      <c r="DJ180">
        <f t="shared" si="73"/>
        <v>0</v>
      </c>
      <c r="DK180">
        <v>0</v>
      </c>
    </row>
    <row r="181" spans="1:115" x14ac:dyDescent="0.2">
      <c r="A181">
        <f>ROW(Source!A176)</f>
        <v>176</v>
      </c>
      <c r="B181">
        <v>51442965</v>
      </c>
      <c r="C181">
        <v>51457729</v>
      </c>
      <c r="D181">
        <v>0</v>
      </c>
      <c r="E181">
        <v>1</v>
      </c>
      <c r="F181">
        <v>1</v>
      </c>
      <c r="G181">
        <v>1</v>
      </c>
      <c r="H181">
        <v>3</v>
      </c>
      <c r="I181" t="s">
        <v>241</v>
      </c>
      <c r="J181" t="s">
        <v>3</v>
      </c>
      <c r="K181" t="s">
        <v>242</v>
      </c>
      <c r="L181">
        <v>1371</v>
      </c>
      <c r="N181">
        <v>1013</v>
      </c>
      <c r="O181" t="s">
        <v>154</v>
      </c>
      <c r="P181" t="s">
        <v>154</v>
      </c>
      <c r="Q181">
        <v>1</v>
      </c>
      <c r="W181">
        <v>0</v>
      </c>
      <c r="X181">
        <v>1261373981</v>
      </c>
      <c r="Y181">
        <f t="shared" si="67"/>
        <v>320</v>
      </c>
      <c r="AA181">
        <v>145.30000000000001</v>
      </c>
      <c r="AB181">
        <v>0</v>
      </c>
      <c r="AC181">
        <v>0</v>
      </c>
      <c r="AD181">
        <v>0</v>
      </c>
      <c r="AE181">
        <v>145.30000000000001</v>
      </c>
      <c r="AF181">
        <v>0</v>
      </c>
      <c r="AG181">
        <v>0</v>
      </c>
      <c r="AH181">
        <v>0</v>
      </c>
      <c r="AI181">
        <v>1</v>
      </c>
      <c r="AJ181">
        <v>1</v>
      </c>
      <c r="AK181">
        <v>1</v>
      </c>
      <c r="AL181">
        <v>1</v>
      </c>
      <c r="AN181">
        <v>0</v>
      </c>
      <c r="AO181">
        <v>1</v>
      </c>
      <c r="AP181">
        <v>0</v>
      </c>
      <c r="AQ181">
        <v>0</v>
      </c>
      <c r="AR181">
        <v>0</v>
      </c>
      <c r="AS181" t="s">
        <v>3</v>
      </c>
      <c r="AT181">
        <v>320</v>
      </c>
      <c r="AU181" t="s">
        <v>3</v>
      </c>
      <c r="AV181">
        <v>0</v>
      </c>
      <c r="AW181">
        <v>2</v>
      </c>
      <c r="AX181">
        <v>51457774</v>
      </c>
      <c r="AY181">
        <v>2</v>
      </c>
      <c r="AZ181">
        <v>16384</v>
      </c>
      <c r="BA181">
        <v>181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CX181">
        <f>ROUND(Y181*Source!I176,9)</f>
        <v>0</v>
      </c>
      <c r="CY181">
        <f t="shared" si="68"/>
        <v>145.30000000000001</v>
      </c>
      <c r="CZ181">
        <f t="shared" si="69"/>
        <v>145.30000000000001</v>
      </c>
      <c r="DA181">
        <f t="shared" si="70"/>
        <v>1</v>
      </c>
      <c r="DB181">
        <f t="shared" si="71"/>
        <v>46496</v>
      </c>
      <c r="DC181">
        <f t="shared" si="72"/>
        <v>0</v>
      </c>
      <c r="DD181" t="s">
        <v>3</v>
      </c>
      <c r="DE181" t="s">
        <v>3</v>
      </c>
      <c r="DF181">
        <f t="shared" si="42"/>
        <v>0</v>
      </c>
      <c r="DG181">
        <f t="shared" si="43"/>
        <v>0</v>
      </c>
      <c r="DH181">
        <f t="shared" si="44"/>
        <v>0</v>
      </c>
      <c r="DI181">
        <f t="shared" si="45"/>
        <v>0</v>
      </c>
      <c r="DJ181">
        <f t="shared" si="73"/>
        <v>0</v>
      </c>
      <c r="DK181">
        <v>0</v>
      </c>
    </row>
    <row r="182" spans="1:115" x14ac:dyDescent="0.2">
      <c r="A182">
        <f>ROW(Source!A176)</f>
        <v>176</v>
      </c>
      <c r="B182">
        <v>51442965</v>
      </c>
      <c r="C182">
        <v>51457729</v>
      </c>
      <c r="D182">
        <v>0</v>
      </c>
      <c r="E182">
        <v>1</v>
      </c>
      <c r="F182">
        <v>1</v>
      </c>
      <c r="G182">
        <v>1</v>
      </c>
      <c r="H182">
        <v>3</v>
      </c>
      <c r="I182" t="s">
        <v>249</v>
      </c>
      <c r="J182" t="s">
        <v>3</v>
      </c>
      <c r="K182" t="s">
        <v>250</v>
      </c>
      <c r="L182">
        <v>1371</v>
      </c>
      <c r="N182">
        <v>1013</v>
      </c>
      <c r="O182" t="s">
        <v>154</v>
      </c>
      <c r="P182" t="s">
        <v>154</v>
      </c>
      <c r="Q182">
        <v>1</v>
      </c>
      <c r="W182">
        <v>0</v>
      </c>
      <c r="X182">
        <v>1717656211</v>
      </c>
      <c r="Y182">
        <f t="shared" si="67"/>
        <v>3680</v>
      </c>
      <c r="AA182">
        <v>66.400000000000006</v>
      </c>
      <c r="AB182">
        <v>0</v>
      </c>
      <c r="AC182">
        <v>0</v>
      </c>
      <c r="AD182">
        <v>0</v>
      </c>
      <c r="AE182">
        <v>66.400000000000006</v>
      </c>
      <c r="AF182">
        <v>0</v>
      </c>
      <c r="AG182">
        <v>0</v>
      </c>
      <c r="AH182">
        <v>0</v>
      </c>
      <c r="AI182">
        <v>1</v>
      </c>
      <c r="AJ182">
        <v>1</v>
      </c>
      <c r="AK182">
        <v>1</v>
      </c>
      <c r="AL182">
        <v>1</v>
      </c>
      <c r="AN182">
        <v>0</v>
      </c>
      <c r="AO182">
        <v>1</v>
      </c>
      <c r="AP182">
        <v>0</v>
      </c>
      <c r="AQ182">
        <v>0</v>
      </c>
      <c r="AR182">
        <v>0</v>
      </c>
      <c r="AS182" t="s">
        <v>3</v>
      </c>
      <c r="AT182">
        <v>3680</v>
      </c>
      <c r="AU182" t="s">
        <v>3</v>
      </c>
      <c r="AV182">
        <v>0</v>
      </c>
      <c r="AW182">
        <v>2</v>
      </c>
      <c r="AX182">
        <v>51457775</v>
      </c>
      <c r="AY182">
        <v>2</v>
      </c>
      <c r="AZ182">
        <v>16384</v>
      </c>
      <c r="BA182">
        <v>182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CX182">
        <f>ROUND(Y182*Source!I176,9)</f>
        <v>0</v>
      </c>
      <c r="CY182">
        <f t="shared" si="68"/>
        <v>66.400000000000006</v>
      </c>
      <c r="CZ182">
        <f t="shared" si="69"/>
        <v>66.400000000000006</v>
      </c>
      <c r="DA182">
        <f t="shared" si="70"/>
        <v>1</v>
      </c>
      <c r="DB182">
        <f t="shared" si="71"/>
        <v>244352</v>
      </c>
      <c r="DC182">
        <f t="shared" si="72"/>
        <v>0</v>
      </c>
      <c r="DD182" t="s">
        <v>3</v>
      </c>
      <c r="DE182" t="s">
        <v>3</v>
      </c>
      <c r="DF182">
        <f t="shared" si="42"/>
        <v>0</v>
      </c>
      <c r="DG182">
        <f t="shared" si="43"/>
        <v>0</v>
      </c>
      <c r="DH182">
        <f t="shared" si="44"/>
        <v>0</v>
      </c>
      <c r="DI182">
        <f t="shared" si="45"/>
        <v>0</v>
      </c>
      <c r="DJ182">
        <f t="shared" si="73"/>
        <v>0</v>
      </c>
      <c r="DK182">
        <v>0</v>
      </c>
    </row>
    <row r="183" spans="1:115" x14ac:dyDescent="0.2">
      <c r="A183">
        <f>ROW(Source!A176)</f>
        <v>176</v>
      </c>
      <c r="B183">
        <v>51442965</v>
      </c>
      <c r="C183">
        <v>51457729</v>
      </c>
      <c r="D183">
        <v>0</v>
      </c>
      <c r="E183">
        <v>1</v>
      </c>
      <c r="F183">
        <v>1</v>
      </c>
      <c r="G183">
        <v>1</v>
      </c>
      <c r="H183">
        <v>3</v>
      </c>
      <c r="I183" t="s">
        <v>223</v>
      </c>
      <c r="J183" t="s">
        <v>3</v>
      </c>
      <c r="K183" t="s">
        <v>224</v>
      </c>
      <c r="L183">
        <v>1301</v>
      </c>
      <c r="N183">
        <v>1003</v>
      </c>
      <c r="O183" t="s">
        <v>225</v>
      </c>
      <c r="P183" t="s">
        <v>225</v>
      </c>
      <c r="Q183">
        <v>1</v>
      </c>
      <c r="W183">
        <v>0</v>
      </c>
      <c r="X183">
        <v>-2005551863</v>
      </c>
      <c r="Y183">
        <f t="shared" si="67"/>
        <v>2000</v>
      </c>
      <c r="AA183">
        <v>351.2</v>
      </c>
      <c r="AB183">
        <v>0</v>
      </c>
      <c r="AC183">
        <v>0</v>
      </c>
      <c r="AD183">
        <v>0</v>
      </c>
      <c r="AE183">
        <v>351.2</v>
      </c>
      <c r="AF183">
        <v>0</v>
      </c>
      <c r="AG183">
        <v>0</v>
      </c>
      <c r="AH183">
        <v>0</v>
      </c>
      <c r="AI183">
        <v>1</v>
      </c>
      <c r="AJ183">
        <v>1</v>
      </c>
      <c r="AK183">
        <v>1</v>
      </c>
      <c r="AL183">
        <v>1</v>
      </c>
      <c r="AN183">
        <v>0</v>
      </c>
      <c r="AO183">
        <v>1</v>
      </c>
      <c r="AP183">
        <v>0</v>
      </c>
      <c r="AQ183">
        <v>0</v>
      </c>
      <c r="AR183">
        <v>0</v>
      </c>
      <c r="AS183" t="s">
        <v>3</v>
      </c>
      <c r="AT183">
        <v>2000</v>
      </c>
      <c r="AU183" t="s">
        <v>3</v>
      </c>
      <c r="AV183">
        <v>0</v>
      </c>
      <c r="AW183">
        <v>2</v>
      </c>
      <c r="AX183">
        <v>51457776</v>
      </c>
      <c r="AY183">
        <v>2</v>
      </c>
      <c r="AZ183">
        <v>16384</v>
      </c>
      <c r="BA183">
        <v>183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CX183">
        <f>ROUND(Y183*Source!I176,9)</f>
        <v>0</v>
      </c>
      <c r="CY183">
        <f t="shared" si="68"/>
        <v>351.2</v>
      </c>
      <c r="CZ183">
        <f t="shared" si="69"/>
        <v>351.2</v>
      </c>
      <c r="DA183">
        <f t="shared" si="70"/>
        <v>1</v>
      </c>
      <c r="DB183">
        <f t="shared" si="71"/>
        <v>702400</v>
      </c>
      <c r="DC183">
        <f t="shared" si="72"/>
        <v>0</v>
      </c>
      <c r="DD183" t="s">
        <v>3</v>
      </c>
      <c r="DE183" t="s">
        <v>3</v>
      </c>
      <c r="DF183">
        <f t="shared" si="42"/>
        <v>0</v>
      </c>
      <c r="DG183">
        <f t="shared" si="43"/>
        <v>0</v>
      </c>
      <c r="DH183">
        <f t="shared" si="44"/>
        <v>0</v>
      </c>
      <c r="DI183">
        <f t="shared" si="45"/>
        <v>0</v>
      </c>
      <c r="DJ183">
        <f t="shared" si="73"/>
        <v>0</v>
      </c>
      <c r="DK183">
        <v>0</v>
      </c>
    </row>
    <row r="184" spans="1:115" x14ac:dyDescent="0.2">
      <c r="A184">
        <f>ROW(Source!A176)</f>
        <v>176</v>
      </c>
      <c r="B184">
        <v>51442965</v>
      </c>
      <c r="C184">
        <v>51457729</v>
      </c>
      <c r="D184">
        <v>0</v>
      </c>
      <c r="E184">
        <v>1</v>
      </c>
      <c r="F184">
        <v>1</v>
      </c>
      <c r="G184">
        <v>1</v>
      </c>
      <c r="H184">
        <v>3</v>
      </c>
      <c r="I184" t="s">
        <v>261</v>
      </c>
      <c r="J184" t="s">
        <v>3</v>
      </c>
      <c r="K184" t="s">
        <v>262</v>
      </c>
      <c r="L184">
        <v>1371</v>
      </c>
      <c r="N184">
        <v>1013</v>
      </c>
      <c r="O184" t="s">
        <v>154</v>
      </c>
      <c r="P184" t="s">
        <v>154</v>
      </c>
      <c r="Q184">
        <v>1</v>
      </c>
      <c r="W184">
        <v>0</v>
      </c>
      <c r="X184">
        <v>1902310781</v>
      </c>
      <c r="Y184">
        <f t="shared" si="67"/>
        <v>3680</v>
      </c>
      <c r="AA184">
        <v>5.5</v>
      </c>
      <c r="AB184">
        <v>0</v>
      </c>
      <c r="AC184">
        <v>0</v>
      </c>
      <c r="AD184">
        <v>0</v>
      </c>
      <c r="AE184">
        <v>5.5</v>
      </c>
      <c r="AF184">
        <v>0</v>
      </c>
      <c r="AG184">
        <v>0</v>
      </c>
      <c r="AH184">
        <v>0</v>
      </c>
      <c r="AI184">
        <v>1</v>
      </c>
      <c r="AJ184">
        <v>1</v>
      </c>
      <c r="AK184">
        <v>1</v>
      </c>
      <c r="AL184">
        <v>1</v>
      </c>
      <c r="AN184">
        <v>0</v>
      </c>
      <c r="AO184">
        <v>1</v>
      </c>
      <c r="AP184">
        <v>0</v>
      </c>
      <c r="AQ184">
        <v>0</v>
      </c>
      <c r="AR184">
        <v>0</v>
      </c>
      <c r="AS184" t="s">
        <v>3</v>
      </c>
      <c r="AT184">
        <v>3680</v>
      </c>
      <c r="AU184" t="s">
        <v>3</v>
      </c>
      <c r="AV184">
        <v>0</v>
      </c>
      <c r="AW184">
        <v>2</v>
      </c>
      <c r="AX184">
        <v>51457777</v>
      </c>
      <c r="AY184">
        <v>2</v>
      </c>
      <c r="AZ184">
        <v>16384</v>
      </c>
      <c r="BA184">
        <v>184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CX184">
        <f>ROUND(Y184*Source!I176,9)</f>
        <v>0</v>
      </c>
      <c r="CY184">
        <f t="shared" si="68"/>
        <v>5.5</v>
      </c>
      <c r="CZ184">
        <f t="shared" si="69"/>
        <v>5.5</v>
      </c>
      <c r="DA184">
        <f t="shared" si="70"/>
        <v>1</v>
      </c>
      <c r="DB184">
        <f t="shared" si="71"/>
        <v>20240</v>
      </c>
      <c r="DC184">
        <f t="shared" si="72"/>
        <v>0</v>
      </c>
      <c r="DD184" t="s">
        <v>3</v>
      </c>
      <c r="DE184" t="s">
        <v>3</v>
      </c>
      <c r="DF184">
        <f t="shared" si="42"/>
        <v>0</v>
      </c>
      <c r="DG184">
        <f t="shared" si="43"/>
        <v>0</v>
      </c>
      <c r="DH184">
        <f t="shared" si="44"/>
        <v>0</v>
      </c>
      <c r="DI184">
        <f t="shared" si="45"/>
        <v>0</v>
      </c>
      <c r="DJ184">
        <f t="shared" si="73"/>
        <v>0</v>
      </c>
      <c r="DK184">
        <v>0</v>
      </c>
    </row>
    <row r="185" spans="1:115" x14ac:dyDescent="0.2">
      <c r="A185">
        <f>ROW(Source!A177)</f>
        <v>177</v>
      </c>
      <c r="B185">
        <v>51441990</v>
      </c>
      <c r="C185">
        <v>51457729</v>
      </c>
      <c r="D185">
        <v>0</v>
      </c>
      <c r="E185">
        <v>1</v>
      </c>
      <c r="F185">
        <v>1</v>
      </c>
      <c r="G185">
        <v>1</v>
      </c>
      <c r="H185">
        <v>1</v>
      </c>
      <c r="I185" t="s">
        <v>703</v>
      </c>
      <c r="J185" t="s">
        <v>3</v>
      </c>
      <c r="K185" t="s">
        <v>704</v>
      </c>
      <c r="L185">
        <v>1369</v>
      </c>
      <c r="N185">
        <v>1013</v>
      </c>
      <c r="O185" t="s">
        <v>642</v>
      </c>
      <c r="P185" t="s">
        <v>642</v>
      </c>
      <c r="Q185">
        <v>1</v>
      </c>
      <c r="W185">
        <v>0</v>
      </c>
      <c r="X185">
        <v>1266649377</v>
      </c>
      <c r="Y185">
        <f>(AT185*1.15*1.15)</f>
        <v>1534.1</v>
      </c>
      <c r="AA185">
        <v>0</v>
      </c>
      <c r="AB185">
        <v>0</v>
      </c>
      <c r="AC185">
        <v>0</v>
      </c>
      <c r="AD185">
        <v>8.31</v>
      </c>
      <c r="AE185">
        <v>0</v>
      </c>
      <c r="AF185">
        <v>0</v>
      </c>
      <c r="AG185">
        <v>0</v>
      </c>
      <c r="AH185">
        <v>8.31</v>
      </c>
      <c r="AI185">
        <v>1</v>
      </c>
      <c r="AJ185">
        <v>1</v>
      </c>
      <c r="AK185">
        <v>1</v>
      </c>
      <c r="AL185">
        <v>1</v>
      </c>
      <c r="AN185">
        <v>0</v>
      </c>
      <c r="AO185">
        <v>1</v>
      </c>
      <c r="AP185">
        <v>0</v>
      </c>
      <c r="AQ185">
        <v>0</v>
      </c>
      <c r="AR185">
        <v>0</v>
      </c>
      <c r="AS185" t="s">
        <v>3</v>
      </c>
      <c r="AT185">
        <v>1160</v>
      </c>
      <c r="AU185" t="s">
        <v>43</v>
      </c>
      <c r="AV185">
        <v>1</v>
      </c>
      <c r="AW185">
        <v>2</v>
      </c>
      <c r="AX185">
        <v>51457754</v>
      </c>
      <c r="AY185">
        <v>2</v>
      </c>
      <c r="AZ185">
        <v>133120</v>
      </c>
      <c r="BA185">
        <v>185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CX185">
        <f>ROUND(Y185*Source!I177,9)</f>
        <v>0</v>
      </c>
      <c r="CY185">
        <f>AD185</f>
        <v>8.31</v>
      </c>
      <c r="CZ185">
        <f>AH185</f>
        <v>8.31</v>
      </c>
      <c r="DA185">
        <f>AL185</f>
        <v>1</v>
      </c>
      <c r="DB185">
        <f>ROUND((ROUND(AT185*CZ185,2)*1.15*1.15),6)</f>
        <v>12748.370999999999</v>
      </c>
      <c r="DC185">
        <f>ROUND((ROUND(AT185*AG185,2)*1.15*1.15),6)</f>
        <v>0</v>
      </c>
      <c r="DD185" t="s">
        <v>3</v>
      </c>
      <c r="DE185" t="s">
        <v>3</v>
      </c>
      <c r="DF185">
        <f t="shared" si="42"/>
        <v>0</v>
      </c>
      <c r="DG185">
        <f t="shared" si="43"/>
        <v>0</v>
      </c>
      <c r="DH185">
        <f t="shared" si="44"/>
        <v>0</v>
      </c>
      <c r="DI185">
        <f t="shared" si="45"/>
        <v>0</v>
      </c>
      <c r="DJ185">
        <f>DI185</f>
        <v>0</v>
      </c>
      <c r="DK185">
        <v>0</v>
      </c>
    </row>
    <row r="186" spans="1:115" x14ac:dyDescent="0.2">
      <c r="A186">
        <f>ROW(Source!A177)</f>
        <v>177</v>
      </c>
      <c r="B186">
        <v>51441990</v>
      </c>
      <c r="C186">
        <v>51457729</v>
      </c>
      <c r="D186">
        <v>121548</v>
      </c>
      <c r="E186">
        <v>1</v>
      </c>
      <c r="F186">
        <v>1</v>
      </c>
      <c r="G186">
        <v>1</v>
      </c>
      <c r="H186">
        <v>1</v>
      </c>
      <c r="I186" t="s">
        <v>31</v>
      </c>
      <c r="J186" t="s">
        <v>3</v>
      </c>
      <c r="K186" t="s">
        <v>643</v>
      </c>
      <c r="L186">
        <v>1369</v>
      </c>
      <c r="N186">
        <v>1013</v>
      </c>
      <c r="O186" t="s">
        <v>642</v>
      </c>
      <c r="P186" t="s">
        <v>642</v>
      </c>
      <c r="Q186">
        <v>1</v>
      </c>
      <c r="W186">
        <v>0</v>
      </c>
      <c r="X186">
        <v>18861106</v>
      </c>
      <c r="Y186">
        <f t="shared" ref="Y186:Y195" si="74">(AT186*1.25*1.15)</f>
        <v>151.22499999999999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1</v>
      </c>
      <c r="AJ186">
        <v>1</v>
      </c>
      <c r="AK186">
        <v>1</v>
      </c>
      <c r="AL186">
        <v>1</v>
      </c>
      <c r="AN186">
        <v>0</v>
      </c>
      <c r="AO186">
        <v>1</v>
      </c>
      <c r="AP186">
        <v>0</v>
      </c>
      <c r="AQ186">
        <v>0</v>
      </c>
      <c r="AR186">
        <v>0</v>
      </c>
      <c r="AS186" t="s">
        <v>3</v>
      </c>
      <c r="AT186">
        <v>105.2</v>
      </c>
      <c r="AU186" t="s">
        <v>36</v>
      </c>
      <c r="AV186">
        <v>2</v>
      </c>
      <c r="AW186">
        <v>2</v>
      </c>
      <c r="AX186">
        <v>51457755</v>
      </c>
      <c r="AY186">
        <v>1</v>
      </c>
      <c r="AZ186">
        <v>0</v>
      </c>
      <c r="BA186">
        <v>186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CX186">
        <f>ROUND(Y186*Source!I177,9)</f>
        <v>0</v>
      </c>
      <c r="CY186">
        <f>AD186</f>
        <v>0</v>
      </c>
      <c r="CZ186">
        <f>AH186</f>
        <v>0</v>
      </c>
      <c r="DA186">
        <f>AL186</f>
        <v>1</v>
      </c>
      <c r="DB186">
        <f t="shared" ref="DB186:DB195" si="75">ROUND((ROUND(AT186*CZ186,2)*1.25*1.15),6)</f>
        <v>0</v>
      </c>
      <c r="DC186">
        <f t="shared" ref="DC186:DC195" si="76">ROUND((ROUND(AT186*AG186,2)*1.25*1.15),6)</f>
        <v>0</v>
      </c>
      <c r="DD186" t="s">
        <v>3</v>
      </c>
      <c r="DE186" t="s">
        <v>3</v>
      </c>
      <c r="DF186">
        <f t="shared" si="42"/>
        <v>0</v>
      </c>
      <c r="DG186">
        <f t="shared" si="43"/>
        <v>0</v>
      </c>
      <c r="DH186">
        <f t="shared" si="44"/>
        <v>0</v>
      </c>
      <c r="DI186">
        <f t="shared" si="45"/>
        <v>0</v>
      </c>
      <c r="DJ186">
        <f>DI186</f>
        <v>0</v>
      </c>
      <c r="DK186">
        <v>0</v>
      </c>
    </row>
    <row r="187" spans="1:115" x14ac:dyDescent="0.2">
      <c r="A187">
        <f>ROW(Source!A177)</f>
        <v>177</v>
      </c>
      <c r="B187">
        <v>51441990</v>
      </c>
      <c r="C187">
        <v>51457729</v>
      </c>
      <c r="D187">
        <v>0</v>
      </c>
      <c r="E187">
        <v>1</v>
      </c>
      <c r="F187">
        <v>1</v>
      </c>
      <c r="G187">
        <v>1</v>
      </c>
      <c r="H187">
        <v>2</v>
      </c>
      <c r="I187" t="s">
        <v>673</v>
      </c>
      <c r="J187" t="s">
        <v>3</v>
      </c>
      <c r="K187" t="s">
        <v>674</v>
      </c>
      <c r="L187">
        <v>37129807</v>
      </c>
      <c r="N187">
        <v>1011</v>
      </c>
      <c r="O187" t="s">
        <v>646</v>
      </c>
      <c r="P187" t="s">
        <v>646</v>
      </c>
      <c r="Q187">
        <v>1</v>
      </c>
      <c r="W187">
        <v>0</v>
      </c>
      <c r="X187">
        <v>1021476359</v>
      </c>
      <c r="Y187">
        <f t="shared" si="74"/>
        <v>48.012499999999996</v>
      </c>
      <c r="AA187">
        <v>0</v>
      </c>
      <c r="AB187">
        <v>187.02</v>
      </c>
      <c r="AC187">
        <v>25.1</v>
      </c>
      <c r="AD187">
        <v>0</v>
      </c>
      <c r="AE187">
        <v>0</v>
      </c>
      <c r="AF187">
        <v>187.02</v>
      </c>
      <c r="AG187">
        <v>25.1</v>
      </c>
      <c r="AH187">
        <v>0</v>
      </c>
      <c r="AI187">
        <v>1</v>
      </c>
      <c r="AJ187">
        <v>1</v>
      </c>
      <c r="AK187">
        <v>1</v>
      </c>
      <c r="AL187">
        <v>1</v>
      </c>
      <c r="AN187">
        <v>0</v>
      </c>
      <c r="AO187">
        <v>1</v>
      </c>
      <c r="AP187">
        <v>0</v>
      </c>
      <c r="AQ187">
        <v>0</v>
      </c>
      <c r="AR187">
        <v>0</v>
      </c>
      <c r="AS187" t="s">
        <v>3</v>
      </c>
      <c r="AT187">
        <v>33.4</v>
      </c>
      <c r="AU187" t="s">
        <v>36</v>
      </c>
      <c r="AV187">
        <v>0</v>
      </c>
      <c r="AW187">
        <v>2</v>
      </c>
      <c r="AX187">
        <v>51457756</v>
      </c>
      <c r="AY187">
        <v>2</v>
      </c>
      <c r="AZ187">
        <v>98304</v>
      </c>
      <c r="BA187">
        <v>187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CX187">
        <f>ROUND(Y187*Source!I177,9)</f>
        <v>0</v>
      </c>
      <c r="CY187">
        <f t="shared" ref="CY187:CY195" si="77">AB187</f>
        <v>187.02</v>
      </c>
      <c r="CZ187">
        <f t="shared" ref="CZ187:CZ195" si="78">AF187</f>
        <v>187.02</v>
      </c>
      <c r="DA187">
        <f t="shared" ref="DA187:DA195" si="79">AJ187</f>
        <v>1</v>
      </c>
      <c r="DB187">
        <f t="shared" si="75"/>
        <v>8979.3006249999999</v>
      </c>
      <c r="DC187">
        <f t="shared" si="76"/>
        <v>1205.11375</v>
      </c>
      <c r="DD187" t="s">
        <v>3</v>
      </c>
      <c r="DE187" t="s">
        <v>3</v>
      </c>
      <c r="DF187">
        <f t="shared" si="42"/>
        <v>0</v>
      </c>
      <c r="DG187">
        <f t="shared" si="43"/>
        <v>0</v>
      </c>
      <c r="DH187">
        <f t="shared" si="44"/>
        <v>0</v>
      </c>
      <c r="DI187">
        <f t="shared" si="45"/>
        <v>0</v>
      </c>
      <c r="DJ187">
        <f t="shared" ref="DJ187:DJ195" si="80">DG187</f>
        <v>0</v>
      </c>
      <c r="DK187">
        <v>0</v>
      </c>
    </row>
    <row r="188" spans="1:115" x14ac:dyDescent="0.2">
      <c r="A188">
        <f>ROW(Source!A177)</f>
        <v>177</v>
      </c>
      <c r="B188">
        <v>51441990</v>
      </c>
      <c r="C188">
        <v>51457729</v>
      </c>
      <c r="D188">
        <v>0</v>
      </c>
      <c r="E188">
        <v>1</v>
      </c>
      <c r="F188">
        <v>1</v>
      </c>
      <c r="G188">
        <v>1</v>
      </c>
      <c r="H188">
        <v>2</v>
      </c>
      <c r="I188" t="s">
        <v>705</v>
      </c>
      <c r="J188" t="s">
        <v>3</v>
      </c>
      <c r="K188" t="s">
        <v>706</v>
      </c>
      <c r="L188">
        <v>37129807</v>
      </c>
      <c r="N188">
        <v>1011</v>
      </c>
      <c r="O188" t="s">
        <v>646</v>
      </c>
      <c r="P188" t="s">
        <v>646</v>
      </c>
      <c r="Q188">
        <v>1</v>
      </c>
      <c r="W188">
        <v>0</v>
      </c>
      <c r="X188">
        <v>-154294902</v>
      </c>
      <c r="Y188">
        <f t="shared" si="74"/>
        <v>33.522499999999994</v>
      </c>
      <c r="AA188">
        <v>0</v>
      </c>
      <c r="AB188">
        <v>0.48</v>
      </c>
      <c r="AC188">
        <v>0</v>
      </c>
      <c r="AD188">
        <v>0</v>
      </c>
      <c r="AE188">
        <v>0</v>
      </c>
      <c r="AF188">
        <v>0.48</v>
      </c>
      <c r="AG188">
        <v>0</v>
      </c>
      <c r="AH188">
        <v>0</v>
      </c>
      <c r="AI188">
        <v>1</v>
      </c>
      <c r="AJ188">
        <v>1</v>
      </c>
      <c r="AK188">
        <v>1</v>
      </c>
      <c r="AL188">
        <v>1</v>
      </c>
      <c r="AN188">
        <v>0</v>
      </c>
      <c r="AO188">
        <v>1</v>
      </c>
      <c r="AP188">
        <v>0</v>
      </c>
      <c r="AQ188">
        <v>0</v>
      </c>
      <c r="AR188">
        <v>0</v>
      </c>
      <c r="AS188" t="s">
        <v>3</v>
      </c>
      <c r="AT188">
        <v>23.32</v>
      </c>
      <c r="AU188" t="s">
        <v>36</v>
      </c>
      <c r="AV188">
        <v>0</v>
      </c>
      <c r="AW188">
        <v>2</v>
      </c>
      <c r="AX188">
        <v>51457757</v>
      </c>
      <c r="AY188">
        <v>2</v>
      </c>
      <c r="AZ188">
        <v>34816</v>
      </c>
      <c r="BA188">
        <v>188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CX188">
        <f>ROUND(Y188*Source!I177,9)</f>
        <v>0</v>
      </c>
      <c r="CY188">
        <f t="shared" si="77"/>
        <v>0.48</v>
      </c>
      <c r="CZ188">
        <f t="shared" si="78"/>
        <v>0.48</v>
      </c>
      <c r="DA188">
        <f t="shared" si="79"/>
        <v>1</v>
      </c>
      <c r="DB188">
        <f t="shared" si="75"/>
        <v>16.085625</v>
      </c>
      <c r="DC188">
        <f t="shared" si="76"/>
        <v>0</v>
      </c>
      <c r="DD188" t="s">
        <v>3</v>
      </c>
      <c r="DE188" t="s">
        <v>3</v>
      </c>
      <c r="DF188">
        <f t="shared" si="42"/>
        <v>0</v>
      </c>
      <c r="DG188">
        <f t="shared" si="43"/>
        <v>0</v>
      </c>
      <c r="DH188">
        <f t="shared" si="44"/>
        <v>0</v>
      </c>
      <c r="DI188">
        <f t="shared" si="45"/>
        <v>0</v>
      </c>
      <c r="DJ188">
        <f t="shared" si="80"/>
        <v>0</v>
      </c>
      <c r="DK188">
        <v>0</v>
      </c>
    </row>
    <row r="189" spans="1:115" x14ac:dyDescent="0.2">
      <c r="A189">
        <f>ROW(Source!A177)</f>
        <v>177</v>
      </c>
      <c r="B189">
        <v>51441990</v>
      </c>
      <c r="C189">
        <v>51457729</v>
      </c>
      <c r="D189">
        <v>0</v>
      </c>
      <c r="E189">
        <v>1</v>
      </c>
      <c r="F189">
        <v>1</v>
      </c>
      <c r="G189">
        <v>1</v>
      </c>
      <c r="H189">
        <v>2</v>
      </c>
      <c r="I189" t="s">
        <v>701</v>
      </c>
      <c r="J189" t="s">
        <v>3</v>
      </c>
      <c r="K189" t="s">
        <v>702</v>
      </c>
      <c r="L189">
        <v>37129807</v>
      </c>
      <c r="N189">
        <v>1011</v>
      </c>
      <c r="O189" t="s">
        <v>646</v>
      </c>
      <c r="P189" t="s">
        <v>646</v>
      </c>
      <c r="Q189">
        <v>1</v>
      </c>
      <c r="W189">
        <v>0</v>
      </c>
      <c r="X189">
        <v>1536764081</v>
      </c>
      <c r="Y189">
        <f t="shared" si="74"/>
        <v>26.263124999999995</v>
      </c>
      <c r="AA189">
        <v>0</v>
      </c>
      <c r="AB189">
        <v>4.5</v>
      </c>
      <c r="AC189">
        <v>0</v>
      </c>
      <c r="AD189">
        <v>0</v>
      </c>
      <c r="AE189">
        <v>0</v>
      </c>
      <c r="AF189">
        <v>4.5</v>
      </c>
      <c r="AG189">
        <v>0</v>
      </c>
      <c r="AH189">
        <v>0</v>
      </c>
      <c r="AI189">
        <v>1</v>
      </c>
      <c r="AJ189">
        <v>1</v>
      </c>
      <c r="AK189">
        <v>1</v>
      </c>
      <c r="AL189">
        <v>1</v>
      </c>
      <c r="AN189">
        <v>0</v>
      </c>
      <c r="AO189">
        <v>1</v>
      </c>
      <c r="AP189">
        <v>0</v>
      </c>
      <c r="AQ189">
        <v>0</v>
      </c>
      <c r="AR189">
        <v>0</v>
      </c>
      <c r="AS189" t="s">
        <v>3</v>
      </c>
      <c r="AT189">
        <v>18.27</v>
      </c>
      <c r="AU189" t="s">
        <v>36</v>
      </c>
      <c r="AV189">
        <v>0</v>
      </c>
      <c r="AW189">
        <v>2</v>
      </c>
      <c r="AX189">
        <v>51457758</v>
      </c>
      <c r="AY189">
        <v>2</v>
      </c>
      <c r="AZ189">
        <v>34816</v>
      </c>
      <c r="BA189">
        <v>189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CX189">
        <f>ROUND(Y189*Source!I177,9)</f>
        <v>0</v>
      </c>
      <c r="CY189">
        <f t="shared" si="77"/>
        <v>4.5</v>
      </c>
      <c r="CZ189">
        <f t="shared" si="78"/>
        <v>4.5</v>
      </c>
      <c r="DA189">
        <f t="shared" si="79"/>
        <v>1</v>
      </c>
      <c r="DB189">
        <f t="shared" si="75"/>
        <v>118.19125</v>
      </c>
      <c r="DC189">
        <f t="shared" si="76"/>
        <v>0</v>
      </c>
      <c r="DD189" t="s">
        <v>3</v>
      </c>
      <c r="DE189" t="s">
        <v>3</v>
      </c>
      <c r="DF189">
        <f t="shared" si="42"/>
        <v>0</v>
      </c>
      <c r="DG189">
        <f t="shared" si="43"/>
        <v>0</v>
      </c>
      <c r="DH189">
        <f t="shared" si="44"/>
        <v>0</v>
      </c>
      <c r="DI189">
        <f t="shared" si="45"/>
        <v>0</v>
      </c>
      <c r="DJ189">
        <f t="shared" si="80"/>
        <v>0</v>
      </c>
      <c r="DK189">
        <v>0</v>
      </c>
    </row>
    <row r="190" spans="1:115" x14ac:dyDescent="0.2">
      <c r="A190">
        <f>ROW(Source!A177)</f>
        <v>177</v>
      </c>
      <c r="B190">
        <v>51441990</v>
      </c>
      <c r="C190">
        <v>51457729</v>
      </c>
      <c r="D190">
        <v>0</v>
      </c>
      <c r="E190">
        <v>1</v>
      </c>
      <c r="F190">
        <v>1</v>
      </c>
      <c r="G190">
        <v>1</v>
      </c>
      <c r="H190">
        <v>2</v>
      </c>
      <c r="I190" t="s">
        <v>689</v>
      </c>
      <c r="J190" t="s">
        <v>3</v>
      </c>
      <c r="K190" t="s">
        <v>690</v>
      </c>
      <c r="L190">
        <v>37129807</v>
      </c>
      <c r="N190">
        <v>1011</v>
      </c>
      <c r="O190" t="s">
        <v>646</v>
      </c>
      <c r="P190" t="s">
        <v>646</v>
      </c>
      <c r="Q190">
        <v>1</v>
      </c>
      <c r="W190">
        <v>0</v>
      </c>
      <c r="X190">
        <v>562843950</v>
      </c>
      <c r="Y190">
        <f t="shared" si="74"/>
        <v>109.10624999999999</v>
      </c>
      <c r="AA190">
        <v>0</v>
      </c>
      <c r="AB190">
        <v>70</v>
      </c>
      <c r="AC190">
        <v>0</v>
      </c>
      <c r="AD190">
        <v>0</v>
      </c>
      <c r="AE190">
        <v>0</v>
      </c>
      <c r="AF190">
        <v>70</v>
      </c>
      <c r="AG190">
        <v>0</v>
      </c>
      <c r="AH190">
        <v>0</v>
      </c>
      <c r="AI190">
        <v>1</v>
      </c>
      <c r="AJ190">
        <v>1</v>
      </c>
      <c r="AK190">
        <v>1</v>
      </c>
      <c r="AL190">
        <v>1</v>
      </c>
      <c r="AN190">
        <v>0</v>
      </c>
      <c r="AO190">
        <v>1</v>
      </c>
      <c r="AP190">
        <v>0</v>
      </c>
      <c r="AQ190">
        <v>0</v>
      </c>
      <c r="AR190">
        <v>0</v>
      </c>
      <c r="AS190" t="s">
        <v>3</v>
      </c>
      <c r="AT190">
        <v>75.900000000000006</v>
      </c>
      <c r="AU190" t="s">
        <v>36</v>
      </c>
      <c r="AV190">
        <v>0</v>
      </c>
      <c r="AW190">
        <v>2</v>
      </c>
      <c r="AX190">
        <v>51457759</v>
      </c>
      <c r="AY190">
        <v>2</v>
      </c>
      <c r="AZ190">
        <v>34816</v>
      </c>
      <c r="BA190">
        <v>190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CX190">
        <f>ROUND(Y190*Source!I177,9)</f>
        <v>0</v>
      </c>
      <c r="CY190">
        <f t="shared" si="77"/>
        <v>70</v>
      </c>
      <c r="CZ190">
        <f t="shared" si="78"/>
        <v>70</v>
      </c>
      <c r="DA190">
        <f t="shared" si="79"/>
        <v>1</v>
      </c>
      <c r="DB190">
        <f t="shared" si="75"/>
        <v>7637.4375</v>
      </c>
      <c r="DC190">
        <f t="shared" si="76"/>
        <v>0</v>
      </c>
      <c r="DD190" t="s">
        <v>3</v>
      </c>
      <c r="DE190" t="s">
        <v>3</v>
      </c>
      <c r="DF190">
        <f t="shared" si="42"/>
        <v>0</v>
      </c>
      <c r="DG190">
        <f t="shared" si="43"/>
        <v>0</v>
      </c>
      <c r="DH190">
        <f t="shared" si="44"/>
        <v>0</v>
      </c>
      <c r="DI190">
        <f t="shared" si="45"/>
        <v>0</v>
      </c>
      <c r="DJ190">
        <f t="shared" si="80"/>
        <v>0</v>
      </c>
      <c r="DK190">
        <v>0</v>
      </c>
    </row>
    <row r="191" spans="1:115" x14ac:dyDescent="0.2">
      <c r="A191">
        <f>ROW(Source!A177)</f>
        <v>177</v>
      </c>
      <c r="B191">
        <v>51441990</v>
      </c>
      <c r="C191">
        <v>51457729</v>
      </c>
      <c r="D191">
        <v>0</v>
      </c>
      <c r="E191">
        <v>1</v>
      </c>
      <c r="F191">
        <v>1</v>
      </c>
      <c r="G191">
        <v>1</v>
      </c>
      <c r="H191">
        <v>2</v>
      </c>
      <c r="I191" t="s">
        <v>693</v>
      </c>
      <c r="J191" t="s">
        <v>3</v>
      </c>
      <c r="K191" t="s">
        <v>694</v>
      </c>
      <c r="L191">
        <v>37129807</v>
      </c>
      <c r="N191">
        <v>1011</v>
      </c>
      <c r="O191" t="s">
        <v>646</v>
      </c>
      <c r="P191" t="s">
        <v>646</v>
      </c>
      <c r="Q191">
        <v>1</v>
      </c>
      <c r="W191">
        <v>0</v>
      </c>
      <c r="X191">
        <v>-868342826</v>
      </c>
      <c r="Y191">
        <f t="shared" si="74"/>
        <v>27.599999999999998</v>
      </c>
      <c r="AA191">
        <v>0</v>
      </c>
      <c r="AB191">
        <v>597.1</v>
      </c>
      <c r="AC191">
        <v>23.2</v>
      </c>
      <c r="AD191">
        <v>0</v>
      </c>
      <c r="AE191">
        <v>0</v>
      </c>
      <c r="AF191">
        <v>597.1</v>
      </c>
      <c r="AG191">
        <v>23.2</v>
      </c>
      <c r="AH191">
        <v>0</v>
      </c>
      <c r="AI191">
        <v>1</v>
      </c>
      <c r="AJ191">
        <v>1</v>
      </c>
      <c r="AK191">
        <v>1</v>
      </c>
      <c r="AL191">
        <v>1</v>
      </c>
      <c r="AN191">
        <v>0</v>
      </c>
      <c r="AO191">
        <v>1</v>
      </c>
      <c r="AP191">
        <v>0</v>
      </c>
      <c r="AQ191">
        <v>0</v>
      </c>
      <c r="AR191">
        <v>0</v>
      </c>
      <c r="AS191" t="s">
        <v>3</v>
      </c>
      <c r="AT191">
        <v>19.2</v>
      </c>
      <c r="AU191" t="s">
        <v>36</v>
      </c>
      <c r="AV191">
        <v>0</v>
      </c>
      <c r="AW191">
        <v>2</v>
      </c>
      <c r="AX191">
        <v>51457760</v>
      </c>
      <c r="AY191">
        <v>2</v>
      </c>
      <c r="AZ191">
        <v>98304</v>
      </c>
      <c r="BA191">
        <v>191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CX191">
        <f>ROUND(Y191*Source!I177,9)</f>
        <v>0</v>
      </c>
      <c r="CY191">
        <f t="shared" si="77"/>
        <v>597.1</v>
      </c>
      <c r="CZ191">
        <f t="shared" si="78"/>
        <v>597.1</v>
      </c>
      <c r="DA191">
        <f t="shared" si="79"/>
        <v>1</v>
      </c>
      <c r="DB191">
        <f t="shared" si="75"/>
        <v>16479.96</v>
      </c>
      <c r="DC191">
        <f t="shared" si="76"/>
        <v>640.32000000000005</v>
      </c>
      <c r="DD191" t="s">
        <v>3</v>
      </c>
      <c r="DE191" t="s">
        <v>3</v>
      </c>
      <c r="DF191">
        <f t="shared" si="42"/>
        <v>0</v>
      </c>
      <c r="DG191">
        <f t="shared" si="43"/>
        <v>0</v>
      </c>
      <c r="DH191">
        <f t="shared" si="44"/>
        <v>0</v>
      </c>
      <c r="DI191">
        <f t="shared" si="45"/>
        <v>0</v>
      </c>
      <c r="DJ191">
        <f t="shared" si="80"/>
        <v>0</v>
      </c>
      <c r="DK191">
        <v>0</v>
      </c>
    </row>
    <row r="192" spans="1:115" x14ac:dyDescent="0.2">
      <c r="A192">
        <f>ROW(Source!A177)</f>
        <v>177</v>
      </c>
      <c r="B192">
        <v>51441990</v>
      </c>
      <c r="C192">
        <v>51457729</v>
      </c>
      <c r="D192">
        <v>0</v>
      </c>
      <c r="E192">
        <v>1</v>
      </c>
      <c r="F192">
        <v>1</v>
      </c>
      <c r="G192">
        <v>1</v>
      </c>
      <c r="H192">
        <v>2</v>
      </c>
      <c r="I192" t="s">
        <v>681</v>
      </c>
      <c r="J192" t="s">
        <v>3</v>
      </c>
      <c r="K192" t="s">
        <v>682</v>
      </c>
      <c r="L192">
        <v>37129807</v>
      </c>
      <c r="N192">
        <v>1011</v>
      </c>
      <c r="O192" t="s">
        <v>646</v>
      </c>
      <c r="P192" t="s">
        <v>646</v>
      </c>
      <c r="Q192">
        <v>1</v>
      </c>
      <c r="W192">
        <v>0</v>
      </c>
      <c r="X192">
        <v>1350498324</v>
      </c>
      <c r="Y192">
        <f t="shared" si="74"/>
        <v>150.07499999999999</v>
      </c>
      <c r="AA192">
        <v>0</v>
      </c>
      <c r="AB192">
        <v>0.49</v>
      </c>
      <c r="AC192">
        <v>0</v>
      </c>
      <c r="AD192">
        <v>0</v>
      </c>
      <c r="AE192">
        <v>0</v>
      </c>
      <c r="AF192">
        <v>0.49</v>
      </c>
      <c r="AG192">
        <v>0</v>
      </c>
      <c r="AH192">
        <v>0</v>
      </c>
      <c r="AI192">
        <v>1</v>
      </c>
      <c r="AJ192">
        <v>1</v>
      </c>
      <c r="AK192">
        <v>1</v>
      </c>
      <c r="AL192">
        <v>1</v>
      </c>
      <c r="AN192">
        <v>0</v>
      </c>
      <c r="AO192">
        <v>1</v>
      </c>
      <c r="AP192">
        <v>0</v>
      </c>
      <c r="AQ192">
        <v>0</v>
      </c>
      <c r="AR192">
        <v>0</v>
      </c>
      <c r="AS192" t="s">
        <v>3</v>
      </c>
      <c r="AT192">
        <v>104.4</v>
      </c>
      <c r="AU192" t="s">
        <v>36</v>
      </c>
      <c r="AV192">
        <v>0</v>
      </c>
      <c r="AW192">
        <v>2</v>
      </c>
      <c r="AX192">
        <v>51457761</v>
      </c>
      <c r="AY192">
        <v>2</v>
      </c>
      <c r="AZ192">
        <v>34816</v>
      </c>
      <c r="BA192">
        <v>192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CX192">
        <f>ROUND(Y192*Source!I177,9)</f>
        <v>0</v>
      </c>
      <c r="CY192">
        <f t="shared" si="77"/>
        <v>0.49</v>
      </c>
      <c r="CZ192">
        <f t="shared" si="78"/>
        <v>0.49</v>
      </c>
      <c r="DA192">
        <f t="shared" si="79"/>
        <v>1</v>
      </c>
      <c r="DB192">
        <f t="shared" si="75"/>
        <v>73.542500000000004</v>
      </c>
      <c r="DC192">
        <f t="shared" si="76"/>
        <v>0</v>
      </c>
      <c r="DD192" t="s">
        <v>3</v>
      </c>
      <c r="DE192" t="s">
        <v>3</v>
      </c>
      <c r="DF192">
        <f t="shared" si="42"/>
        <v>0</v>
      </c>
      <c r="DG192">
        <f t="shared" si="43"/>
        <v>0</v>
      </c>
      <c r="DH192">
        <f t="shared" si="44"/>
        <v>0</v>
      </c>
      <c r="DI192">
        <f t="shared" si="45"/>
        <v>0</v>
      </c>
      <c r="DJ192">
        <f t="shared" si="80"/>
        <v>0</v>
      </c>
      <c r="DK192">
        <v>0</v>
      </c>
    </row>
    <row r="193" spans="1:115" x14ac:dyDescent="0.2">
      <c r="A193">
        <f>ROW(Source!A177)</f>
        <v>177</v>
      </c>
      <c r="B193">
        <v>51441990</v>
      </c>
      <c r="C193">
        <v>51457729</v>
      </c>
      <c r="D193">
        <v>0</v>
      </c>
      <c r="E193">
        <v>1</v>
      </c>
      <c r="F193">
        <v>1</v>
      </c>
      <c r="G193">
        <v>1</v>
      </c>
      <c r="H193">
        <v>2</v>
      </c>
      <c r="I193" t="s">
        <v>707</v>
      </c>
      <c r="J193" t="s">
        <v>3</v>
      </c>
      <c r="K193" t="s">
        <v>708</v>
      </c>
      <c r="L193">
        <v>37129807</v>
      </c>
      <c r="N193">
        <v>1011</v>
      </c>
      <c r="O193" t="s">
        <v>646</v>
      </c>
      <c r="P193" t="s">
        <v>646</v>
      </c>
      <c r="Q193">
        <v>1</v>
      </c>
      <c r="W193">
        <v>0</v>
      </c>
      <c r="X193">
        <v>2111957426</v>
      </c>
      <c r="Y193">
        <f t="shared" si="74"/>
        <v>0.359375</v>
      </c>
      <c r="AA193">
        <v>0</v>
      </c>
      <c r="AB193">
        <v>20</v>
      </c>
      <c r="AC193">
        <v>0</v>
      </c>
      <c r="AD193">
        <v>0</v>
      </c>
      <c r="AE193">
        <v>0</v>
      </c>
      <c r="AF193">
        <v>20</v>
      </c>
      <c r="AG193">
        <v>0</v>
      </c>
      <c r="AH193">
        <v>0</v>
      </c>
      <c r="AI193">
        <v>1</v>
      </c>
      <c r="AJ193">
        <v>1</v>
      </c>
      <c r="AK193">
        <v>1</v>
      </c>
      <c r="AL193">
        <v>1</v>
      </c>
      <c r="AN193">
        <v>0</v>
      </c>
      <c r="AO193">
        <v>1</v>
      </c>
      <c r="AP193">
        <v>0</v>
      </c>
      <c r="AQ193">
        <v>0</v>
      </c>
      <c r="AR193">
        <v>0</v>
      </c>
      <c r="AS193" t="s">
        <v>3</v>
      </c>
      <c r="AT193">
        <v>0.25</v>
      </c>
      <c r="AU193" t="s">
        <v>36</v>
      </c>
      <c r="AV193">
        <v>0</v>
      </c>
      <c r="AW193">
        <v>2</v>
      </c>
      <c r="AX193">
        <v>51457762</v>
      </c>
      <c r="AY193">
        <v>2</v>
      </c>
      <c r="AZ193">
        <v>32768</v>
      </c>
      <c r="BA193">
        <v>193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CX193">
        <f>ROUND(Y193*Source!I177,9)</f>
        <v>0</v>
      </c>
      <c r="CY193">
        <f t="shared" si="77"/>
        <v>20</v>
      </c>
      <c r="CZ193">
        <f t="shared" si="78"/>
        <v>20</v>
      </c>
      <c r="DA193">
        <f t="shared" si="79"/>
        <v>1</v>
      </c>
      <c r="DB193">
        <f t="shared" si="75"/>
        <v>7.1875</v>
      </c>
      <c r="DC193">
        <f t="shared" si="76"/>
        <v>0</v>
      </c>
      <c r="DD193" t="s">
        <v>3</v>
      </c>
      <c r="DE193" t="s">
        <v>3</v>
      </c>
      <c r="DF193">
        <f t="shared" ref="DF193:DF256" si="81">ROUND(AE193*CX193,2)</f>
        <v>0</v>
      </c>
      <c r="DG193">
        <f t="shared" ref="DG193:DG256" si="82">ROUND(AF193*CX193,2)</f>
        <v>0</v>
      </c>
      <c r="DH193">
        <f t="shared" ref="DH193:DH256" si="83">ROUND(AG193*CX193,2)</f>
        <v>0</v>
      </c>
      <c r="DI193">
        <f t="shared" ref="DI193:DI256" si="84">ROUND(AH193*CX193,2)</f>
        <v>0</v>
      </c>
      <c r="DJ193">
        <f t="shared" si="80"/>
        <v>0</v>
      </c>
      <c r="DK193">
        <v>0</v>
      </c>
    </row>
    <row r="194" spans="1:115" x14ac:dyDescent="0.2">
      <c r="A194">
        <f>ROW(Source!A177)</f>
        <v>177</v>
      </c>
      <c r="B194">
        <v>51441990</v>
      </c>
      <c r="C194">
        <v>51457729</v>
      </c>
      <c r="D194">
        <v>0</v>
      </c>
      <c r="E194">
        <v>1</v>
      </c>
      <c r="F194">
        <v>1</v>
      </c>
      <c r="G194">
        <v>1</v>
      </c>
      <c r="H194">
        <v>2</v>
      </c>
      <c r="I194" t="s">
        <v>709</v>
      </c>
      <c r="J194" t="s">
        <v>3</v>
      </c>
      <c r="K194" t="s">
        <v>710</v>
      </c>
      <c r="L194">
        <v>37129807</v>
      </c>
      <c r="N194">
        <v>1011</v>
      </c>
      <c r="O194" t="s">
        <v>646</v>
      </c>
      <c r="P194" t="s">
        <v>646</v>
      </c>
      <c r="Q194">
        <v>1</v>
      </c>
      <c r="W194">
        <v>0</v>
      </c>
      <c r="X194">
        <v>1349450528</v>
      </c>
      <c r="Y194">
        <f t="shared" si="74"/>
        <v>0.359375</v>
      </c>
      <c r="AA194">
        <v>0</v>
      </c>
      <c r="AB194">
        <v>3</v>
      </c>
      <c r="AC194">
        <v>0</v>
      </c>
      <c r="AD194">
        <v>0</v>
      </c>
      <c r="AE194">
        <v>0</v>
      </c>
      <c r="AF194">
        <v>3</v>
      </c>
      <c r="AG194">
        <v>0</v>
      </c>
      <c r="AH194">
        <v>0</v>
      </c>
      <c r="AI194">
        <v>1</v>
      </c>
      <c r="AJ194">
        <v>1</v>
      </c>
      <c r="AK194">
        <v>1</v>
      </c>
      <c r="AL194">
        <v>1</v>
      </c>
      <c r="AN194">
        <v>0</v>
      </c>
      <c r="AO194">
        <v>1</v>
      </c>
      <c r="AP194">
        <v>0</v>
      </c>
      <c r="AQ194">
        <v>0</v>
      </c>
      <c r="AR194">
        <v>0</v>
      </c>
      <c r="AS194" t="s">
        <v>3</v>
      </c>
      <c r="AT194">
        <v>0.25</v>
      </c>
      <c r="AU194" t="s">
        <v>36</v>
      </c>
      <c r="AV194">
        <v>0</v>
      </c>
      <c r="AW194">
        <v>2</v>
      </c>
      <c r="AX194">
        <v>51457763</v>
      </c>
      <c r="AY194">
        <v>2</v>
      </c>
      <c r="AZ194">
        <v>32768</v>
      </c>
      <c r="BA194">
        <v>194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CX194">
        <f>ROUND(Y194*Source!I177,9)</f>
        <v>0</v>
      </c>
      <c r="CY194">
        <f t="shared" si="77"/>
        <v>3</v>
      </c>
      <c r="CZ194">
        <f t="shared" si="78"/>
        <v>3</v>
      </c>
      <c r="DA194">
        <f t="shared" si="79"/>
        <v>1</v>
      </c>
      <c r="DB194">
        <f t="shared" si="75"/>
        <v>1.078125</v>
      </c>
      <c r="DC194">
        <f t="shared" si="76"/>
        <v>0</v>
      </c>
      <c r="DD194" t="s">
        <v>3</v>
      </c>
      <c r="DE194" t="s">
        <v>3</v>
      </c>
      <c r="DF194">
        <f t="shared" si="81"/>
        <v>0</v>
      </c>
      <c r="DG194">
        <f t="shared" si="82"/>
        <v>0</v>
      </c>
      <c r="DH194">
        <f t="shared" si="83"/>
        <v>0</v>
      </c>
      <c r="DI194">
        <f t="shared" si="84"/>
        <v>0</v>
      </c>
      <c r="DJ194">
        <f t="shared" si="80"/>
        <v>0</v>
      </c>
      <c r="DK194">
        <v>0</v>
      </c>
    </row>
    <row r="195" spans="1:115" x14ac:dyDescent="0.2">
      <c r="A195">
        <f>ROW(Source!A177)</f>
        <v>177</v>
      </c>
      <c r="B195">
        <v>51441990</v>
      </c>
      <c r="C195">
        <v>51457729</v>
      </c>
      <c r="D195">
        <v>0</v>
      </c>
      <c r="E195">
        <v>1</v>
      </c>
      <c r="F195">
        <v>1</v>
      </c>
      <c r="G195">
        <v>1</v>
      </c>
      <c r="H195">
        <v>2</v>
      </c>
      <c r="I195" t="s">
        <v>711</v>
      </c>
      <c r="J195" t="s">
        <v>3</v>
      </c>
      <c r="K195" t="s">
        <v>712</v>
      </c>
      <c r="L195">
        <v>37129807</v>
      </c>
      <c r="N195">
        <v>1011</v>
      </c>
      <c r="O195" t="s">
        <v>646</v>
      </c>
      <c r="P195" t="s">
        <v>646</v>
      </c>
      <c r="Q195">
        <v>1</v>
      </c>
      <c r="W195">
        <v>0</v>
      </c>
      <c r="X195">
        <v>373707872</v>
      </c>
      <c r="Y195">
        <f t="shared" si="74"/>
        <v>86.71</v>
      </c>
      <c r="AA195">
        <v>0</v>
      </c>
      <c r="AB195">
        <v>6.4</v>
      </c>
      <c r="AC195">
        <v>0</v>
      </c>
      <c r="AD195">
        <v>0</v>
      </c>
      <c r="AE195">
        <v>0</v>
      </c>
      <c r="AF195">
        <v>6.4</v>
      </c>
      <c r="AG195">
        <v>0</v>
      </c>
      <c r="AH195">
        <v>0</v>
      </c>
      <c r="AI195">
        <v>1</v>
      </c>
      <c r="AJ195">
        <v>1</v>
      </c>
      <c r="AK195">
        <v>1</v>
      </c>
      <c r="AL195">
        <v>1</v>
      </c>
      <c r="AN195">
        <v>0</v>
      </c>
      <c r="AO195">
        <v>1</v>
      </c>
      <c r="AP195">
        <v>0</v>
      </c>
      <c r="AQ195">
        <v>0</v>
      </c>
      <c r="AR195">
        <v>0</v>
      </c>
      <c r="AS195" t="s">
        <v>3</v>
      </c>
      <c r="AT195">
        <v>60.32</v>
      </c>
      <c r="AU195" t="s">
        <v>36</v>
      </c>
      <c r="AV195">
        <v>0</v>
      </c>
      <c r="AW195">
        <v>2</v>
      </c>
      <c r="AX195">
        <v>51457764</v>
      </c>
      <c r="AY195">
        <v>2</v>
      </c>
      <c r="AZ195">
        <v>32768</v>
      </c>
      <c r="BA195">
        <v>195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CX195">
        <f>ROUND(Y195*Source!I177,9)</f>
        <v>0</v>
      </c>
      <c r="CY195">
        <f t="shared" si="77"/>
        <v>6.4</v>
      </c>
      <c r="CZ195">
        <f t="shared" si="78"/>
        <v>6.4</v>
      </c>
      <c r="DA195">
        <f t="shared" si="79"/>
        <v>1</v>
      </c>
      <c r="DB195">
        <f t="shared" si="75"/>
        <v>554.94687499999998</v>
      </c>
      <c r="DC195">
        <f t="shared" si="76"/>
        <v>0</v>
      </c>
      <c r="DD195" t="s">
        <v>3</v>
      </c>
      <c r="DE195" t="s">
        <v>3</v>
      </c>
      <c r="DF195">
        <f t="shared" si="81"/>
        <v>0</v>
      </c>
      <c r="DG195">
        <f t="shared" si="82"/>
        <v>0</v>
      </c>
      <c r="DH195">
        <f t="shared" si="83"/>
        <v>0</v>
      </c>
      <c r="DI195">
        <f t="shared" si="84"/>
        <v>0</v>
      </c>
      <c r="DJ195">
        <f t="shared" si="80"/>
        <v>0</v>
      </c>
      <c r="DK195">
        <v>0</v>
      </c>
    </row>
    <row r="196" spans="1:115" x14ac:dyDescent="0.2">
      <c r="A196">
        <f>ROW(Source!A177)</f>
        <v>177</v>
      </c>
      <c r="B196">
        <v>51441990</v>
      </c>
      <c r="C196">
        <v>51457729</v>
      </c>
      <c r="D196">
        <v>0</v>
      </c>
      <c r="E196">
        <v>1</v>
      </c>
      <c r="F196">
        <v>1</v>
      </c>
      <c r="G196">
        <v>1</v>
      </c>
      <c r="H196">
        <v>3</v>
      </c>
      <c r="I196" t="s">
        <v>713</v>
      </c>
      <c r="J196" t="s">
        <v>3</v>
      </c>
      <c r="K196" t="s">
        <v>714</v>
      </c>
      <c r="L196">
        <v>1348</v>
      </c>
      <c r="N196">
        <v>1009</v>
      </c>
      <c r="O196" t="s">
        <v>230</v>
      </c>
      <c r="P196" t="s">
        <v>230</v>
      </c>
      <c r="Q196">
        <v>1000</v>
      </c>
      <c r="W196">
        <v>0</v>
      </c>
      <c r="X196">
        <v>-933603626</v>
      </c>
      <c r="Y196">
        <f t="shared" ref="Y196:Y208" si="85">AT196</f>
        <v>0.08</v>
      </c>
      <c r="AA196">
        <v>2457.8000000000002</v>
      </c>
      <c r="AB196">
        <v>0</v>
      </c>
      <c r="AC196">
        <v>0</v>
      </c>
      <c r="AD196">
        <v>0</v>
      </c>
      <c r="AE196">
        <v>2457.8000000000002</v>
      </c>
      <c r="AF196">
        <v>0</v>
      </c>
      <c r="AG196">
        <v>0</v>
      </c>
      <c r="AH196">
        <v>0</v>
      </c>
      <c r="AI196">
        <v>1</v>
      </c>
      <c r="AJ196">
        <v>1</v>
      </c>
      <c r="AK196">
        <v>1</v>
      </c>
      <c r="AL196">
        <v>1</v>
      </c>
      <c r="AN196">
        <v>0</v>
      </c>
      <c r="AO196">
        <v>1</v>
      </c>
      <c r="AP196">
        <v>0</v>
      </c>
      <c r="AQ196">
        <v>0</v>
      </c>
      <c r="AR196">
        <v>0</v>
      </c>
      <c r="AS196" t="s">
        <v>3</v>
      </c>
      <c r="AT196">
        <v>0.08</v>
      </c>
      <c r="AU196" t="s">
        <v>3</v>
      </c>
      <c r="AV196">
        <v>0</v>
      </c>
      <c r="AW196">
        <v>2</v>
      </c>
      <c r="AX196">
        <v>51457765</v>
      </c>
      <c r="AY196">
        <v>2</v>
      </c>
      <c r="AZ196">
        <v>16384</v>
      </c>
      <c r="BA196">
        <v>196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CX196">
        <f>ROUND(Y196*Source!I177,9)</f>
        <v>0</v>
      </c>
      <c r="CY196">
        <f t="shared" ref="CY196:CY208" si="86">AA196</f>
        <v>2457.8000000000002</v>
      </c>
      <c r="CZ196">
        <f t="shared" ref="CZ196:CZ208" si="87">AE196</f>
        <v>2457.8000000000002</v>
      </c>
      <c r="DA196">
        <f t="shared" ref="DA196:DA208" si="88">AI196</f>
        <v>1</v>
      </c>
      <c r="DB196">
        <f t="shared" ref="DB196:DB208" si="89">ROUND(ROUND(AT196*CZ196,2),6)</f>
        <v>196.62</v>
      </c>
      <c r="DC196">
        <f t="shared" ref="DC196:DC208" si="90">ROUND(ROUND(AT196*AG196,2),6)</f>
        <v>0</v>
      </c>
      <c r="DD196" t="s">
        <v>3</v>
      </c>
      <c r="DE196" t="s">
        <v>3</v>
      </c>
      <c r="DF196">
        <f t="shared" si="81"/>
        <v>0</v>
      </c>
      <c r="DG196">
        <f t="shared" si="82"/>
        <v>0</v>
      </c>
      <c r="DH196">
        <f t="shared" si="83"/>
        <v>0</v>
      </c>
      <c r="DI196">
        <f t="shared" si="84"/>
        <v>0</v>
      </c>
      <c r="DJ196">
        <f t="shared" ref="DJ196:DJ208" si="91">DF196</f>
        <v>0</v>
      </c>
      <c r="DK196">
        <v>0</v>
      </c>
    </row>
    <row r="197" spans="1:115" x14ac:dyDescent="0.2">
      <c r="A197">
        <f>ROW(Source!A177)</f>
        <v>177</v>
      </c>
      <c r="B197">
        <v>51441990</v>
      </c>
      <c r="C197">
        <v>51457729</v>
      </c>
      <c r="D197">
        <v>0</v>
      </c>
      <c r="E197">
        <v>1</v>
      </c>
      <c r="F197">
        <v>1</v>
      </c>
      <c r="G197">
        <v>1</v>
      </c>
      <c r="H197">
        <v>3</v>
      </c>
      <c r="I197" t="s">
        <v>233</v>
      </c>
      <c r="J197" t="s">
        <v>3</v>
      </c>
      <c r="K197" t="s">
        <v>234</v>
      </c>
      <c r="L197">
        <v>1371</v>
      </c>
      <c r="N197">
        <v>1013</v>
      </c>
      <c r="O197" t="s">
        <v>154</v>
      </c>
      <c r="P197" t="s">
        <v>154</v>
      </c>
      <c r="Q197">
        <v>1</v>
      </c>
      <c r="W197">
        <v>0</v>
      </c>
      <c r="X197">
        <v>2069209604</v>
      </c>
      <c r="Y197">
        <f t="shared" si="85"/>
        <v>1840</v>
      </c>
      <c r="AA197">
        <v>287.60000000000002</v>
      </c>
      <c r="AB197">
        <v>0</v>
      </c>
      <c r="AC197">
        <v>0</v>
      </c>
      <c r="AD197">
        <v>0</v>
      </c>
      <c r="AE197">
        <v>287.60000000000002</v>
      </c>
      <c r="AF197">
        <v>0</v>
      </c>
      <c r="AG197">
        <v>0</v>
      </c>
      <c r="AH197">
        <v>0</v>
      </c>
      <c r="AI197">
        <v>1</v>
      </c>
      <c r="AJ197">
        <v>1</v>
      </c>
      <c r="AK197">
        <v>1</v>
      </c>
      <c r="AL197">
        <v>1</v>
      </c>
      <c r="AN197">
        <v>0</v>
      </c>
      <c r="AO197">
        <v>1</v>
      </c>
      <c r="AP197">
        <v>0</v>
      </c>
      <c r="AQ197">
        <v>0</v>
      </c>
      <c r="AR197">
        <v>0</v>
      </c>
      <c r="AS197" t="s">
        <v>3</v>
      </c>
      <c r="AT197">
        <v>1840</v>
      </c>
      <c r="AU197" t="s">
        <v>3</v>
      </c>
      <c r="AV197">
        <v>0</v>
      </c>
      <c r="AW197">
        <v>2</v>
      </c>
      <c r="AX197">
        <v>51457766</v>
      </c>
      <c r="AY197">
        <v>2</v>
      </c>
      <c r="AZ197">
        <v>16384</v>
      </c>
      <c r="BA197">
        <v>197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CX197">
        <f>ROUND(Y197*Source!I177,9)</f>
        <v>0</v>
      </c>
      <c r="CY197">
        <f t="shared" si="86"/>
        <v>287.60000000000002</v>
      </c>
      <c r="CZ197">
        <f t="shared" si="87"/>
        <v>287.60000000000002</v>
      </c>
      <c r="DA197">
        <f t="shared" si="88"/>
        <v>1</v>
      </c>
      <c r="DB197">
        <f t="shared" si="89"/>
        <v>529184</v>
      </c>
      <c r="DC197">
        <f t="shared" si="90"/>
        <v>0</v>
      </c>
      <c r="DD197" t="s">
        <v>3</v>
      </c>
      <c r="DE197" t="s">
        <v>3</v>
      </c>
      <c r="DF197">
        <f t="shared" si="81"/>
        <v>0</v>
      </c>
      <c r="DG197">
        <f t="shared" si="82"/>
        <v>0</v>
      </c>
      <c r="DH197">
        <f t="shared" si="83"/>
        <v>0</v>
      </c>
      <c r="DI197">
        <f t="shared" si="84"/>
        <v>0</v>
      </c>
      <c r="DJ197">
        <f t="shared" si="91"/>
        <v>0</v>
      </c>
      <c r="DK197">
        <v>0</v>
      </c>
    </row>
    <row r="198" spans="1:115" x14ac:dyDescent="0.2">
      <c r="A198">
        <f>ROW(Source!A177)</f>
        <v>177</v>
      </c>
      <c r="B198">
        <v>51441990</v>
      </c>
      <c r="C198">
        <v>51457729</v>
      </c>
      <c r="D198">
        <v>0</v>
      </c>
      <c r="E198">
        <v>1</v>
      </c>
      <c r="F198">
        <v>1</v>
      </c>
      <c r="G198">
        <v>1</v>
      </c>
      <c r="H198">
        <v>3</v>
      </c>
      <c r="I198" t="s">
        <v>715</v>
      </c>
      <c r="J198" t="s">
        <v>3</v>
      </c>
      <c r="K198" t="s">
        <v>716</v>
      </c>
      <c r="L198">
        <v>1371</v>
      </c>
      <c r="N198">
        <v>1013</v>
      </c>
      <c r="O198" t="s">
        <v>154</v>
      </c>
      <c r="P198" t="s">
        <v>154</v>
      </c>
      <c r="Q198">
        <v>1</v>
      </c>
      <c r="W198">
        <v>0</v>
      </c>
      <c r="X198">
        <v>-253122012</v>
      </c>
      <c r="Y198">
        <f t="shared" si="85"/>
        <v>7360</v>
      </c>
      <c r="AA198">
        <v>3.2</v>
      </c>
      <c r="AB198">
        <v>0</v>
      </c>
      <c r="AC198">
        <v>0</v>
      </c>
      <c r="AD198">
        <v>0</v>
      </c>
      <c r="AE198">
        <v>3.2</v>
      </c>
      <c r="AF198">
        <v>0</v>
      </c>
      <c r="AG198">
        <v>0</v>
      </c>
      <c r="AH198">
        <v>0</v>
      </c>
      <c r="AI198">
        <v>1</v>
      </c>
      <c r="AJ198">
        <v>1</v>
      </c>
      <c r="AK198">
        <v>1</v>
      </c>
      <c r="AL198">
        <v>1</v>
      </c>
      <c r="AN198">
        <v>0</v>
      </c>
      <c r="AO198">
        <v>1</v>
      </c>
      <c r="AP198">
        <v>0</v>
      </c>
      <c r="AQ198">
        <v>0</v>
      </c>
      <c r="AR198">
        <v>0</v>
      </c>
      <c r="AS198" t="s">
        <v>3</v>
      </c>
      <c r="AT198">
        <v>7360</v>
      </c>
      <c r="AU198" t="s">
        <v>3</v>
      </c>
      <c r="AV198">
        <v>0</v>
      </c>
      <c r="AW198">
        <v>2</v>
      </c>
      <c r="AX198">
        <v>51457767</v>
      </c>
      <c r="AY198">
        <v>2</v>
      </c>
      <c r="AZ198">
        <v>16384</v>
      </c>
      <c r="BA198">
        <v>198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CX198">
        <f>ROUND(Y198*Source!I177,9)</f>
        <v>0</v>
      </c>
      <c r="CY198">
        <f t="shared" si="86"/>
        <v>3.2</v>
      </c>
      <c r="CZ198">
        <f t="shared" si="87"/>
        <v>3.2</v>
      </c>
      <c r="DA198">
        <f t="shared" si="88"/>
        <v>1</v>
      </c>
      <c r="DB198">
        <f t="shared" si="89"/>
        <v>23552</v>
      </c>
      <c r="DC198">
        <f t="shared" si="90"/>
        <v>0</v>
      </c>
      <c r="DD198" t="s">
        <v>3</v>
      </c>
      <c r="DE198" t="s">
        <v>3</v>
      </c>
      <c r="DF198">
        <f t="shared" si="81"/>
        <v>0</v>
      </c>
      <c r="DG198">
        <f t="shared" si="82"/>
        <v>0</v>
      </c>
      <c r="DH198">
        <f t="shared" si="83"/>
        <v>0</v>
      </c>
      <c r="DI198">
        <f t="shared" si="84"/>
        <v>0</v>
      </c>
      <c r="DJ198">
        <f t="shared" si="91"/>
        <v>0</v>
      </c>
      <c r="DK198">
        <v>0</v>
      </c>
    </row>
    <row r="199" spans="1:115" x14ac:dyDescent="0.2">
      <c r="A199">
        <f>ROW(Source!A177)</f>
        <v>177</v>
      </c>
      <c r="B199">
        <v>51441990</v>
      </c>
      <c r="C199">
        <v>51457729</v>
      </c>
      <c r="D199">
        <v>0</v>
      </c>
      <c r="E199">
        <v>1</v>
      </c>
      <c r="F199">
        <v>1</v>
      </c>
      <c r="G199">
        <v>1</v>
      </c>
      <c r="H199">
        <v>3</v>
      </c>
      <c r="I199" t="s">
        <v>717</v>
      </c>
      <c r="J199" t="s">
        <v>3</v>
      </c>
      <c r="K199" t="s">
        <v>718</v>
      </c>
      <c r="L199">
        <v>1407</v>
      </c>
      <c r="N199">
        <v>1013</v>
      </c>
      <c r="O199" t="s">
        <v>719</v>
      </c>
      <c r="P199" t="s">
        <v>719</v>
      </c>
      <c r="Q199">
        <v>1</v>
      </c>
      <c r="W199">
        <v>0</v>
      </c>
      <c r="X199">
        <v>1550182695</v>
      </c>
      <c r="Y199">
        <f t="shared" si="85"/>
        <v>3.68</v>
      </c>
      <c r="AA199">
        <v>1620.85</v>
      </c>
      <c r="AB199">
        <v>0</v>
      </c>
      <c r="AC199">
        <v>0</v>
      </c>
      <c r="AD199">
        <v>0</v>
      </c>
      <c r="AE199">
        <v>1620.85</v>
      </c>
      <c r="AF199">
        <v>0</v>
      </c>
      <c r="AG199">
        <v>0</v>
      </c>
      <c r="AH199">
        <v>0</v>
      </c>
      <c r="AI199">
        <v>1</v>
      </c>
      <c r="AJ199">
        <v>1</v>
      </c>
      <c r="AK199">
        <v>1</v>
      </c>
      <c r="AL199">
        <v>1</v>
      </c>
      <c r="AN199">
        <v>0</v>
      </c>
      <c r="AO199">
        <v>1</v>
      </c>
      <c r="AP199">
        <v>0</v>
      </c>
      <c r="AQ199">
        <v>0</v>
      </c>
      <c r="AR199">
        <v>0</v>
      </c>
      <c r="AS199" t="s">
        <v>3</v>
      </c>
      <c r="AT199">
        <v>3.68</v>
      </c>
      <c r="AU199" t="s">
        <v>3</v>
      </c>
      <c r="AV199">
        <v>0</v>
      </c>
      <c r="AW199">
        <v>2</v>
      </c>
      <c r="AX199">
        <v>51457768</v>
      </c>
      <c r="AY199">
        <v>2</v>
      </c>
      <c r="AZ199">
        <v>16384</v>
      </c>
      <c r="BA199">
        <v>199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CX199">
        <f>ROUND(Y199*Source!I177,9)</f>
        <v>0</v>
      </c>
      <c r="CY199">
        <f t="shared" si="86"/>
        <v>1620.85</v>
      </c>
      <c r="CZ199">
        <f t="shared" si="87"/>
        <v>1620.85</v>
      </c>
      <c r="DA199">
        <f t="shared" si="88"/>
        <v>1</v>
      </c>
      <c r="DB199">
        <f t="shared" si="89"/>
        <v>5964.73</v>
      </c>
      <c r="DC199">
        <f t="shared" si="90"/>
        <v>0</v>
      </c>
      <c r="DD199" t="s">
        <v>3</v>
      </c>
      <c r="DE199" t="s">
        <v>3</v>
      </c>
      <c r="DF199">
        <f t="shared" si="81"/>
        <v>0</v>
      </c>
      <c r="DG199">
        <f t="shared" si="82"/>
        <v>0</v>
      </c>
      <c r="DH199">
        <f t="shared" si="83"/>
        <v>0</v>
      </c>
      <c r="DI199">
        <f t="shared" si="84"/>
        <v>0</v>
      </c>
      <c r="DJ199">
        <f t="shared" si="91"/>
        <v>0</v>
      </c>
      <c r="DK199">
        <v>0</v>
      </c>
    </row>
    <row r="200" spans="1:115" x14ac:dyDescent="0.2">
      <c r="A200">
        <f>ROW(Source!A177)</f>
        <v>177</v>
      </c>
      <c r="B200">
        <v>51441990</v>
      </c>
      <c r="C200">
        <v>51457729</v>
      </c>
      <c r="D200">
        <v>0</v>
      </c>
      <c r="E200">
        <v>1</v>
      </c>
      <c r="F200">
        <v>1</v>
      </c>
      <c r="G200">
        <v>1</v>
      </c>
      <c r="H200">
        <v>3</v>
      </c>
      <c r="I200" t="s">
        <v>720</v>
      </c>
      <c r="J200" t="s">
        <v>3</v>
      </c>
      <c r="K200" t="s">
        <v>721</v>
      </c>
      <c r="L200">
        <v>1348</v>
      </c>
      <c r="N200">
        <v>1009</v>
      </c>
      <c r="O200" t="s">
        <v>230</v>
      </c>
      <c r="P200" t="s">
        <v>230</v>
      </c>
      <c r="Q200">
        <v>1000</v>
      </c>
      <c r="W200">
        <v>0</v>
      </c>
      <c r="X200">
        <v>-427998263</v>
      </c>
      <c r="Y200">
        <f t="shared" si="85"/>
        <v>0.89</v>
      </c>
      <c r="AA200">
        <v>14408.1</v>
      </c>
      <c r="AB200">
        <v>0</v>
      </c>
      <c r="AC200">
        <v>0</v>
      </c>
      <c r="AD200">
        <v>0</v>
      </c>
      <c r="AE200">
        <v>14408.1</v>
      </c>
      <c r="AF200">
        <v>0</v>
      </c>
      <c r="AG200">
        <v>0</v>
      </c>
      <c r="AH200">
        <v>0</v>
      </c>
      <c r="AI200">
        <v>1</v>
      </c>
      <c r="AJ200">
        <v>1</v>
      </c>
      <c r="AK200">
        <v>1</v>
      </c>
      <c r="AL200">
        <v>1</v>
      </c>
      <c r="AN200">
        <v>0</v>
      </c>
      <c r="AO200">
        <v>1</v>
      </c>
      <c r="AP200">
        <v>0</v>
      </c>
      <c r="AQ200">
        <v>0</v>
      </c>
      <c r="AR200">
        <v>0</v>
      </c>
      <c r="AS200" t="s">
        <v>3</v>
      </c>
      <c r="AT200">
        <v>0.89</v>
      </c>
      <c r="AU200" t="s">
        <v>3</v>
      </c>
      <c r="AV200">
        <v>0</v>
      </c>
      <c r="AW200">
        <v>2</v>
      </c>
      <c r="AX200">
        <v>51457769</v>
      </c>
      <c r="AY200">
        <v>2</v>
      </c>
      <c r="AZ200">
        <v>16384</v>
      </c>
      <c r="BA200">
        <v>200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CX200">
        <f>ROUND(Y200*Source!I177,9)</f>
        <v>0</v>
      </c>
      <c r="CY200">
        <f t="shared" si="86"/>
        <v>14408.1</v>
      </c>
      <c r="CZ200">
        <f t="shared" si="87"/>
        <v>14408.1</v>
      </c>
      <c r="DA200">
        <f t="shared" si="88"/>
        <v>1</v>
      </c>
      <c r="DB200">
        <f t="shared" si="89"/>
        <v>12823.21</v>
      </c>
      <c r="DC200">
        <f t="shared" si="90"/>
        <v>0</v>
      </c>
      <c r="DD200" t="s">
        <v>3</v>
      </c>
      <c r="DE200" t="s">
        <v>3</v>
      </c>
      <c r="DF200">
        <f t="shared" si="81"/>
        <v>0</v>
      </c>
      <c r="DG200">
        <f t="shared" si="82"/>
        <v>0</v>
      </c>
      <c r="DH200">
        <f t="shared" si="83"/>
        <v>0</v>
      </c>
      <c r="DI200">
        <f t="shared" si="84"/>
        <v>0</v>
      </c>
      <c r="DJ200">
        <f t="shared" si="91"/>
        <v>0</v>
      </c>
      <c r="DK200">
        <v>0</v>
      </c>
    </row>
    <row r="201" spans="1:115" x14ac:dyDescent="0.2">
      <c r="A201">
        <f>ROW(Source!A177)</f>
        <v>177</v>
      </c>
      <c r="B201">
        <v>51441990</v>
      </c>
      <c r="C201">
        <v>51457729</v>
      </c>
      <c r="D201">
        <v>0</v>
      </c>
      <c r="E201">
        <v>1</v>
      </c>
      <c r="F201">
        <v>1</v>
      </c>
      <c r="G201">
        <v>1</v>
      </c>
      <c r="H201">
        <v>3</v>
      </c>
      <c r="I201" t="s">
        <v>722</v>
      </c>
      <c r="J201" t="s">
        <v>3</v>
      </c>
      <c r="K201" t="s">
        <v>723</v>
      </c>
      <c r="L201">
        <v>1348</v>
      </c>
      <c r="N201">
        <v>1009</v>
      </c>
      <c r="O201" t="s">
        <v>230</v>
      </c>
      <c r="P201" t="s">
        <v>230</v>
      </c>
      <c r="Q201">
        <v>1000</v>
      </c>
      <c r="W201">
        <v>0</v>
      </c>
      <c r="X201">
        <v>240926832</v>
      </c>
      <c r="Y201">
        <f t="shared" si="85"/>
        <v>7.0000000000000007E-2</v>
      </c>
      <c r="AA201">
        <v>11496</v>
      </c>
      <c r="AB201">
        <v>0</v>
      </c>
      <c r="AC201">
        <v>0</v>
      </c>
      <c r="AD201">
        <v>0</v>
      </c>
      <c r="AE201">
        <v>11496</v>
      </c>
      <c r="AF201">
        <v>0</v>
      </c>
      <c r="AG201">
        <v>0</v>
      </c>
      <c r="AH201">
        <v>0</v>
      </c>
      <c r="AI201">
        <v>1</v>
      </c>
      <c r="AJ201">
        <v>1</v>
      </c>
      <c r="AK201">
        <v>1</v>
      </c>
      <c r="AL201">
        <v>1</v>
      </c>
      <c r="AN201">
        <v>0</v>
      </c>
      <c r="AO201">
        <v>1</v>
      </c>
      <c r="AP201">
        <v>0</v>
      </c>
      <c r="AQ201">
        <v>0</v>
      </c>
      <c r="AR201">
        <v>0</v>
      </c>
      <c r="AS201" t="s">
        <v>3</v>
      </c>
      <c r="AT201">
        <v>7.0000000000000007E-2</v>
      </c>
      <c r="AU201" t="s">
        <v>3</v>
      </c>
      <c r="AV201">
        <v>0</v>
      </c>
      <c r="AW201">
        <v>2</v>
      </c>
      <c r="AX201">
        <v>51457770</v>
      </c>
      <c r="AY201">
        <v>2</v>
      </c>
      <c r="AZ201">
        <v>16384</v>
      </c>
      <c r="BA201">
        <v>201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CX201">
        <f>ROUND(Y201*Source!I177,9)</f>
        <v>0</v>
      </c>
      <c r="CY201">
        <f t="shared" si="86"/>
        <v>11496</v>
      </c>
      <c r="CZ201">
        <f t="shared" si="87"/>
        <v>11496</v>
      </c>
      <c r="DA201">
        <f t="shared" si="88"/>
        <v>1</v>
      </c>
      <c r="DB201">
        <f t="shared" si="89"/>
        <v>804.72</v>
      </c>
      <c r="DC201">
        <f t="shared" si="90"/>
        <v>0</v>
      </c>
      <c r="DD201" t="s">
        <v>3</v>
      </c>
      <c r="DE201" t="s">
        <v>3</v>
      </c>
      <c r="DF201">
        <f t="shared" si="81"/>
        <v>0</v>
      </c>
      <c r="DG201">
        <f t="shared" si="82"/>
        <v>0</v>
      </c>
      <c r="DH201">
        <f t="shared" si="83"/>
        <v>0</v>
      </c>
      <c r="DI201">
        <f t="shared" si="84"/>
        <v>0</v>
      </c>
      <c r="DJ201">
        <f t="shared" si="91"/>
        <v>0</v>
      </c>
      <c r="DK201">
        <v>0</v>
      </c>
    </row>
    <row r="202" spans="1:115" x14ac:dyDescent="0.2">
      <c r="A202">
        <f>ROW(Source!A177)</f>
        <v>177</v>
      </c>
      <c r="B202">
        <v>51441990</v>
      </c>
      <c r="C202">
        <v>51457729</v>
      </c>
      <c r="D202">
        <v>0</v>
      </c>
      <c r="E202">
        <v>1</v>
      </c>
      <c r="F202">
        <v>1</v>
      </c>
      <c r="G202">
        <v>1</v>
      </c>
      <c r="H202">
        <v>3</v>
      </c>
      <c r="I202" t="s">
        <v>253</v>
      </c>
      <c r="J202" t="s">
        <v>3</v>
      </c>
      <c r="K202" t="s">
        <v>254</v>
      </c>
      <c r="L202">
        <v>1348</v>
      </c>
      <c r="N202">
        <v>1009</v>
      </c>
      <c r="O202" t="s">
        <v>230</v>
      </c>
      <c r="P202" t="s">
        <v>230</v>
      </c>
      <c r="Q202">
        <v>1000</v>
      </c>
      <c r="W202">
        <v>0</v>
      </c>
      <c r="X202">
        <v>1753042651</v>
      </c>
      <c r="Y202">
        <f t="shared" si="85"/>
        <v>3.44</v>
      </c>
      <c r="AA202">
        <v>11859</v>
      </c>
      <c r="AB202">
        <v>0</v>
      </c>
      <c r="AC202">
        <v>0</v>
      </c>
      <c r="AD202">
        <v>0</v>
      </c>
      <c r="AE202">
        <v>11859</v>
      </c>
      <c r="AF202">
        <v>0</v>
      </c>
      <c r="AG202">
        <v>0</v>
      </c>
      <c r="AH202">
        <v>0</v>
      </c>
      <c r="AI202">
        <v>1</v>
      </c>
      <c r="AJ202">
        <v>1</v>
      </c>
      <c r="AK202">
        <v>1</v>
      </c>
      <c r="AL202">
        <v>1</v>
      </c>
      <c r="AN202">
        <v>0</v>
      </c>
      <c r="AO202">
        <v>1</v>
      </c>
      <c r="AP202">
        <v>0</v>
      </c>
      <c r="AQ202">
        <v>0</v>
      </c>
      <c r="AR202">
        <v>0</v>
      </c>
      <c r="AS202" t="s">
        <v>3</v>
      </c>
      <c r="AT202">
        <v>3.44</v>
      </c>
      <c r="AU202" t="s">
        <v>3</v>
      </c>
      <c r="AV202">
        <v>0</v>
      </c>
      <c r="AW202">
        <v>2</v>
      </c>
      <c r="AX202">
        <v>51457771</v>
      </c>
      <c r="AY202">
        <v>2</v>
      </c>
      <c r="AZ202">
        <v>16384</v>
      </c>
      <c r="BA202">
        <v>202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CX202">
        <f>ROUND(Y202*Source!I177,9)</f>
        <v>0</v>
      </c>
      <c r="CY202">
        <f t="shared" si="86"/>
        <v>11859</v>
      </c>
      <c r="CZ202">
        <f t="shared" si="87"/>
        <v>11859</v>
      </c>
      <c r="DA202">
        <f t="shared" si="88"/>
        <v>1</v>
      </c>
      <c r="DB202">
        <f t="shared" si="89"/>
        <v>40794.959999999999</v>
      </c>
      <c r="DC202">
        <f t="shared" si="90"/>
        <v>0</v>
      </c>
      <c r="DD202" t="s">
        <v>3</v>
      </c>
      <c r="DE202" t="s">
        <v>3</v>
      </c>
      <c r="DF202">
        <f t="shared" si="81"/>
        <v>0</v>
      </c>
      <c r="DG202">
        <f t="shared" si="82"/>
        <v>0</v>
      </c>
      <c r="DH202">
        <f t="shared" si="83"/>
        <v>0</v>
      </c>
      <c r="DI202">
        <f t="shared" si="84"/>
        <v>0</v>
      </c>
      <c r="DJ202">
        <f t="shared" si="91"/>
        <v>0</v>
      </c>
      <c r="DK202">
        <v>0</v>
      </c>
    </row>
    <row r="203" spans="1:115" x14ac:dyDescent="0.2">
      <c r="A203">
        <f>ROW(Source!A177)</f>
        <v>177</v>
      </c>
      <c r="B203">
        <v>51441990</v>
      </c>
      <c r="C203">
        <v>51457729</v>
      </c>
      <c r="D203">
        <v>0</v>
      </c>
      <c r="E203">
        <v>1</v>
      </c>
      <c r="F203">
        <v>1</v>
      </c>
      <c r="G203">
        <v>1</v>
      </c>
      <c r="H203">
        <v>3</v>
      </c>
      <c r="I203" t="s">
        <v>301</v>
      </c>
      <c r="J203" t="s">
        <v>3</v>
      </c>
      <c r="K203" t="s">
        <v>302</v>
      </c>
      <c r="L203">
        <v>1348</v>
      </c>
      <c r="N203">
        <v>1009</v>
      </c>
      <c r="O203" t="s">
        <v>230</v>
      </c>
      <c r="P203" t="s">
        <v>230</v>
      </c>
      <c r="Q203">
        <v>1000</v>
      </c>
      <c r="W203">
        <v>0</v>
      </c>
      <c r="X203">
        <v>1924955943</v>
      </c>
      <c r="Y203">
        <f t="shared" si="85"/>
        <v>0.66</v>
      </c>
      <c r="AA203">
        <v>10424</v>
      </c>
      <c r="AB203">
        <v>0</v>
      </c>
      <c r="AC203">
        <v>0</v>
      </c>
      <c r="AD203">
        <v>0</v>
      </c>
      <c r="AE203">
        <v>10424</v>
      </c>
      <c r="AF203">
        <v>0</v>
      </c>
      <c r="AG203">
        <v>0</v>
      </c>
      <c r="AH203">
        <v>0</v>
      </c>
      <c r="AI203">
        <v>1</v>
      </c>
      <c r="AJ203">
        <v>1</v>
      </c>
      <c r="AK203">
        <v>1</v>
      </c>
      <c r="AL203">
        <v>1</v>
      </c>
      <c r="AN203">
        <v>0</v>
      </c>
      <c r="AO203">
        <v>1</v>
      </c>
      <c r="AP203">
        <v>0</v>
      </c>
      <c r="AQ203">
        <v>0</v>
      </c>
      <c r="AR203">
        <v>0</v>
      </c>
      <c r="AS203" t="s">
        <v>3</v>
      </c>
      <c r="AT203">
        <v>0.66</v>
      </c>
      <c r="AU203" t="s">
        <v>3</v>
      </c>
      <c r="AV203">
        <v>0</v>
      </c>
      <c r="AW203">
        <v>2</v>
      </c>
      <c r="AX203">
        <v>51457772</v>
      </c>
      <c r="AY203">
        <v>2</v>
      </c>
      <c r="AZ203">
        <v>16384</v>
      </c>
      <c r="BA203">
        <v>203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CX203">
        <f>ROUND(Y203*Source!I177,9)</f>
        <v>0</v>
      </c>
      <c r="CY203">
        <f t="shared" si="86"/>
        <v>10424</v>
      </c>
      <c r="CZ203">
        <f t="shared" si="87"/>
        <v>10424</v>
      </c>
      <c r="DA203">
        <f t="shared" si="88"/>
        <v>1</v>
      </c>
      <c r="DB203">
        <f t="shared" si="89"/>
        <v>6879.84</v>
      </c>
      <c r="DC203">
        <f t="shared" si="90"/>
        <v>0</v>
      </c>
      <c r="DD203" t="s">
        <v>3</v>
      </c>
      <c r="DE203" t="s">
        <v>3</v>
      </c>
      <c r="DF203">
        <f t="shared" si="81"/>
        <v>0</v>
      </c>
      <c r="DG203">
        <f t="shared" si="82"/>
        <v>0</v>
      </c>
      <c r="DH203">
        <f t="shared" si="83"/>
        <v>0</v>
      </c>
      <c r="DI203">
        <f t="shared" si="84"/>
        <v>0</v>
      </c>
      <c r="DJ203">
        <f t="shared" si="91"/>
        <v>0</v>
      </c>
      <c r="DK203">
        <v>0</v>
      </c>
    </row>
    <row r="204" spans="1:115" x14ac:dyDescent="0.2">
      <c r="A204">
        <f>ROW(Source!A177)</f>
        <v>177</v>
      </c>
      <c r="B204">
        <v>51441990</v>
      </c>
      <c r="C204">
        <v>51457729</v>
      </c>
      <c r="D204">
        <v>0</v>
      </c>
      <c r="E204">
        <v>1</v>
      </c>
      <c r="F204">
        <v>1</v>
      </c>
      <c r="G204">
        <v>1</v>
      </c>
      <c r="H204">
        <v>3</v>
      </c>
      <c r="I204" t="s">
        <v>257</v>
      </c>
      <c r="J204" t="s">
        <v>3</v>
      </c>
      <c r="K204" t="s">
        <v>258</v>
      </c>
      <c r="L204">
        <v>1348</v>
      </c>
      <c r="N204">
        <v>1009</v>
      </c>
      <c r="O204" t="s">
        <v>230</v>
      </c>
      <c r="P204" t="s">
        <v>230</v>
      </c>
      <c r="Q204">
        <v>1000</v>
      </c>
      <c r="W204">
        <v>0</v>
      </c>
      <c r="X204">
        <v>-1292456569</v>
      </c>
      <c r="Y204">
        <f t="shared" si="85"/>
        <v>8.2899999999999991</v>
      </c>
      <c r="AA204">
        <v>11856</v>
      </c>
      <c r="AB204">
        <v>0</v>
      </c>
      <c r="AC204">
        <v>0</v>
      </c>
      <c r="AD204">
        <v>0</v>
      </c>
      <c r="AE204">
        <v>11856</v>
      </c>
      <c r="AF204">
        <v>0</v>
      </c>
      <c r="AG204">
        <v>0</v>
      </c>
      <c r="AH204">
        <v>0</v>
      </c>
      <c r="AI204">
        <v>1</v>
      </c>
      <c r="AJ204">
        <v>1</v>
      </c>
      <c r="AK204">
        <v>1</v>
      </c>
      <c r="AL204">
        <v>1</v>
      </c>
      <c r="AN204">
        <v>0</v>
      </c>
      <c r="AO204">
        <v>1</v>
      </c>
      <c r="AP204">
        <v>0</v>
      </c>
      <c r="AQ204">
        <v>0</v>
      </c>
      <c r="AR204">
        <v>0</v>
      </c>
      <c r="AS204" t="s">
        <v>3</v>
      </c>
      <c r="AT204">
        <v>8.2899999999999991</v>
      </c>
      <c r="AU204" t="s">
        <v>3</v>
      </c>
      <c r="AV204">
        <v>0</v>
      </c>
      <c r="AW204">
        <v>2</v>
      </c>
      <c r="AX204">
        <v>51457773</v>
      </c>
      <c r="AY204">
        <v>2</v>
      </c>
      <c r="AZ204">
        <v>16384</v>
      </c>
      <c r="BA204">
        <v>204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CX204">
        <f>ROUND(Y204*Source!I177,9)</f>
        <v>0</v>
      </c>
      <c r="CY204">
        <f t="shared" si="86"/>
        <v>11856</v>
      </c>
      <c r="CZ204">
        <f t="shared" si="87"/>
        <v>11856</v>
      </c>
      <c r="DA204">
        <f t="shared" si="88"/>
        <v>1</v>
      </c>
      <c r="DB204">
        <f t="shared" si="89"/>
        <v>98286.24</v>
      </c>
      <c r="DC204">
        <f t="shared" si="90"/>
        <v>0</v>
      </c>
      <c r="DD204" t="s">
        <v>3</v>
      </c>
      <c r="DE204" t="s">
        <v>3</v>
      </c>
      <c r="DF204">
        <f t="shared" si="81"/>
        <v>0</v>
      </c>
      <c r="DG204">
        <f t="shared" si="82"/>
        <v>0</v>
      </c>
      <c r="DH204">
        <f t="shared" si="83"/>
        <v>0</v>
      </c>
      <c r="DI204">
        <f t="shared" si="84"/>
        <v>0</v>
      </c>
      <c r="DJ204">
        <f t="shared" si="91"/>
        <v>0</v>
      </c>
      <c r="DK204">
        <v>0</v>
      </c>
    </row>
    <row r="205" spans="1:115" x14ac:dyDescent="0.2">
      <c r="A205">
        <f>ROW(Source!A177)</f>
        <v>177</v>
      </c>
      <c r="B205">
        <v>51441990</v>
      </c>
      <c r="C205">
        <v>51457729</v>
      </c>
      <c r="D205">
        <v>0</v>
      </c>
      <c r="E205">
        <v>1</v>
      </c>
      <c r="F205">
        <v>1</v>
      </c>
      <c r="G205">
        <v>1</v>
      </c>
      <c r="H205">
        <v>3</v>
      </c>
      <c r="I205" t="s">
        <v>241</v>
      </c>
      <c r="J205" t="s">
        <v>3</v>
      </c>
      <c r="K205" t="s">
        <v>242</v>
      </c>
      <c r="L205">
        <v>1371</v>
      </c>
      <c r="N205">
        <v>1013</v>
      </c>
      <c r="O205" t="s">
        <v>154</v>
      </c>
      <c r="P205" t="s">
        <v>154</v>
      </c>
      <c r="Q205">
        <v>1</v>
      </c>
      <c r="W205">
        <v>0</v>
      </c>
      <c r="X205">
        <v>1261373981</v>
      </c>
      <c r="Y205">
        <f t="shared" si="85"/>
        <v>320</v>
      </c>
      <c r="AA205">
        <v>145.30000000000001</v>
      </c>
      <c r="AB205">
        <v>0</v>
      </c>
      <c r="AC205">
        <v>0</v>
      </c>
      <c r="AD205">
        <v>0</v>
      </c>
      <c r="AE205">
        <v>145.30000000000001</v>
      </c>
      <c r="AF205">
        <v>0</v>
      </c>
      <c r="AG205">
        <v>0</v>
      </c>
      <c r="AH205">
        <v>0</v>
      </c>
      <c r="AI205">
        <v>1</v>
      </c>
      <c r="AJ205">
        <v>1</v>
      </c>
      <c r="AK205">
        <v>1</v>
      </c>
      <c r="AL205">
        <v>1</v>
      </c>
      <c r="AN205">
        <v>0</v>
      </c>
      <c r="AO205">
        <v>1</v>
      </c>
      <c r="AP205">
        <v>0</v>
      </c>
      <c r="AQ205">
        <v>0</v>
      </c>
      <c r="AR205">
        <v>0</v>
      </c>
      <c r="AS205" t="s">
        <v>3</v>
      </c>
      <c r="AT205">
        <v>320</v>
      </c>
      <c r="AU205" t="s">
        <v>3</v>
      </c>
      <c r="AV205">
        <v>0</v>
      </c>
      <c r="AW205">
        <v>2</v>
      </c>
      <c r="AX205">
        <v>51457774</v>
      </c>
      <c r="AY205">
        <v>2</v>
      </c>
      <c r="AZ205">
        <v>16384</v>
      </c>
      <c r="BA205">
        <v>205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CX205">
        <f>ROUND(Y205*Source!I177,9)</f>
        <v>0</v>
      </c>
      <c r="CY205">
        <f t="shared" si="86"/>
        <v>145.30000000000001</v>
      </c>
      <c r="CZ205">
        <f t="shared" si="87"/>
        <v>145.30000000000001</v>
      </c>
      <c r="DA205">
        <f t="shared" si="88"/>
        <v>1</v>
      </c>
      <c r="DB205">
        <f t="shared" si="89"/>
        <v>46496</v>
      </c>
      <c r="DC205">
        <f t="shared" si="90"/>
        <v>0</v>
      </c>
      <c r="DD205" t="s">
        <v>3</v>
      </c>
      <c r="DE205" t="s">
        <v>3</v>
      </c>
      <c r="DF205">
        <f t="shared" si="81"/>
        <v>0</v>
      </c>
      <c r="DG205">
        <f t="shared" si="82"/>
        <v>0</v>
      </c>
      <c r="DH205">
        <f t="shared" si="83"/>
        <v>0</v>
      </c>
      <c r="DI205">
        <f t="shared" si="84"/>
        <v>0</v>
      </c>
      <c r="DJ205">
        <f t="shared" si="91"/>
        <v>0</v>
      </c>
      <c r="DK205">
        <v>0</v>
      </c>
    </row>
    <row r="206" spans="1:115" x14ac:dyDescent="0.2">
      <c r="A206">
        <f>ROW(Source!A177)</f>
        <v>177</v>
      </c>
      <c r="B206">
        <v>51441990</v>
      </c>
      <c r="C206">
        <v>51457729</v>
      </c>
      <c r="D206">
        <v>0</v>
      </c>
      <c r="E206">
        <v>1</v>
      </c>
      <c r="F206">
        <v>1</v>
      </c>
      <c r="G206">
        <v>1</v>
      </c>
      <c r="H206">
        <v>3</v>
      </c>
      <c r="I206" t="s">
        <v>249</v>
      </c>
      <c r="J206" t="s">
        <v>3</v>
      </c>
      <c r="K206" t="s">
        <v>250</v>
      </c>
      <c r="L206">
        <v>1371</v>
      </c>
      <c r="N206">
        <v>1013</v>
      </c>
      <c r="O206" t="s">
        <v>154</v>
      </c>
      <c r="P206" t="s">
        <v>154</v>
      </c>
      <c r="Q206">
        <v>1</v>
      </c>
      <c r="W206">
        <v>0</v>
      </c>
      <c r="X206">
        <v>1717656211</v>
      </c>
      <c r="Y206">
        <f t="shared" si="85"/>
        <v>3680</v>
      </c>
      <c r="AA206">
        <v>66.400000000000006</v>
      </c>
      <c r="AB206">
        <v>0</v>
      </c>
      <c r="AC206">
        <v>0</v>
      </c>
      <c r="AD206">
        <v>0</v>
      </c>
      <c r="AE206">
        <v>66.400000000000006</v>
      </c>
      <c r="AF206">
        <v>0</v>
      </c>
      <c r="AG206">
        <v>0</v>
      </c>
      <c r="AH206">
        <v>0</v>
      </c>
      <c r="AI206">
        <v>1</v>
      </c>
      <c r="AJ206">
        <v>1</v>
      </c>
      <c r="AK206">
        <v>1</v>
      </c>
      <c r="AL206">
        <v>1</v>
      </c>
      <c r="AN206">
        <v>0</v>
      </c>
      <c r="AO206">
        <v>1</v>
      </c>
      <c r="AP206">
        <v>0</v>
      </c>
      <c r="AQ206">
        <v>0</v>
      </c>
      <c r="AR206">
        <v>0</v>
      </c>
      <c r="AS206" t="s">
        <v>3</v>
      </c>
      <c r="AT206">
        <v>3680</v>
      </c>
      <c r="AU206" t="s">
        <v>3</v>
      </c>
      <c r="AV206">
        <v>0</v>
      </c>
      <c r="AW206">
        <v>2</v>
      </c>
      <c r="AX206">
        <v>51457775</v>
      </c>
      <c r="AY206">
        <v>2</v>
      </c>
      <c r="AZ206">
        <v>16384</v>
      </c>
      <c r="BA206">
        <v>206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CX206">
        <f>ROUND(Y206*Source!I177,9)</f>
        <v>0</v>
      </c>
      <c r="CY206">
        <f t="shared" si="86"/>
        <v>66.400000000000006</v>
      </c>
      <c r="CZ206">
        <f t="shared" si="87"/>
        <v>66.400000000000006</v>
      </c>
      <c r="DA206">
        <f t="shared" si="88"/>
        <v>1</v>
      </c>
      <c r="DB206">
        <f t="shared" si="89"/>
        <v>244352</v>
      </c>
      <c r="DC206">
        <f t="shared" si="90"/>
        <v>0</v>
      </c>
      <c r="DD206" t="s">
        <v>3</v>
      </c>
      <c r="DE206" t="s">
        <v>3</v>
      </c>
      <c r="DF206">
        <f t="shared" si="81"/>
        <v>0</v>
      </c>
      <c r="DG206">
        <f t="shared" si="82"/>
        <v>0</v>
      </c>
      <c r="DH206">
        <f t="shared" si="83"/>
        <v>0</v>
      </c>
      <c r="DI206">
        <f t="shared" si="84"/>
        <v>0</v>
      </c>
      <c r="DJ206">
        <f t="shared" si="91"/>
        <v>0</v>
      </c>
      <c r="DK206">
        <v>0</v>
      </c>
    </row>
    <row r="207" spans="1:115" x14ac:dyDescent="0.2">
      <c r="A207">
        <f>ROW(Source!A177)</f>
        <v>177</v>
      </c>
      <c r="B207">
        <v>51441990</v>
      </c>
      <c r="C207">
        <v>51457729</v>
      </c>
      <c r="D207">
        <v>0</v>
      </c>
      <c r="E207">
        <v>1</v>
      </c>
      <c r="F207">
        <v>1</v>
      </c>
      <c r="G207">
        <v>1</v>
      </c>
      <c r="H207">
        <v>3</v>
      </c>
      <c r="I207" t="s">
        <v>223</v>
      </c>
      <c r="J207" t="s">
        <v>3</v>
      </c>
      <c r="K207" t="s">
        <v>224</v>
      </c>
      <c r="L207">
        <v>1301</v>
      </c>
      <c r="N207">
        <v>1003</v>
      </c>
      <c r="O207" t="s">
        <v>225</v>
      </c>
      <c r="P207" t="s">
        <v>225</v>
      </c>
      <c r="Q207">
        <v>1</v>
      </c>
      <c r="W207">
        <v>0</v>
      </c>
      <c r="X207">
        <v>-2005551863</v>
      </c>
      <c r="Y207">
        <f t="shared" si="85"/>
        <v>2000</v>
      </c>
      <c r="AA207">
        <v>351.2</v>
      </c>
      <c r="AB207">
        <v>0</v>
      </c>
      <c r="AC207">
        <v>0</v>
      </c>
      <c r="AD207">
        <v>0</v>
      </c>
      <c r="AE207">
        <v>351.2</v>
      </c>
      <c r="AF207">
        <v>0</v>
      </c>
      <c r="AG207">
        <v>0</v>
      </c>
      <c r="AH207">
        <v>0</v>
      </c>
      <c r="AI207">
        <v>1</v>
      </c>
      <c r="AJ207">
        <v>1</v>
      </c>
      <c r="AK207">
        <v>1</v>
      </c>
      <c r="AL207">
        <v>1</v>
      </c>
      <c r="AN207">
        <v>0</v>
      </c>
      <c r="AO207">
        <v>1</v>
      </c>
      <c r="AP207">
        <v>0</v>
      </c>
      <c r="AQ207">
        <v>0</v>
      </c>
      <c r="AR207">
        <v>0</v>
      </c>
      <c r="AS207" t="s">
        <v>3</v>
      </c>
      <c r="AT207">
        <v>2000</v>
      </c>
      <c r="AU207" t="s">
        <v>3</v>
      </c>
      <c r="AV207">
        <v>0</v>
      </c>
      <c r="AW207">
        <v>2</v>
      </c>
      <c r="AX207">
        <v>51457776</v>
      </c>
      <c r="AY207">
        <v>2</v>
      </c>
      <c r="AZ207">
        <v>16384</v>
      </c>
      <c r="BA207">
        <v>207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CX207">
        <f>ROUND(Y207*Source!I177,9)</f>
        <v>0</v>
      </c>
      <c r="CY207">
        <f t="shared" si="86"/>
        <v>351.2</v>
      </c>
      <c r="CZ207">
        <f t="shared" si="87"/>
        <v>351.2</v>
      </c>
      <c r="DA207">
        <f t="shared" si="88"/>
        <v>1</v>
      </c>
      <c r="DB207">
        <f t="shared" si="89"/>
        <v>702400</v>
      </c>
      <c r="DC207">
        <f t="shared" si="90"/>
        <v>0</v>
      </c>
      <c r="DD207" t="s">
        <v>3</v>
      </c>
      <c r="DE207" t="s">
        <v>3</v>
      </c>
      <c r="DF207">
        <f t="shared" si="81"/>
        <v>0</v>
      </c>
      <c r="DG207">
        <f t="shared" si="82"/>
        <v>0</v>
      </c>
      <c r="DH207">
        <f t="shared" si="83"/>
        <v>0</v>
      </c>
      <c r="DI207">
        <f t="shared" si="84"/>
        <v>0</v>
      </c>
      <c r="DJ207">
        <f t="shared" si="91"/>
        <v>0</v>
      </c>
      <c r="DK207">
        <v>0</v>
      </c>
    </row>
    <row r="208" spans="1:115" x14ac:dyDescent="0.2">
      <c r="A208">
        <f>ROW(Source!A177)</f>
        <v>177</v>
      </c>
      <c r="B208">
        <v>51441990</v>
      </c>
      <c r="C208">
        <v>51457729</v>
      </c>
      <c r="D208">
        <v>0</v>
      </c>
      <c r="E208">
        <v>1</v>
      </c>
      <c r="F208">
        <v>1</v>
      </c>
      <c r="G208">
        <v>1</v>
      </c>
      <c r="H208">
        <v>3</v>
      </c>
      <c r="I208" t="s">
        <v>261</v>
      </c>
      <c r="J208" t="s">
        <v>3</v>
      </c>
      <c r="K208" t="s">
        <v>262</v>
      </c>
      <c r="L208">
        <v>1371</v>
      </c>
      <c r="N208">
        <v>1013</v>
      </c>
      <c r="O208" t="s">
        <v>154</v>
      </c>
      <c r="P208" t="s">
        <v>154</v>
      </c>
      <c r="Q208">
        <v>1</v>
      </c>
      <c r="W208">
        <v>0</v>
      </c>
      <c r="X208">
        <v>1902310781</v>
      </c>
      <c r="Y208">
        <f t="shared" si="85"/>
        <v>3680</v>
      </c>
      <c r="AA208">
        <v>5.5</v>
      </c>
      <c r="AB208">
        <v>0</v>
      </c>
      <c r="AC208">
        <v>0</v>
      </c>
      <c r="AD208">
        <v>0</v>
      </c>
      <c r="AE208">
        <v>5.5</v>
      </c>
      <c r="AF208">
        <v>0</v>
      </c>
      <c r="AG208">
        <v>0</v>
      </c>
      <c r="AH208">
        <v>0</v>
      </c>
      <c r="AI208">
        <v>1</v>
      </c>
      <c r="AJ208">
        <v>1</v>
      </c>
      <c r="AK208">
        <v>1</v>
      </c>
      <c r="AL208">
        <v>1</v>
      </c>
      <c r="AN208">
        <v>0</v>
      </c>
      <c r="AO208">
        <v>1</v>
      </c>
      <c r="AP208">
        <v>0</v>
      </c>
      <c r="AQ208">
        <v>0</v>
      </c>
      <c r="AR208">
        <v>0</v>
      </c>
      <c r="AS208" t="s">
        <v>3</v>
      </c>
      <c r="AT208">
        <v>3680</v>
      </c>
      <c r="AU208" t="s">
        <v>3</v>
      </c>
      <c r="AV208">
        <v>0</v>
      </c>
      <c r="AW208">
        <v>2</v>
      </c>
      <c r="AX208">
        <v>51457777</v>
      </c>
      <c r="AY208">
        <v>2</v>
      </c>
      <c r="AZ208">
        <v>16384</v>
      </c>
      <c r="BA208">
        <v>208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CX208">
        <f>ROUND(Y208*Source!I177,9)</f>
        <v>0</v>
      </c>
      <c r="CY208">
        <f t="shared" si="86"/>
        <v>5.5</v>
      </c>
      <c r="CZ208">
        <f t="shared" si="87"/>
        <v>5.5</v>
      </c>
      <c r="DA208">
        <f t="shared" si="88"/>
        <v>1</v>
      </c>
      <c r="DB208">
        <f t="shared" si="89"/>
        <v>20240</v>
      </c>
      <c r="DC208">
        <f t="shared" si="90"/>
        <v>0</v>
      </c>
      <c r="DD208" t="s">
        <v>3</v>
      </c>
      <c r="DE208" t="s">
        <v>3</v>
      </c>
      <c r="DF208">
        <f t="shared" si="81"/>
        <v>0</v>
      </c>
      <c r="DG208">
        <f t="shared" si="82"/>
        <v>0</v>
      </c>
      <c r="DH208">
        <f t="shared" si="83"/>
        <v>0</v>
      </c>
      <c r="DI208">
        <f t="shared" si="84"/>
        <v>0</v>
      </c>
      <c r="DJ208">
        <f t="shared" si="91"/>
        <v>0</v>
      </c>
      <c r="DK208">
        <v>0</v>
      </c>
    </row>
    <row r="209" spans="1:115" x14ac:dyDescent="0.2">
      <c r="A209">
        <f>ROW(Source!A198)</f>
        <v>198</v>
      </c>
      <c r="B209">
        <v>51442965</v>
      </c>
      <c r="C209">
        <v>51457788</v>
      </c>
      <c r="D209">
        <v>0</v>
      </c>
      <c r="E209">
        <v>1</v>
      </c>
      <c r="F209">
        <v>1</v>
      </c>
      <c r="G209">
        <v>1</v>
      </c>
      <c r="H209">
        <v>1</v>
      </c>
      <c r="I209" t="s">
        <v>724</v>
      </c>
      <c r="J209" t="s">
        <v>3</v>
      </c>
      <c r="K209" t="s">
        <v>725</v>
      </c>
      <c r="L209">
        <v>1369</v>
      </c>
      <c r="N209">
        <v>1013</v>
      </c>
      <c r="O209" t="s">
        <v>642</v>
      </c>
      <c r="P209" t="s">
        <v>642</v>
      </c>
      <c r="Q209">
        <v>1</v>
      </c>
      <c r="W209">
        <v>0</v>
      </c>
      <c r="X209">
        <v>-1096138365</v>
      </c>
      <c r="Y209">
        <f>(AT209*1.15*1.15)</f>
        <v>1454.75</v>
      </c>
      <c r="AA209">
        <v>0</v>
      </c>
      <c r="AB209">
        <v>0</v>
      </c>
      <c r="AC209">
        <v>0</v>
      </c>
      <c r="AD209">
        <v>8.3800000000000008</v>
      </c>
      <c r="AE209">
        <v>0</v>
      </c>
      <c r="AF209">
        <v>0</v>
      </c>
      <c r="AG209">
        <v>0</v>
      </c>
      <c r="AH209">
        <v>8.3800000000000008</v>
      </c>
      <c r="AI209">
        <v>1</v>
      </c>
      <c r="AJ209">
        <v>1</v>
      </c>
      <c r="AK209">
        <v>1</v>
      </c>
      <c r="AL209">
        <v>1</v>
      </c>
      <c r="AN209">
        <v>0</v>
      </c>
      <c r="AO209">
        <v>1</v>
      </c>
      <c r="AP209">
        <v>0</v>
      </c>
      <c r="AQ209">
        <v>0</v>
      </c>
      <c r="AR209">
        <v>0</v>
      </c>
      <c r="AS209" t="s">
        <v>3</v>
      </c>
      <c r="AT209">
        <v>1100</v>
      </c>
      <c r="AU209" t="s">
        <v>43</v>
      </c>
      <c r="AV209">
        <v>1</v>
      </c>
      <c r="AW209">
        <v>2</v>
      </c>
      <c r="AX209">
        <v>51457815</v>
      </c>
      <c r="AY209">
        <v>2</v>
      </c>
      <c r="AZ209">
        <v>133120</v>
      </c>
      <c r="BA209">
        <v>209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CX209">
        <f>ROUND(Y209*Source!I198,9)</f>
        <v>0</v>
      </c>
      <c r="CY209">
        <f>AD209</f>
        <v>8.3800000000000008</v>
      </c>
      <c r="CZ209">
        <f>AH209</f>
        <v>8.3800000000000008</v>
      </c>
      <c r="DA209">
        <f>AL209</f>
        <v>1</v>
      </c>
      <c r="DB209">
        <f>ROUND((ROUND(AT209*CZ209,2)*1.15*1.15),6)</f>
        <v>12190.805</v>
      </c>
      <c r="DC209">
        <f>ROUND((ROUND(AT209*AG209,2)*1.15*1.15),6)</f>
        <v>0</v>
      </c>
      <c r="DD209" t="s">
        <v>3</v>
      </c>
      <c r="DE209" t="s">
        <v>3</v>
      </c>
      <c r="DF209">
        <f t="shared" si="81"/>
        <v>0</v>
      </c>
      <c r="DG209">
        <f t="shared" si="82"/>
        <v>0</v>
      </c>
      <c r="DH209">
        <f t="shared" si="83"/>
        <v>0</v>
      </c>
      <c r="DI209">
        <f t="shared" si="84"/>
        <v>0</v>
      </c>
      <c r="DJ209">
        <f>DI209</f>
        <v>0</v>
      </c>
      <c r="DK209">
        <v>0</v>
      </c>
    </row>
    <row r="210" spans="1:115" x14ac:dyDescent="0.2">
      <c r="A210">
        <f>ROW(Source!A198)</f>
        <v>198</v>
      </c>
      <c r="B210">
        <v>51442965</v>
      </c>
      <c r="C210">
        <v>51457788</v>
      </c>
      <c r="D210">
        <v>121548</v>
      </c>
      <c r="E210">
        <v>1</v>
      </c>
      <c r="F210">
        <v>1</v>
      </c>
      <c r="G210">
        <v>1</v>
      </c>
      <c r="H210">
        <v>1</v>
      </c>
      <c r="I210" t="s">
        <v>31</v>
      </c>
      <c r="J210" t="s">
        <v>3</v>
      </c>
      <c r="K210" t="s">
        <v>643</v>
      </c>
      <c r="L210">
        <v>1369</v>
      </c>
      <c r="N210">
        <v>1013</v>
      </c>
      <c r="O210" t="s">
        <v>642</v>
      </c>
      <c r="P210" t="s">
        <v>642</v>
      </c>
      <c r="Q210">
        <v>1</v>
      </c>
      <c r="W210">
        <v>0</v>
      </c>
      <c r="X210">
        <v>18861106</v>
      </c>
      <c r="Y210">
        <f t="shared" ref="Y210:Y220" si="92">(AT210*1.25*1.15)</f>
        <v>307.16500000000002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1</v>
      </c>
      <c r="AJ210">
        <v>1</v>
      </c>
      <c r="AK210">
        <v>1</v>
      </c>
      <c r="AL210">
        <v>1</v>
      </c>
      <c r="AN210">
        <v>0</v>
      </c>
      <c r="AO210">
        <v>1</v>
      </c>
      <c r="AP210">
        <v>0</v>
      </c>
      <c r="AQ210">
        <v>0</v>
      </c>
      <c r="AR210">
        <v>0</v>
      </c>
      <c r="AS210" t="s">
        <v>3</v>
      </c>
      <c r="AT210">
        <v>213.68</v>
      </c>
      <c r="AU210" t="s">
        <v>36</v>
      </c>
      <c r="AV210">
        <v>2</v>
      </c>
      <c r="AW210">
        <v>2</v>
      </c>
      <c r="AX210">
        <v>51457816</v>
      </c>
      <c r="AY210">
        <v>1</v>
      </c>
      <c r="AZ210">
        <v>0</v>
      </c>
      <c r="BA210">
        <v>210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CX210">
        <f>ROUND(Y210*Source!I198,9)</f>
        <v>0</v>
      </c>
      <c r="CY210">
        <f>AD210</f>
        <v>0</v>
      </c>
      <c r="CZ210">
        <f>AH210</f>
        <v>0</v>
      </c>
      <c r="DA210">
        <f>AL210</f>
        <v>1</v>
      </c>
      <c r="DB210">
        <f t="shared" ref="DB210:DB220" si="93">ROUND((ROUND(AT210*CZ210,2)*1.25*1.15),6)</f>
        <v>0</v>
      </c>
      <c r="DC210">
        <f t="shared" ref="DC210:DC220" si="94">ROUND((ROUND(AT210*AG210,2)*1.25*1.15),6)</f>
        <v>0</v>
      </c>
      <c r="DD210" t="s">
        <v>3</v>
      </c>
      <c r="DE210" t="s">
        <v>3</v>
      </c>
      <c r="DF210">
        <f t="shared" si="81"/>
        <v>0</v>
      </c>
      <c r="DG210">
        <f t="shared" si="82"/>
        <v>0</v>
      </c>
      <c r="DH210">
        <f t="shared" si="83"/>
        <v>0</v>
      </c>
      <c r="DI210">
        <f t="shared" si="84"/>
        <v>0</v>
      </c>
      <c r="DJ210">
        <f>DI210</f>
        <v>0</v>
      </c>
      <c r="DK210">
        <v>0</v>
      </c>
    </row>
    <row r="211" spans="1:115" x14ac:dyDescent="0.2">
      <c r="A211">
        <f>ROW(Source!A198)</f>
        <v>198</v>
      </c>
      <c r="B211">
        <v>51442965</v>
      </c>
      <c r="C211">
        <v>51457788</v>
      </c>
      <c r="D211">
        <v>0</v>
      </c>
      <c r="E211">
        <v>1</v>
      </c>
      <c r="F211">
        <v>1</v>
      </c>
      <c r="G211">
        <v>1</v>
      </c>
      <c r="H211">
        <v>2</v>
      </c>
      <c r="I211" t="s">
        <v>673</v>
      </c>
      <c r="J211" t="s">
        <v>3</v>
      </c>
      <c r="K211" t="s">
        <v>674</v>
      </c>
      <c r="L211">
        <v>37129807</v>
      </c>
      <c r="N211">
        <v>1011</v>
      </c>
      <c r="O211" t="s">
        <v>646</v>
      </c>
      <c r="P211" t="s">
        <v>646</v>
      </c>
      <c r="Q211">
        <v>1</v>
      </c>
      <c r="W211">
        <v>0</v>
      </c>
      <c r="X211">
        <v>1021476359</v>
      </c>
      <c r="Y211">
        <f t="shared" si="92"/>
        <v>114.425</v>
      </c>
      <c r="AA211">
        <v>0</v>
      </c>
      <c r="AB211">
        <v>187.02</v>
      </c>
      <c r="AC211">
        <v>25.1</v>
      </c>
      <c r="AD211">
        <v>0</v>
      </c>
      <c r="AE211">
        <v>0</v>
      </c>
      <c r="AF211">
        <v>187.02</v>
      </c>
      <c r="AG211">
        <v>25.1</v>
      </c>
      <c r="AH211">
        <v>0</v>
      </c>
      <c r="AI211">
        <v>1</v>
      </c>
      <c r="AJ211">
        <v>1</v>
      </c>
      <c r="AK211">
        <v>1</v>
      </c>
      <c r="AL211">
        <v>1</v>
      </c>
      <c r="AN211">
        <v>0</v>
      </c>
      <c r="AO211">
        <v>1</v>
      </c>
      <c r="AP211">
        <v>0</v>
      </c>
      <c r="AQ211">
        <v>0</v>
      </c>
      <c r="AR211">
        <v>0</v>
      </c>
      <c r="AS211" t="s">
        <v>3</v>
      </c>
      <c r="AT211">
        <v>79.599999999999994</v>
      </c>
      <c r="AU211" t="s">
        <v>36</v>
      </c>
      <c r="AV211">
        <v>0</v>
      </c>
      <c r="AW211">
        <v>2</v>
      </c>
      <c r="AX211">
        <v>51457817</v>
      </c>
      <c r="AY211">
        <v>2</v>
      </c>
      <c r="AZ211">
        <v>98304</v>
      </c>
      <c r="BA211">
        <v>211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CX211">
        <f>ROUND(Y211*Source!I198,9)</f>
        <v>0</v>
      </c>
      <c r="CY211">
        <f t="shared" ref="CY211:CY220" si="95">AB211</f>
        <v>187.02</v>
      </c>
      <c r="CZ211">
        <f t="shared" ref="CZ211:CZ220" si="96">AF211</f>
        <v>187.02</v>
      </c>
      <c r="DA211">
        <f t="shared" ref="DA211:DA220" si="97">AJ211</f>
        <v>1</v>
      </c>
      <c r="DB211">
        <f t="shared" si="93"/>
        <v>21399.760624999999</v>
      </c>
      <c r="DC211">
        <f t="shared" si="94"/>
        <v>2872.0675000000001</v>
      </c>
      <c r="DD211" t="s">
        <v>3</v>
      </c>
      <c r="DE211" t="s">
        <v>3</v>
      </c>
      <c r="DF211">
        <f t="shared" si="81"/>
        <v>0</v>
      </c>
      <c r="DG211">
        <f t="shared" si="82"/>
        <v>0</v>
      </c>
      <c r="DH211">
        <f t="shared" si="83"/>
        <v>0</v>
      </c>
      <c r="DI211">
        <f t="shared" si="84"/>
        <v>0</v>
      </c>
      <c r="DJ211">
        <f t="shared" ref="DJ211:DJ220" si="98">DG211</f>
        <v>0</v>
      </c>
      <c r="DK211">
        <v>0</v>
      </c>
    </row>
    <row r="212" spans="1:115" x14ac:dyDescent="0.2">
      <c r="A212">
        <f>ROW(Source!A198)</f>
        <v>198</v>
      </c>
      <c r="B212">
        <v>51442965</v>
      </c>
      <c r="C212">
        <v>51457788</v>
      </c>
      <c r="D212">
        <v>0</v>
      </c>
      <c r="E212">
        <v>1</v>
      </c>
      <c r="F212">
        <v>1</v>
      </c>
      <c r="G212">
        <v>1</v>
      </c>
      <c r="H212">
        <v>2</v>
      </c>
      <c r="I212" t="s">
        <v>705</v>
      </c>
      <c r="J212" t="s">
        <v>3</v>
      </c>
      <c r="K212" t="s">
        <v>706</v>
      </c>
      <c r="L212">
        <v>37129807</v>
      </c>
      <c r="N212">
        <v>1011</v>
      </c>
      <c r="O212" t="s">
        <v>646</v>
      </c>
      <c r="P212" t="s">
        <v>646</v>
      </c>
      <c r="Q212">
        <v>1</v>
      </c>
      <c r="W212">
        <v>0</v>
      </c>
      <c r="X212">
        <v>-154294902</v>
      </c>
      <c r="Y212">
        <f t="shared" si="92"/>
        <v>82.109999999999985</v>
      </c>
      <c r="AA212">
        <v>0</v>
      </c>
      <c r="AB212">
        <v>0.48</v>
      </c>
      <c r="AC212">
        <v>0</v>
      </c>
      <c r="AD212">
        <v>0</v>
      </c>
      <c r="AE212">
        <v>0</v>
      </c>
      <c r="AF212">
        <v>0.48</v>
      </c>
      <c r="AG212">
        <v>0</v>
      </c>
      <c r="AH212">
        <v>0</v>
      </c>
      <c r="AI212">
        <v>1</v>
      </c>
      <c r="AJ212">
        <v>1</v>
      </c>
      <c r="AK212">
        <v>1</v>
      </c>
      <c r="AL212">
        <v>1</v>
      </c>
      <c r="AN212">
        <v>0</v>
      </c>
      <c r="AO212">
        <v>1</v>
      </c>
      <c r="AP212">
        <v>0</v>
      </c>
      <c r="AQ212">
        <v>0</v>
      </c>
      <c r="AR212">
        <v>0</v>
      </c>
      <c r="AS212" t="s">
        <v>3</v>
      </c>
      <c r="AT212">
        <v>57.12</v>
      </c>
      <c r="AU212" t="s">
        <v>36</v>
      </c>
      <c r="AV212">
        <v>0</v>
      </c>
      <c r="AW212">
        <v>2</v>
      </c>
      <c r="AX212">
        <v>51457818</v>
      </c>
      <c r="AY212">
        <v>2</v>
      </c>
      <c r="AZ212">
        <v>34816</v>
      </c>
      <c r="BA212">
        <v>212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CX212">
        <f>ROUND(Y212*Source!I198,9)</f>
        <v>0</v>
      </c>
      <c r="CY212">
        <f t="shared" si="95"/>
        <v>0.48</v>
      </c>
      <c r="CZ212">
        <f t="shared" si="96"/>
        <v>0.48</v>
      </c>
      <c r="DA212">
        <f t="shared" si="97"/>
        <v>1</v>
      </c>
      <c r="DB212">
        <f t="shared" si="93"/>
        <v>39.416249999999998</v>
      </c>
      <c r="DC212">
        <f t="shared" si="94"/>
        <v>0</v>
      </c>
      <c r="DD212" t="s">
        <v>3</v>
      </c>
      <c r="DE212" t="s">
        <v>3</v>
      </c>
      <c r="DF212">
        <f t="shared" si="81"/>
        <v>0</v>
      </c>
      <c r="DG212">
        <f t="shared" si="82"/>
        <v>0</v>
      </c>
      <c r="DH212">
        <f t="shared" si="83"/>
        <v>0</v>
      </c>
      <c r="DI212">
        <f t="shared" si="84"/>
        <v>0</v>
      </c>
      <c r="DJ212">
        <f t="shared" si="98"/>
        <v>0</v>
      </c>
      <c r="DK212">
        <v>0</v>
      </c>
    </row>
    <row r="213" spans="1:115" x14ac:dyDescent="0.2">
      <c r="A213">
        <f>ROW(Source!A198)</f>
        <v>198</v>
      </c>
      <c r="B213">
        <v>51442965</v>
      </c>
      <c r="C213">
        <v>51457788</v>
      </c>
      <c r="D213">
        <v>0</v>
      </c>
      <c r="E213">
        <v>1</v>
      </c>
      <c r="F213">
        <v>1</v>
      </c>
      <c r="G213">
        <v>1</v>
      </c>
      <c r="H213">
        <v>2</v>
      </c>
      <c r="I213" t="s">
        <v>701</v>
      </c>
      <c r="J213" t="s">
        <v>3</v>
      </c>
      <c r="K213" t="s">
        <v>702</v>
      </c>
      <c r="L213">
        <v>37129807</v>
      </c>
      <c r="N213">
        <v>1011</v>
      </c>
      <c r="O213" t="s">
        <v>646</v>
      </c>
      <c r="P213" t="s">
        <v>646</v>
      </c>
      <c r="Q213">
        <v>1</v>
      </c>
      <c r="W213">
        <v>0</v>
      </c>
      <c r="X213">
        <v>1536764081</v>
      </c>
      <c r="Y213">
        <f t="shared" si="92"/>
        <v>13.469374999999998</v>
      </c>
      <c r="AA213">
        <v>0</v>
      </c>
      <c r="AB213">
        <v>4.5</v>
      </c>
      <c r="AC213">
        <v>0</v>
      </c>
      <c r="AD213">
        <v>0</v>
      </c>
      <c r="AE213">
        <v>0</v>
      </c>
      <c r="AF213">
        <v>4.5</v>
      </c>
      <c r="AG213">
        <v>0</v>
      </c>
      <c r="AH213">
        <v>0</v>
      </c>
      <c r="AI213">
        <v>1</v>
      </c>
      <c r="AJ213">
        <v>1</v>
      </c>
      <c r="AK213">
        <v>1</v>
      </c>
      <c r="AL213">
        <v>1</v>
      </c>
      <c r="AN213">
        <v>0</v>
      </c>
      <c r="AO213">
        <v>1</v>
      </c>
      <c r="AP213">
        <v>0</v>
      </c>
      <c r="AQ213">
        <v>0</v>
      </c>
      <c r="AR213">
        <v>0</v>
      </c>
      <c r="AS213" t="s">
        <v>3</v>
      </c>
      <c r="AT213">
        <v>9.3699999999999992</v>
      </c>
      <c r="AU213" t="s">
        <v>36</v>
      </c>
      <c r="AV213">
        <v>0</v>
      </c>
      <c r="AW213">
        <v>2</v>
      </c>
      <c r="AX213">
        <v>51457819</v>
      </c>
      <c r="AY213">
        <v>2</v>
      </c>
      <c r="AZ213">
        <v>34816</v>
      </c>
      <c r="BA213">
        <v>213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CX213">
        <f>ROUND(Y213*Source!I198,9)</f>
        <v>0</v>
      </c>
      <c r="CY213">
        <f t="shared" si="95"/>
        <v>4.5</v>
      </c>
      <c r="CZ213">
        <f t="shared" si="96"/>
        <v>4.5</v>
      </c>
      <c r="DA213">
        <f t="shared" si="97"/>
        <v>1</v>
      </c>
      <c r="DB213">
        <f t="shared" si="93"/>
        <v>60.619374999999998</v>
      </c>
      <c r="DC213">
        <f t="shared" si="94"/>
        <v>0</v>
      </c>
      <c r="DD213" t="s">
        <v>3</v>
      </c>
      <c r="DE213" t="s">
        <v>3</v>
      </c>
      <c r="DF213">
        <f t="shared" si="81"/>
        <v>0</v>
      </c>
      <c r="DG213">
        <f t="shared" si="82"/>
        <v>0</v>
      </c>
      <c r="DH213">
        <f t="shared" si="83"/>
        <v>0</v>
      </c>
      <c r="DI213">
        <f t="shared" si="84"/>
        <v>0</v>
      </c>
      <c r="DJ213">
        <f t="shared" si="98"/>
        <v>0</v>
      </c>
      <c r="DK213">
        <v>0</v>
      </c>
    </row>
    <row r="214" spans="1:115" x14ac:dyDescent="0.2">
      <c r="A214">
        <f>ROW(Source!A198)</f>
        <v>198</v>
      </c>
      <c r="B214">
        <v>51442965</v>
      </c>
      <c r="C214">
        <v>51457788</v>
      </c>
      <c r="D214">
        <v>0</v>
      </c>
      <c r="E214">
        <v>1</v>
      </c>
      <c r="F214">
        <v>1</v>
      </c>
      <c r="G214">
        <v>1</v>
      </c>
      <c r="H214">
        <v>2</v>
      </c>
      <c r="I214" t="s">
        <v>675</v>
      </c>
      <c r="J214" t="s">
        <v>3</v>
      </c>
      <c r="K214" t="s">
        <v>676</v>
      </c>
      <c r="L214">
        <v>37129807</v>
      </c>
      <c r="N214">
        <v>1011</v>
      </c>
      <c r="O214" t="s">
        <v>646</v>
      </c>
      <c r="P214" t="s">
        <v>646</v>
      </c>
      <c r="Q214">
        <v>1</v>
      </c>
      <c r="W214">
        <v>0</v>
      </c>
      <c r="X214">
        <v>-1946704301</v>
      </c>
      <c r="Y214">
        <f t="shared" si="92"/>
        <v>607.05624999999998</v>
      </c>
      <c r="AA214">
        <v>0</v>
      </c>
      <c r="AB214">
        <v>16.64</v>
      </c>
      <c r="AC214">
        <v>0</v>
      </c>
      <c r="AD214">
        <v>0</v>
      </c>
      <c r="AE214">
        <v>0</v>
      </c>
      <c r="AF214">
        <v>16.64</v>
      </c>
      <c r="AG214">
        <v>0</v>
      </c>
      <c r="AH214">
        <v>0</v>
      </c>
      <c r="AI214">
        <v>1</v>
      </c>
      <c r="AJ214">
        <v>1</v>
      </c>
      <c r="AK214">
        <v>1</v>
      </c>
      <c r="AL214">
        <v>1</v>
      </c>
      <c r="AN214">
        <v>0</v>
      </c>
      <c r="AO214">
        <v>1</v>
      </c>
      <c r="AP214">
        <v>0</v>
      </c>
      <c r="AQ214">
        <v>0</v>
      </c>
      <c r="AR214">
        <v>0</v>
      </c>
      <c r="AS214" t="s">
        <v>3</v>
      </c>
      <c r="AT214">
        <v>422.3</v>
      </c>
      <c r="AU214" t="s">
        <v>36</v>
      </c>
      <c r="AV214">
        <v>0</v>
      </c>
      <c r="AW214">
        <v>2</v>
      </c>
      <c r="AX214">
        <v>51457820</v>
      </c>
      <c r="AY214">
        <v>2</v>
      </c>
      <c r="AZ214">
        <v>32768</v>
      </c>
      <c r="BA214">
        <v>214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CX214">
        <f>ROUND(Y214*Source!I198,9)</f>
        <v>0</v>
      </c>
      <c r="CY214">
        <f t="shared" si="95"/>
        <v>16.64</v>
      </c>
      <c r="CZ214">
        <f t="shared" si="96"/>
        <v>16.64</v>
      </c>
      <c r="DA214">
        <f t="shared" si="97"/>
        <v>1</v>
      </c>
      <c r="DB214">
        <f t="shared" si="93"/>
        <v>10101.413124999999</v>
      </c>
      <c r="DC214">
        <f t="shared" si="94"/>
        <v>0</v>
      </c>
      <c r="DD214" t="s">
        <v>3</v>
      </c>
      <c r="DE214" t="s">
        <v>3</v>
      </c>
      <c r="DF214">
        <f t="shared" si="81"/>
        <v>0</v>
      </c>
      <c r="DG214">
        <f t="shared" si="82"/>
        <v>0</v>
      </c>
      <c r="DH214">
        <f t="shared" si="83"/>
        <v>0</v>
      </c>
      <c r="DI214">
        <f t="shared" si="84"/>
        <v>0</v>
      </c>
      <c r="DJ214">
        <f t="shared" si="98"/>
        <v>0</v>
      </c>
      <c r="DK214">
        <v>0</v>
      </c>
    </row>
    <row r="215" spans="1:115" x14ac:dyDescent="0.2">
      <c r="A215">
        <f>ROW(Source!A198)</f>
        <v>198</v>
      </c>
      <c r="B215">
        <v>51442965</v>
      </c>
      <c r="C215">
        <v>51457788</v>
      </c>
      <c r="D215">
        <v>0</v>
      </c>
      <c r="E215">
        <v>1</v>
      </c>
      <c r="F215">
        <v>1</v>
      </c>
      <c r="G215">
        <v>1</v>
      </c>
      <c r="H215">
        <v>2</v>
      </c>
      <c r="I215" t="s">
        <v>689</v>
      </c>
      <c r="J215" t="s">
        <v>3</v>
      </c>
      <c r="K215" t="s">
        <v>690</v>
      </c>
      <c r="L215">
        <v>37129807</v>
      </c>
      <c r="N215">
        <v>1011</v>
      </c>
      <c r="O215" t="s">
        <v>646</v>
      </c>
      <c r="P215" t="s">
        <v>646</v>
      </c>
      <c r="Q215">
        <v>1</v>
      </c>
      <c r="W215">
        <v>0</v>
      </c>
      <c r="X215">
        <v>562843950</v>
      </c>
      <c r="Y215">
        <f t="shared" si="92"/>
        <v>33.335625</v>
      </c>
      <c r="AA215">
        <v>0</v>
      </c>
      <c r="AB215">
        <v>70</v>
      </c>
      <c r="AC215">
        <v>0</v>
      </c>
      <c r="AD215">
        <v>0</v>
      </c>
      <c r="AE215">
        <v>0</v>
      </c>
      <c r="AF215">
        <v>70</v>
      </c>
      <c r="AG215">
        <v>0</v>
      </c>
      <c r="AH215">
        <v>0</v>
      </c>
      <c r="AI215">
        <v>1</v>
      </c>
      <c r="AJ215">
        <v>1</v>
      </c>
      <c r="AK215">
        <v>1</v>
      </c>
      <c r="AL215">
        <v>1</v>
      </c>
      <c r="AN215">
        <v>0</v>
      </c>
      <c r="AO215">
        <v>1</v>
      </c>
      <c r="AP215">
        <v>0</v>
      </c>
      <c r="AQ215">
        <v>0</v>
      </c>
      <c r="AR215">
        <v>0</v>
      </c>
      <c r="AS215" t="s">
        <v>3</v>
      </c>
      <c r="AT215">
        <v>23.19</v>
      </c>
      <c r="AU215" t="s">
        <v>36</v>
      </c>
      <c r="AV215">
        <v>0</v>
      </c>
      <c r="AW215">
        <v>2</v>
      </c>
      <c r="AX215">
        <v>51457821</v>
      </c>
      <c r="AY215">
        <v>2</v>
      </c>
      <c r="AZ215">
        <v>32768</v>
      </c>
      <c r="BA215">
        <v>215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CX215">
        <f>ROUND(Y215*Source!I198,9)</f>
        <v>0</v>
      </c>
      <c r="CY215">
        <f t="shared" si="95"/>
        <v>70</v>
      </c>
      <c r="CZ215">
        <f t="shared" si="96"/>
        <v>70</v>
      </c>
      <c r="DA215">
        <f t="shared" si="97"/>
        <v>1</v>
      </c>
      <c r="DB215">
        <f t="shared" si="93"/>
        <v>2333.4937500000001</v>
      </c>
      <c r="DC215">
        <f t="shared" si="94"/>
        <v>0</v>
      </c>
      <c r="DD215" t="s">
        <v>3</v>
      </c>
      <c r="DE215" t="s">
        <v>3</v>
      </c>
      <c r="DF215">
        <f t="shared" si="81"/>
        <v>0</v>
      </c>
      <c r="DG215">
        <f t="shared" si="82"/>
        <v>0</v>
      </c>
      <c r="DH215">
        <f t="shared" si="83"/>
        <v>0</v>
      </c>
      <c r="DI215">
        <f t="shared" si="84"/>
        <v>0</v>
      </c>
      <c r="DJ215">
        <f t="shared" si="98"/>
        <v>0</v>
      </c>
      <c r="DK215">
        <v>0</v>
      </c>
    </row>
    <row r="216" spans="1:115" x14ac:dyDescent="0.2">
      <c r="A216">
        <f>ROW(Source!A198)</f>
        <v>198</v>
      </c>
      <c r="B216">
        <v>51442965</v>
      </c>
      <c r="C216">
        <v>51457788</v>
      </c>
      <c r="D216">
        <v>0</v>
      </c>
      <c r="E216">
        <v>1</v>
      </c>
      <c r="F216">
        <v>1</v>
      </c>
      <c r="G216">
        <v>1</v>
      </c>
      <c r="H216">
        <v>2</v>
      </c>
      <c r="I216" t="s">
        <v>693</v>
      </c>
      <c r="J216" t="s">
        <v>3</v>
      </c>
      <c r="K216" t="s">
        <v>694</v>
      </c>
      <c r="L216">
        <v>37129807</v>
      </c>
      <c r="N216">
        <v>1011</v>
      </c>
      <c r="O216" t="s">
        <v>646</v>
      </c>
      <c r="P216" t="s">
        <v>646</v>
      </c>
      <c r="Q216">
        <v>1</v>
      </c>
      <c r="W216">
        <v>0</v>
      </c>
      <c r="X216">
        <v>-868342826</v>
      </c>
      <c r="Y216">
        <f t="shared" si="92"/>
        <v>39.157499999999992</v>
      </c>
      <c r="AA216">
        <v>0</v>
      </c>
      <c r="AB216">
        <v>597.1</v>
      </c>
      <c r="AC216">
        <v>23.2</v>
      </c>
      <c r="AD216">
        <v>0</v>
      </c>
      <c r="AE216">
        <v>0</v>
      </c>
      <c r="AF216">
        <v>597.1</v>
      </c>
      <c r="AG216">
        <v>23.2</v>
      </c>
      <c r="AH216">
        <v>0</v>
      </c>
      <c r="AI216">
        <v>1</v>
      </c>
      <c r="AJ216">
        <v>1</v>
      </c>
      <c r="AK216">
        <v>1</v>
      </c>
      <c r="AL216">
        <v>1</v>
      </c>
      <c r="AN216">
        <v>0</v>
      </c>
      <c r="AO216">
        <v>1</v>
      </c>
      <c r="AP216">
        <v>0</v>
      </c>
      <c r="AQ216">
        <v>0</v>
      </c>
      <c r="AR216">
        <v>0</v>
      </c>
      <c r="AS216" t="s">
        <v>3</v>
      </c>
      <c r="AT216">
        <v>27.24</v>
      </c>
      <c r="AU216" t="s">
        <v>36</v>
      </c>
      <c r="AV216">
        <v>0</v>
      </c>
      <c r="AW216">
        <v>2</v>
      </c>
      <c r="AX216">
        <v>51457822</v>
      </c>
      <c r="AY216">
        <v>2</v>
      </c>
      <c r="AZ216">
        <v>100352</v>
      </c>
      <c r="BA216">
        <v>216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CX216">
        <f>ROUND(Y216*Source!I198,9)</f>
        <v>0</v>
      </c>
      <c r="CY216">
        <f t="shared" si="95"/>
        <v>597.1</v>
      </c>
      <c r="CZ216">
        <f t="shared" si="96"/>
        <v>597.1</v>
      </c>
      <c r="DA216">
        <f t="shared" si="97"/>
        <v>1</v>
      </c>
      <c r="DB216">
        <f t="shared" si="93"/>
        <v>23380.9375</v>
      </c>
      <c r="DC216">
        <f t="shared" si="94"/>
        <v>908.45687499999997</v>
      </c>
      <c r="DD216" t="s">
        <v>3</v>
      </c>
      <c r="DE216" t="s">
        <v>3</v>
      </c>
      <c r="DF216">
        <f t="shared" si="81"/>
        <v>0</v>
      </c>
      <c r="DG216">
        <f t="shared" si="82"/>
        <v>0</v>
      </c>
      <c r="DH216">
        <f t="shared" si="83"/>
        <v>0</v>
      </c>
      <c r="DI216">
        <f t="shared" si="84"/>
        <v>0</v>
      </c>
      <c r="DJ216">
        <f t="shared" si="98"/>
        <v>0</v>
      </c>
      <c r="DK216">
        <v>0</v>
      </c>
    </row>
    <row r="217" spans="1:115" x14ac:dyDescent="0.2">
      <c r="A217">
        <f>ROW(Source!A198)</f>
        <v>198</v>
      </c>
      <c r="B217">
        <v>51442965</v>
      </c>
      <c r="C217">
        <v>51457788</v>
      </c>
      <c r="D217">
        <v>0</v>
      </c>
      <c r="E217">
        <v>1</v>
      </c>
      <c r="F217">
        <v>1</v>
      </c>
      <c r="G217">
        <v>1</v>
      </c>
      <c r="H217">
        <v>2</v>
      </c>
      <c r="I217" t="s">
        <v>681</v>
      </c>
      <c r="J217" t="s">
        <v>3</v>
      </c>
      <c r="K217" t="s">
        <v>682</v>
      </c>
      <c r="L217">
        <v>37129807</v>
      </c>
      <c r="N217">
        <v>1011</v>
      </c>
      <c r="O217" t="s">
        <v>646</v>
      </c>
      <c r="P217" t="s">
        <v>646</v>
      </c>
      <c r="Q217">
        <v>1</v>
      </c>
      <c r="W217">
        <v>0</v>
      </c>
      <c r="X217">
        <v>1350498324</v>
      </c>
      <c r="Y217">
        <f t="shared" si="92"/>
        <v>159.08812499999999</v>
      </c>
      <c r="AA217">
        <v>0</v>
      </c>
      <c r="AB217">
        <v>0.49</v>
      </c>
      <c r="AC217">
        <v>0</v>
      </c>
      <c r="AD217">
        <v>0</v>
      </c>
      <c r="AE217">
        <v>0</v>
      </c>
      <c r="AF217">
        <v>0.49</v>
      </c>
      <c r="AG217">
        <v>0</v>
      </c>
      <c r="AH217">
        <v>0</v>
      </c>
      <c r="AI217">
        <v>1</v>
      </c>
      <c r="AJ217">
        <v>1</v>
      </c>
      <c r="AK217">
        <v>1</v>
      </c>
      <c r="AL217">
        <v>1</v>
      </c>
      <c r="AN217">
        <v>0</v>
      </c>
      <c r="AO217">
        <v>1</v>
      </c>
      <c r="AP217">
        <v>0</v>
      </c>
      <c r="AQ217">
        <v>0</v>
      </c>
      <c r="AR217">
        <v>0</v>
      </c>
      <c r="AS217" t="s">
        <v>3</v>
      </c>
      <c r="AT217">
        <v>110.67</v>
      </c>
      <c r="AU217" t="s">
        <v>36</v>
      </c>
      <c r="AV217">
        <v>0</v>
      </c>
      <c r="AW217">
        <v>2</v>
      </c>
      <c r="AX217">
        <v>51457823</v>
      </c>
      <c r="AY217">
        <v>2</v>
      </c>
      <c r="AZ217">
        <v>32768</v>
      </c>
      <c r="BA217">
        <v>217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CX217">
        <f>ROUND(Y217*Source!I198,9)</f>
        <v>0</v>
      </c>
      <c r="CY217">
        <f t="shared" si="95"/>
        <v>0.49</v>
      </c>
      <c r="CZ217">
        <f t="shared" si="96"/>
        <v>0.49</v>
      </c>
      <c r="DA217">
        <f t="shared" si="97"/>
        <v>1</v>
      </c>
      <c r="DB217">
        <f t="shared" si="93"/>
        <v>77.955624999999998</v>
      </c>
      <c r="DC217">
        <f t="shared" si="94"/>
        <v>0</v>
      </c>
      <c r="DD217" t="s">
        <v>3</v>
      </c>
      <c r="DE217" t="s">
        <v>3</v>
      </c>
      <c r="DF217">
        <f t="shared" si="81"/>
        <v>0</v>
      </c>
      <c r="DG217">
        <f t="shared" si="82"/>
        <v>0</v>
      </c>
      <c r="DH217">
        <f t="shared" si="83"/>
        <v>0</v>
      </c>
      <c r="DI217">
        <f t="shared" si="84"/>
        <v>0</v>
      </c>
      <c r="DJ217">
        <f t="shared" si="98"/>
        <v>0</v>
      </c>
      <c r="DK217">
        <v>0</v>
      </c>
    </row>
    <row r="218" spans="1:115" x14ac:dyDescent="0.2">
      <c r="A218">
        <f>ROW(Source!A198)</f>
        <v>198</v>
      </c>
      <c r="B218">
        <v>51442965</v>
      </c>
      <c r="C218">
        <v>51457788</v>
      </c>
      <c r="D218">
        <v>0</v>
      </c>
      <c r="E218">
        <v>1</v>
      </c>
      <c r="F218">
        <v>1</v>
      </c>
      <c r="G218">
        <v>1</v>
      </c>
      <c r="H218">
        <v>2</v>
      </c>
      <c r="I218" t="s">
        <v>726</v>
      </c>
      <c r="J218" t="s">
        <v>3</v>
      </c>
      <c r="K218" t="s">
        <v>727</v>
      </c>
      <c r="L218">
        <v>37129807</v>
      </c>
      <c r="N218">
        <v>1011</v>
      </c>
      <c r="O218" t="s">
        <v>646</v>
      </c>
      <c r="P218" t="s">
        <v>646</v>
      </c>
      <c r="Q218">
        <v>1</v>
      </c>
      <c r="W218">
        <v>0</v>
      </c>
      <c r="X218">
        <v>-948863967</v>
      </c>
      <c r="Y218">
        <f t="shared" si="92"/>
        <v>23.963125000000002</v>
      </c>
      <c r="AA218">
        <v>0</v>
      </c>
      <c r="AB218">
        <v>10.4</v>
      </c>
      <c r="AC218">
        <v>0</v>
      </c>
      <c r="AD218">
        <v>0</v>
      </c>
      <c r="AE218">
        <v>0</v>
      </c>
      <c r="AF218">
        <v>10.4</v>
      </c>
      <c r="AG218">
        <v>0</v>
      </c>
      <c r="AH218">
        <v>0</v>
      </c>
      <c r="AI218">
        <v>1</v>
      </c>
      <c r="AJ218">
        <v>1</v>
      </c>
      <c r="AK218">
        <v>1</v>
      </c>
      <c r="AL218">
        <v>1</v>
      </c>
      <c r="AN218">
        <v>0</v>
      </c>
      <c r="AO218">
        <v>1</v>
      </c>
      <c r="AP218">
        <v>0</v>
      </c>
      <c r="AQ218">
        <v>0</v>
      </c>
      <c r="AR218">
        <v>0</v>
      </c>
      <c r="AS218" t="s">
        <v>3</v>
      </c>
      <c r="AT218">
        <v>16.670000000000002</v>
      </c>
      <c r="AU218" t="s">
        <v>36</v>
      </c>
      <c r="AV218">
        <v>0</v>
      </c>
      <c r="AW218">
        <v>2</v>
      </c>
      <c r="AX218">
        <v>51457824</v>
      </c>
      <c r="AY218">
        <v>2</v>
      </c>
      <c r="AZ218">
        <v>32768</v>
      </c>
      <c r="BA218">
        <v>218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CX218">
        <f>ROUND(Y218*Source!I198,9)</f>
        <v>0</v>
      </c>
      <c r="CY218">
        <f t="shared" si="95"/>
        <v>10.4</v>
      </c>
      <c r="CZ218">
        <f t="shared" si="96"/>
        <v>10.4</v>
      </c>
      <c r="DA218">
        <f t="shared" si="97"/>
        <v>1</v>
      </c>
      <c r="DB218">
        <f t="shared" si="93"/>
        <v>249.21937500000001</v>
      </c>
      <c r="DC218">
        <f t="shared" si="94"/>
        <v>0</v>
      </c>
      <c r="DD218" t="s">
        <v>3</v>
      </c>
      <c r="DE218" t="s">
        <v>3</v>
      </c>
      <c r="DF218">
        <f t="shared" si="81"/>
        <v>0</v>
      </c>
      <c r="DG218">
        <f t="shared" si="82"/>
        <v>0</v>
      </c>
      <c r="DH218">
        <f t="shared" si="83"/>
        <v>0</v>
      </c>
      <c r="DI218">
        <f t="shared" si="84"/>
        <v>0</v>
      </c>
      <c r="DJ218">
        <f t="shared" si="98"/>
        <v>0</v>
      </c>
      <c r="DK218">
        <v>0</v>
      </c>
    </row>
    <row r="219" spans="1:115" x14ac:dyDescent="0.2">
      <c r="A219">
        <f>ROW(Source!A198)</f>
        <v>198</v>
      </c>
      <c r="B219">
        <v>51442965</v>
      </c>
      <c r="C219">
        <v>51457788</v>
      </c>
      <c r="D219">
        <v>0</v>
      </c>
      <c r="E219">
        <v>1</v>
      </c>
      <c r="F219">
        <v>1</v>
      </c>
      <c r="G219">
        <v>1</v>
      </c>
      <c r="H219">
        <v>2</v>
      </c>
      <c r="I219" t="s">
        <v>707</v>
      </c>
      <c r="J219" t="s">
        <v>3</v>
      </c>
      <c r="K219" t="s">
        <v>708</v>
      </c>
      <c r="L219">
        <v>37129807</v>
      </c>
      <c r="N219">
        <v>1011</v>
      </c>
      <c r="O219" t="s">
        <v>646</v>
      </c>
      <c r="P219" t="s">
        <v>646</v>
      </c>
      <c r="Q219">
        <v>1</v>
      </c>
      <c r="W219">
        <v>0</v>
      </c>
      <c r="X219">
        <v>2111957426</v>
      </c>
      <c r="Y219">
        <f t="shared" si="92"/>
        <v>0.359375</v>
      </c>
      <c r="AA219">
        <v>0</v>
      </c>
      <c r="AB219">
        <v>20</v>
      </c>
      <c r="AC219">
        <v>0</v>
      </c>
      <c r="AD219">
        <v>0</v>
      </c>
      <c r="AE219">
        <v>0</v>
      </c>
      <c r="AF219">
        <v>20</v>
      </c>
      <c r="AG219">
        <v>0</v>
      </c>
      <c r="AH219">
        <v>0</v>
      </c>
      <c r="AI219">
        <v>1</v>
      </c>
      <c r="AJ219">
        <v>1</v>
      </c>
      <c r="AK219">
        <v>1</v>
      </c>
      <c r="AL219">
        <v>1</v>
      </c>
      <c r="AN219">
        <v>0</v>
      </c>
      <c r="AO219">
        <v>1</v>
      </c>
      <c r="AP219">
        <v>0</v>
      </c>
      <c r="AQ219">
        <v>0</v>
      </c>
      <c r="AR219">
        <v>0</v>
      </c>
      <c r="AS219" t="s">
        <v>3</v>
      </c>
      <c r="AT219">
        <v>0.25</v>
      </c>
      <c r="AU219" t="s">
        <v>36</v>
      </c>
      <c r="AV219">
        <v>0</v>
      </c>
      <c r="AW219">
        <v>2</v>
      </c>
      <c r="AX219">
        <v>51457825</v>
      </c>
      <c r="AY219">
        <v>2</v>
      </c>
      <c r="AZ219">
        <v>32768</v>
      </c>
      <c r="BA219">
        <v>219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CX219">
        <f>ROUND(Y219*Source!I198,9)</f>
        <v>0</v>
      </c>
      <c r="CY219">
        <f t="shared" si="95"/>
        <v>20</v>
      </c>
      <c r="CZ219">
        <f t="shared" si="96"/>
        <v>20</v>
      </c>
      <c r="DA219">
        <f t="shared" si="97"/>
        <v>1</v>
      </c>
      <c r="DB219">
        <f t="shared" si="93"/>
        <v>7.1875</v>
      </c>
      <c r="DC219">
        <f t="shared" si="94"/>
        <v>0</v>
      </c>
      <c r="DD219" t="s">
        <v>3</v>
      </c>
      <c r="DE219" t="s">
        <v>3</v>
      </c>
      <c r="DF219">
        <f t="shared" si="81"/>
        <v>0</v>
      </c>
      <c r="DG219">
        <f t="shared" si="82"/>
        <v>0</v>
      </c>
      <c r="DH219">
        <f t="shared" si="83"/>
        <v>0</v>
      </c>
      <c r="DI219">
        <f t="shared" si="84"/>
        <v>0</v>
      </c>
      <c r="DJ219">
        <f t="shared" si="98"/>
        <v>0</v>
      </c>
      <c r="DK219">
        <v>0</v>
      </c>
    </row>
    <row r="220" spans="1:115" x14ac:dyDescent="0.2">
      <c r="A220">
        <f>ROW(Source!A198)</f>
        <v>198</v>
      </c>
      <c r="B220">
        <v>51442965</v>
      </c>
      <c r="C220">
        <v>51457788</v>
      </c>
      <c r="D220">
        <v>0</v>
      </c>
      <c r="E220">
        <v>1</v>
      </c>
      <c r="F220">
        <v>1</v>
      </c>
      <c r="G220">
        <v>1</v>
      </c>
      <c r="H220">
        <v>2</v>
      </c>
      <c r="I220" t="s">
        <v>709</v>
      </c>
      <c r="J220" t="s">
        <v>3</v>
      </c>
      <c r="K220" t="s">
        <v>710</v>
      </c>
      <c r="L220">
        <v>37129807</v>
      </c>
      <c r="N220">
        <v>1011</v>
      </c>
      <c r="O220" t="s">
        <v>646</v>
      </c>
      <c r="P220" t="s">
        <v>646</v>
      </c>
      <c r="Q220">
        <v>1</v>
      </c>
      <c r="W220">
        <v>0</v>
      </c>
      <c r="X220">
        <v>1349450528</v>
      </c>
      <c r="Y220">
        <f t="shared" si="92"/>
        <v>0.359375</v>
      </c>
      <c r="AA220">
        <v>0</v>
      </c>
      <c r="AB220">
        <v>3</v>
      </c>
      <c r="AC220">
        <v>0</v>
      </c>
      <c r="AD220">
        <v>0</v>
      </c>
      <c r="AE220">
        <v>0</v>
      </c>
      <c r="AF220">
        <v>3</v>
      </c>
      <c r="AG220">
        <v>0</v>
      </c>
      <c r="AH220">
        <v>0</v>
      </c>
      <c r="AI220">
        <v>1</v>
      </c>
      <c r="AJ220">
        <v>1</v>
      </c>
      <c r="AK220">
        <v>1</v>
      </c>
      <c r="AL220">
        <v>1</v>
      </c>
      <c r="AN220">
        <v>0</v>
      </c>
      <c r="AO220">
        <v>1</v>
      </c>
      <c r="AP220">
        <v>0</v>
      </c>
      <c r="AQ220">
        <v>0</v>
      </c>
      <c r="AR220">
        <v>0</v>
      </c>
      <c r="AS220" t="s">
        <v>3</v>
      </c>
      <c r="AT220">
        <v>0.25</v>
      </c>
      <c r="AU220" t="s">
        <v>36</v>
      </c>
      <c r="AV220">
        <v>0</v>
      </c>
      <c r="AW220">
        <v>2</v>
      </c>
      <c r="AX220">
        <v>51457826</v>
      </c>
      <c r="AY220">
        <v>2</v>
      </c>
      <c r="AZ220">
        <v>32768</v>
      </c>
      <c r="BA220">
        <v>220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CX220">
        <f>ROUND(Y220*Source!I198,9)</f>
        <v>0</v>
      </c>
      <c r="CY220">
        <f t="shared" si="95"/>
        <v>3</v>
      </c>
      <c r="CZ220">
        <f t="shared" si="96"/>
        <v>3</v>
      </c>
      <c r="DA220">
        <f t="shared" si="97"/>
        <v>1</v>
      </c>
      <c r="DB220">
        <f t="shared" si="93"/>
        <v>1.078125</v>
      </c>
      <c r="DC220">
        <f t="shared" si="94"/>
        <v>0</v>
      </c>
      <c r="DD220" t="s">
        <v>3</v>
      </c>
      <c r="DE220" t="s">
        <v>3</v>
      </c>
      <c r="DF220">
        <f t="shared" si="81"/>
        <v>0</v>
      </c>
      <c r="DG220">
        <f t="shared" si="82"/>
        <v>0</v>
      </c>
      <c r="DH220">
        <f t="shared" si="83"/>
        <v>0</v>
      </c>
      <c r="DI220">
        <f t="shared" si="84"/>
        <v>0</v>
      </c>
      <c r="DJ220">
        <f t="shared" si="98"/>
        <v>0</v>
      </c>
      <c r="DK220">
        <v>0</v>
      </c>
    </row>
    <row r="221" spans="1:115" x14ac:dyDescent="0.2">
      <c r="A221">
        <f>ROW(Source!A198)</f>
        <v>198</v>
      </c>
      <c r="B221">
        <v>51442965</v>
      </c>
      <c r="C221">
        <v>51457788</v>
      </c>
      <c r="D221">
        <v>0</v>
      </c>
      <c r="E221">
        <v>1</v>
      </c>
      <c r="F221">
        <v>1</v>
      </c>
      <c r="G221">
        <v>1</v>
      </c>
      <c r="H221">
        <v>3</v>
      </c>
      <c r="I221" t="s">
        <v>728</v>
      </c>
      <c r="J221" t="s">
        <v>3</v>
      </c>
      <c r="K221" t="s">
        <v>729</v>
      </c>
      <c r="L221">
        <v>1407</v>
      </c>
      <c r="N221">
        <v>1013</v>
      </c>
      <c r="O221" t="s">
        <v>719</v>
      </c>
      <c r="P221" t="s">
        <v>719</v>
      </c>
      <c r="Q221">
        <v>1</v>
      </c>
      <c r="W221">
        <v>0</v>
      </c>
      <c r="X221">
        <v>-263105845</v>
      </c>
      <c r="Y221">
        <f t="shared" ref="Y221:Y234" si="99">AT221</f>
        <v>7.37</v>
      </c>
      <c r="AA221">
        <v>3468.64</v>
      </c>
      <c r="AB221">
        <v>0</v>
      </c>
      <c r="AC221">
        <v>0</v>
      </c>
      <c r="AD221">
        <v>0</v>
      </c>
      <c r="AE221">
        <v>3468.64</v>
      </c>
      <c r="AF221">
        <v>0</v>
      </c>
      <c r="AG221">
        <v>0</v>
      </c>
      <c r="AH221">
        <v>0</v>
      </c>
      <c r="AI221">
        <v>1</v>
      </c>
      <c r="AJ221">
        <v>1</v>
      </c>
      <c r="AK221">
        <v>1</v>
      </c>
      <c r="AL221">
        <v>1</v>
      </c>
      <c r="AN221">
        <v>0</v>
      </c>
      <c r="AO221">
        <v>1</v>
      </c>
      <c r="AP221">
        <v>0</v>
      </c>
      <c r="AQ221">
        <v>0</v>
      </c>
      <c r="AR221">
        <v>0</v>
      </c>
      <c r="AS221" t="s">
        <v>3</v>
      </c>
      <c r="AT221">
        <v>7.37</v>
      </c>
      <c r="AU221" t="s">
        <v>3</v>
      </c>
      <c r="AV221">
        <v>0</v>
      </c>
      <c r="AW221">
        <v>2</v>
      </c>
      <c r="AX221">
        <v>51457827</v>
      </c>
      <c r="AY221">
        <v>2</v>
      </c>
      <c r="AZ221">
        <v>16384</v>
      </c>
      <c r="BA221">
        <v>221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CX221">
        <f>ROUND(Y221*Source!I198,9)</f>
        <v>0</v>
      </c>
      <c r="CY221">
        <f t="shared" ref="CY221:CY234" si="100">AA221</f>
        <v>3468.64</v>
      </c>
      <c r="CZ221">
        <f t="shared" ref="CZ221:CZ234" si="101">AE221</f>
        <v>3468.64</v>
      </c>
      <c r="DA221">
        <f t="shared" ref="DA221:DA234" si="102">AI221</f>
        <v>1</v>
      </c>
      <c r="DB221">
        <f t="shared" ref="DB221:DB234" si="103">ROUND(ROUND(AT221*CZ221,2),6)</f>
        <v>25563.88</v>
      </c>
      <c r="DC221">
        <f t="shared" ref="DC221:DC234" si="104">ROUND(ROUND(AT221*AG221,2),6)</f>
        <v>0</v>
      </c>
      <c r="DD221" t="s">
        <v>3</v>
      </c>
      <c r="DE221" t="s">
        <v>3</v>
      </c>
      <c r="DF221">
        <f t="shared" si="81"/>
        <v>0</v>
      </c>
      <c r="DG221">
        <f t="shared" si="82"/>
        <v>0</v>
      </c>
      <c r="DH221">
        <f t="shared" si="83"/>
        <v>0</v>
      </c>
      <c r="DI221">
        <f t="shared" si="84"/>
        <v>0</v>
      </c>
      <c r="DJ221">
        <f t="shared" ref="DJ221:DJ234" si="105">DF221</f>
        <v>0</v>
      </c>
      <c r="DK221">
        <v>0</v>
      </c>
    </row>
    <row r="222" spans="1:115" x14ac:dyDescent="0.2">
      <c r="A222">
        <f>ROW(Source!A198)</f>
        <v>198</v>
      </c>
      <c r="B222">
        <v>51442965</v>
      </c>
      <c r="C222">
        <v>51457788</v>
      </c>
      <c r="D222">
        <v>0</v>
      </c>
      <c r="E222">
        <v>1</v>
      </c>
      <c r="F222">
        <v>1</v>
      </c>
      <c r="G222">
        <v>1</v>
      </c>
      <c r="H222">
        <v>3</v>
      </c>
      <c r="I222" t="s">
        <v>289</v>
      </c>
      <c r="J222" t="s">
        <v>3</v>
      </c>
      <c r="K222" t="s">
        <v>290</v>
      </c>
      <c r="L222">
        <v>1371</v>
      </c>
      <c r="N222">
        <v>1013</v>
      </c>
      <c r="O222" t="s">
        <v>154</v>
      </c>
      <c r="P222" t="s">
        <v>154</v>
      </c>
      <c r="Q222">
        <v>1</v>
      </c>
      <c r="W222">
        <v>0</v>
      </c>
      <c r="X222">
        <v>1847111051</v>
      </c>
      <c r="Y222">
        <f t="shared" si="99"/>
        <v>1840</v>
      </c>
      <c r="AA222">
        <v>188.1</v>
      </c>
      <c r="AB222">
        <v>0</v>
      </c>
      <c r="AC222">
        <v>0</v>
      </c>
      <c r="AD222">
        <v>0</v>
      </c>
      <c r="AE222">
        <v>188.1</v>
      </c>
      <c r="AF222">
        <v>0</v>
      </c>
      <c r="AG222">
        <v>0</v>
      </c>
      <c r="AH222">
        <v>0</v>
      </c>
      <c r="AI222">
        <v>1</v>
      </c>
      <c r="AJ222">
        <v>1</v>
      </c>
      <c r="AK222">
        <v>1</v>
      </c>
      <c r="AL222">
        <v>1</v>
      </c>
      <c r="AN222">
        <v>0</v>
      </c>
      <c r="AO222">
        <v>1</v>
      </c>
      <c r="AP222">
        <v>0</v>
      </c>
      <c r="AQ222">
        <v>0</v>
      </c>
      <c r="AR222">
        <v>0</v>
      </c>
      <c r="AS222" t="s">
        <v>3</v>
      </c>
      <c r="AT222">
        <v>1840</v>
      </c>
      <c r="AU222" t="s">
        <v>3</v>
      </c>
      <c r="AV222">
        <v>0</v>
      </c>
      <c r="AW222">
        <v>2</v>
      </c>
      <c r="AX222">
        <v>51457828</v>
      </c>
      <c r="AY222">
        <v>2</v>
      </c>
      <c r="AZ222">
        <v>16384</v>
      </c>
      <c r="BA222">
        <v>222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CX222">
        <f>ROUND(Y222*Source!I198,9)</f>
        <v>0</v>
      </c>
      <c r="CY222">
        <f t="shared" si="100"/>
        <v>188.1</v>
      </c>
      <c r="CZ222">
        <f t="shared" si="101"/>
        <v>188.1</v>
      </c>
      <c r="DA222">
        <f t="shared" si="102"/>
        <v>1</v>
      </c>
      <c r="DB222">
        <f t="shared" si="103"/>
        <v>346104</v>
      </c>
      <c r="DC222">
        <f t="shared" si="104"/>
        <v>0</v>
      </c>
      <c r="DD222" t="s">
        <v>3</v>
      </c>
      <c r="DE222" t="s">
        <v>3</v>
      </c>
      <c r="DF222">
        <f t="shared" si="81"/>
        <v>0</v>
      </c>
      <c r="DG222">
        <f t="shared" si="82"/>
        <v>0</v>
      </c>
      <c r="DH222">
        <f t="shared" si="83"/>
        <v>0</v>
      </c>
      <c r="DI222">
        <f t="shared" si="84"/>
        <v>0</v>
      </c>
      <c r="DJ222">
        <f t="shared" si="105"/>
        <v>0</v>
      </c>
      <c r="DK222">
        <v>0</v>
      </c>
    </row>
    <row r="223" spans="1:115" x14ac:dyDescent="0.2">
      <c r="A223">
        <f>ROW(Source!A198)</f>
        <v>198</v>
      </c>
      <c r="B223">
        <v>51442965</v>
      </c>
      <c r="C223">
        <v>51457788</v>
      </c>
      <c r="D223">
        <v>0</v>
      </c>
      <c r="E223">
        <v>1</v>
      </c>
      <c r="F223">
        <v>1</v>
      </c>
      <c r="G223">
        <v>1</v>
      </c>
      <c r="H223">
        <v>3</v>
      </c>
      <c r="I223" t="s">
        <v>715</v>
      </c>
      <c r="J223" t="s">
        <v>3</v>
      </c>
      <c r="K223" t="s">
        <v>716</v>
      </c>
      <c r="L223">
        <v>1371</v>
      </c>
      <c r="N223">
        <v>1013</v>
      </c>
      <c r="O223" t="s">
        <v>154</v>
      </c>
      <c r="P223" t="s">
        <v>154</v>
      </c>
      <c r="Q223">
        <v>1</v>
      </c>
      <c r="W223">
        <v>0</v>
      </c>
      <c r="X223">
        <v>-253122012</v>
      </c>
      <c r="Y223">
        <f t="shared" si="99"/>
        <v>7360</v>
      </c>
      <c r="AA223">
        <v>3.2</v>
      </c>
      <c r="AB223">
        <v>0</v>
      </c>
      <c r="AC223">
        <v>0</v>
      </c>
      <c r="AD223">
        <v>0</v>
      </c>
      <c r="AE223">
        <v>3.2</v>
      </c>
      <c r="AF223">
        <v>0</v>
      </c>
      <c r="AG223">
        <v>0</v>
      </c>
      <c r="AH223">
        <v>0</v>
      </c>
      <c r="AI223">
        <v>1</v>
      </c>
      <c r="AJ223">
        <v>1</v>
      </c>
      <c r="AK223">
        <v>1</v>
      </c>
      <c r="AL223">
        <v>1</v>
      </c>
      <c r="AN223">
        <v>0</v>
      </c>
      <c r="AO223">
        <v>1</v>
      </c>
      <c r="AP223">
        <v>0</v>
      </c>
      <c r="AQ223">
        <v>0</v>
      </c>
      <c r="AR223">
        <v>0</v>
      </c>
      <c r="AS223" t="s">
        <v>3</v>
      </c>
      <c r="AT223">
        <v>7360</v>
      </c>
      <c r="AU223" t="s">
        <v>3</v>
      </c>
      <c r="AV223">
        <v>0</v>
      </c>
      <c r="AW223">
        <v>2</v>
      </c>
      <c r="AX223">
        <v>51457829</v>
      </c>
      <c r="AY223">
        <v>2</v>
      </c>
      <c r="AZ223">
        <v>16384</v>
      </c>
      <c r="BA223">
        <v>223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CX223">
        <f>ROUND(Y223*Source!I198,9)</f>
        <v>0</v>
      </c>
      <c r="CY223">
        <f t="shared" si="100"/>
        <v>3.2</v>
      </c>
      <c r="CZ223">
        <f t="shared" si="101"/>
        <v>3.2</v>
      </c>
      <c r="DA223">
        <f t="shared" si="102"/>
        <v>1</v>
      </c>
      <c r="DB223">
        <f t="shared" si="103"/>
        <v>23552</v>
      </c>
      <c r="DC223">
        <f t="shared" si="104"/>
        <v>0</v>
      </c>
      <c r="DD223" t="s">
        <v>3</v>
      </c>
      <c r="DE223" t="s">
        <v>3</v>
      </c>
      <c r="DF223">
        <f t="shared" si="81"/>
        <v>0</v>
      </c>
      <c r="DG223">
        <f t="shared" si="82"/>
        <v>0</v>
      </c>
      <c r="DH223">
        <f t="shared" si="83"/>
        <v>0</v>
      </c>
      <c r="DI223">
        <f t="shared" si="84"/>
        <v>0</v>
      </c>
      <c r="DJ223">
        <f t="shared" si="105"/>
        <v>0</v>
      </c>
      <c r="DK223">
        <v>0</v>
      </c>
    </row>
    <row r="224" spans="1:115" x14ac:dyDescent="0.2">
      <c r="A224">
        <f>ROW(Source!A198)</f>
        <v>198</v>
      </c>
      <c r="B224">
        <v>51442965</v>
      </c>
      <c r="C224">
        <v>51457788</v>
      </c>
      <c r="D224">
        <v>0</v>
      </c>
      <c r="E224">
        <v>1</v>
      </c>
      <c r="F224">
        <v>1</v>
      </c>
      <c r="G224">
        <v>1</v>
      </c>
      <c r="H224">
        <v>3</v>
      </c>
      <c r="I224" t="s">
        <v>730</v>
      </c>
      <c r="J224" t="s">
        <v>3</v>
      </c>
      <c r="K224" t="s">
        <v>731</v>
      </c>
      <c r="L224">
        <v>1407</v>
      </c>
      <c r="N224">
        <v>1013</v>
      </c>
      <c r="O224" t="s">
        <v>719</v>
      </c>
      <c r="P224" t="s">
        <v>719</v>
      </c>
      <c r="Q224">
        <v>1</v>
      </c>
      <c r="W224">
        <v>0</v>
      </c>
      <c r="X224">
        <v>1879369577</v>
      </c>
      <c r="Y224">
        <f t="shared" si="99"/>
        <v>7.37</v>
      </c>
      <c r="AA224">
        <v>1219</v>
      </c>
      <c r="AB224">
        <v>0</v>
      </c>
      <c r="AC224">
        <v>0</v>
      </c>
      <c r="AD224">
        <v>0</v>
      </c>
      <c r="AE224">
        <v>1219</v>
      </c>
      <c r="AF224">
        <v>0</v>
      </c>
      <c r="AG224">
        <v>0</v>
      </c>
      <c r="AH224">
        <v>0</v>
      </c>
      <c r="AI224">
        <v>1</v>
      </c>
      <c r="AJ224">
        <v>1</v>
      </c>
      <c r="AK224">
        <v>1</v>
      </c>
      <c r="AL224">
        <v>1</v>
      </c>
      <c r="AN224">
        <v>0</v>
      </c>
      <c r="AO224">
        <v>1</v>
      </c>
      <c r="AP224">
        <v>0</v>
      </c>
      <c r="AQ224">
        <v>0</v>
      </c>
      <c r="AR224">
        <v>0</v>
      </c>
      <c r="AS224" t="s">
        <v>3</v>
      </c>
      <c r="AT224">
        <v>7.37</v>
      </c>
      <c r="AU224" t="s">
        <v>3</v>
      </c>
      <c r="AV224">
        <v>0</v>
      </c>
      <c r="AW224">
        <v>2</v>
      </c>
      <c r="AX224">
        <v>51457830</v>
      </c>
      <c r="AY224">
        <v>2</v>
      </c>
      <c r="AZ224">
        <v>16384</v>
      </c>
      <c r="BA224">
        <v>224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CX224">
        <f>ROUND(Y224*Source!I198,9)</f>
        <v>0</v>
      </c>
      <c r="CY224">
        <f t="shared" si="100"/>
        <v>1219</v>
      </c>
      <c r="CZ224">
        <f t="shared" si="101"/>
        <v>1219</v>
      </c>
      <c r="DA224">
        <f t="shared" si="102"/>
        <v>1</v>
      </c>
      <c r="DB224">
        <f t="shared" si="103"/>
        <v>8984.0300000000007</v>
      </c>
      <c r="DC224">
        <f t="shared" si="104"/>
        <v>0</v>
      </c>
      <c r="DD224" t="s">
        <v>3</v>
      </c>
      <c r="DE224" t="s">
        <v>3</v>
      </c>
      <c r="DF224">
        <f t="shared" si="81"/>
        <v>0</v>
      </c>
      <c r="DG224">
        <f t="shared" si="82"/>
        <v>0</v>
      </c>
      <c r="DH224">
        <f t="shared" si="83"/>
        <v>0</v>
      </c>
      <c r="DI224">
        <f t="shared" si="84"/>
        <v>0</v>
      </c>
      <c r="DJ224">
        <f t="shared" si="105"/>
        <v>0</v>
      </c>
      <c r="DK224">
        <v>0</v>
      </c>
    </row>
    <row r="225" spans="1:115" x14ac:dyDescent="0.2">
      <c r="A225">
        <f>ROW(Source!A198)</f>
        <v>198</v>
      </c>
      <c r="B225">
        <v>51442965</v>
      </c>
      <c r="C225">
        <v>51457788</v>
      </c>
      <c r="D225">
        <v>0</v>
      </c>
      <c r="E225">
        <v>1</v>
      </c>
      <c r="F225">
        <v>1</v>
      </c>
      <c r="G225">
        <v>1</v>
      </c>
      <c r="H225">
        <v>3</v>
      </c>
      <c r="I225" t="s">
        <v>720</v>
      </c>
      <c r="J225" t="s">
        <v>3</v>
      </c>
      <c r="K225" t="s">
        <v>721</v>
      </c>
      <c r="L225">
        <v>1348</v>
      </c>
      <c r="N225">
        <v>1009</v>
      </c>
      <c r="O225" t="s">
        <v>230</v>
      </c>
      <c r="P225" t="s">
        <v>230</v>
      </c>
      <c r="Q225">
        <v>1000</v>
      </c>
      <c r="W225">
        <v>0</v>
      </c>
      <c r="X225">
        <v>-427998263</v>
      </c>
      <c r="Y225">
        <f t="shared" si="99"/>
        <v>1.79</v>
      </c>
      <c r="AA225">
        <v>14408.1</v>
      </c>
      <c r="AB225">
        <v>0</v>
      </c>
      <c r="AC225">
        <v>0</v>
      </c>
      <c r="AD225">
        <v>0</v>
      </c>
      <c r="AE225">
        <v>14408.1</v>
      </c>
      <c r="AF225">
        <v>0</v>
      </c>
      <c r="AG225">
        <v>0</v>
      </c>
      <c r="AH225">
        <v>0</v>
      </c>
      <c r="AI225">
        <v>1</v>
      </c>
      <c r="AJ225">
        <v>1</v>
      </c>
      <c r="AK225">
        <v>1</v>
      </c>
      <c r="AL225">
        <v>1</v>
      </c>
      <c r="AN225">
        <v>0</v>
      </c>
      <c r="AO225">
        <v>1</v>
      </c>
      <c r="AP225">
        <v>0</v>
      </c>
      <c r="AQ225">
        <v>0</v>
      </c>
      <c r="AR225">
        <v>0</v>
      </c>
      <c r="AS225" t="s">
        <v>3</v>
      </c>
      <c r="AT225">
        <v>1.79</v>
      </c>
      <c r="AU225" t="s">
        <v>3</v>
      </c>
      <c r="AV225">
        <v>0</v>
      </c>
      <c r="AW225">
        <v>2</v>
      </c>
      <c r="AX225">
        <v>51457831</v>
      </c>
      <c r="AY225">
        <v>2</v>
      </c>
      <c r="AZ225">
        <v>16384</v>
      </c>
      <c r="BA225">
        <v>225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CX225">
        <f>ROUND(Y225*Source!I198,9)</f>
        <v>0</v>
      </c>
      <c r="CY225">
        <f t="shared" si="100"/>
        <v>14408.1</v>
      </c>
      <c r="CZ225">
        <f t="shared" si="101"/>
        <v>14408.1</v>
      </c>
      <c r="DA225">
        <f t="shared" si="102"/>
        <v>1</v>
      </c>
      <c r="DB225">
        <f t="shared" si="103"/>
        <v>25790.5</v>
      </c>
      <c r="DC225">
        <f t="shared" si="104"/>
        <v>0</v>
      </c>
      <c r="DD225" t="s">
        <v>3</v>
      </c>
      <c r="DE225" t="s">
        <v>3</v>
      </c>
      <c r="DF225">
        <f t="shared" si="81"/>
        <v>0</v>
      </c>
      <c r="DG225">
        <f t="shared" si="82"/>
        <v>0</v>
      </c>
      <c r="DH225">
        <f t="shared" si="83"/>
        <v>0</v>
      </c>
      <c r="DI225">
        <f t="shared" si="84"/>
        <v>0</v>
      </c>
      <c r="DJ225">
        <f t="shared" si="105"/>
        <v>0</v>
      </c>
      <c r="DK225">
        <v>0</v>
      </c>
    </row>
    <row r="226" spans="1:115" x14ac:dyDescent="0.2">
      <c r="A226">
        <f>ROW(Source!A198)</f>
        <v>198</v>
      </c>
      <c r="B226">
        <v>51442965</v>
      </c>
      <c r="C226">
        <v>51457788</v>
      </c>
      <c r="D226">
        <v>0</v>
      </c>
      <c r="E226">
        <v>1</v>
      </c>
      <c r="F226">
        <v>1</v>
      </c>
      <c r="G226">
        <v>1</v>
      </c>
      <c r="H226">
        <v>3</v>
      </c>
      <c r="I226" t="s">
        <v>722</v>
      </c>
      <c r="J226" t="s">
        <v>3</v>
      </c>
      <c r="K226" t="s">
        <v>723</v>
      </c>
      <c r="L226">
        <v>1348</v>
      </c>
      <c r="N226">
        <v>1009</v>
      </c>
      <c r="O226" t="s">
        <v>230</v>
      </c>
      <c r="P226" t="s">
        <v>230</v>
      </c>
      <c r="Q226">
        <v>1000</v>
      </c>
      <c r="W226">
        <v>0</v>
      </c>
      <c r="X226">
        <v>240926832</v>
      </c>
      <c r="Y226">
        <f t="shared" si="99"/>
        <v>0.06</v>
      </c>
      <c r="AA226">
        <v>11496</v>
      </c>
      <c r="AB226">
        <v>0</v>
      </c>
      <c r="AC226">
        <v>0</v>
      </c>
      <c r="AD226">
        <v>0</v>
      </c>
      <c r="AE226">
        <v>11496</v>
      </c>
      <c r="AF226">
        <v>0</v>
      </c>
      <c r="AG226">
        <v>0</v>
      </c>
      <c r="AH226">
        <v>0</v>
      </c>
      <c r="AI226">
        <v>1</v>
      </c>
      <c r="AJ226">
        <v>1</v>
      </c>
      <c r="AK226">
        <v>1</v>
      </c>
      <c r="AL226">
        <v>1</v>
      </c>
      <c r="AN226">
        <v>0</v>
      </c>
      <c r="AO226">
        <v>1</v>
      </c>
      <c r="AP226">
        <v>0</v>
      </c>
      <c r="AQ226">
        <v>0</v>
      </c>
      <c r="AR226">
        <v>0</v>
      </c>
      <c r="AS226" t="s">
        <v>3</v>
      </c>
      <c r="AT226">
        <v>0.06</v>
      </c>
      <c r="AU226" t="s">
        <v>3</v>
      </c>
      <c r="AV226">
        <v>0</v>
      </c>
      <c r="AW226">
        <v>2</v>
      </c>
      <c r="AX226">
        <v>51457832</v>
      </c>
      <c r="AY226">
        <v>2</v>
      </c>
      <c r="AZ226">
        <v>16384</v>
      </c>
      <c r="BA226">
        <v>226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CX226">
        <f>ROUND(Y226*Source!I198,9)</f>
        <v>0</v>
      </c>
      <c r="CY226">
        <f t="shared" si="100"/>
        <v>11496</v>
      </c>
      <c r="CZ226">
        <f t="shared" si="101"/>
        <v>11496</v>
      </c>
      <c r="DA226">
        <f t="shared" si="102"/>
        <v>1</v>
      </c>
      <c r="DB226">
        <f t="shared" si="103"/>
        <v>689.76</v>
      </c>
      <c r="DC226">
        <f t="shared" si="104"/>
        <v>0</v>
      </c>
      <c r="DD226" t="s">
        <v>3</v>
      </c>
      <c r="DE226" t="s">
        <v>3</v>
      </c>
      <c r="DF226">
        <f t="shared" si="81"/>
        <v>0</v>
      </c>
      <c r="DG226">
        <f t="shared" si="82"/>
        <v>0</v>
      </c>
      <c r="DH226">
        <f t="shared" si="83"/>
        <v>0</v>
      </c>
      <c r="DI226">
        <f t="shared" si="84"/>
        <v>0</v>
      </c>
      <c r="DJ226">
        <f t="shared" si="105"/>
        <v>0</v>
      </c>
      <c r="DK226">
        <v>0</v>
      </c>
    </row>
    <row r="227" spans="1:115" x14ac:dyDescent="0.2">
      <c r="A227">
        <f>ROW(Source!A198)</f>
        <v>198</v>
      </c>
      <c r="B227">
        <v>51442965</v>
      </c>
      <c r="C227">
        <v>51457788</v>
      </c>
      <c r="D227">
        <v>0</v>
      </c>
      <c r="E227">
        <v>1</v>
      </c>
      <c r="F227">
        <v>1</v>
      </c>
      <c r="G227">
        <v>1</v>
      </c>
      <c r="H227">
        <v>3</v>
      </c>
      <c r="I227" t="s">
        <v>306</v>
      </c>
      <c r="J227" t="s">
        <v>3</v>
      </c>
      <c r="K227" t="s">
        <v>307</v>
      </c>
      <c r="L227">
        <v>1348</v>
      </c>
      <c r="N227">
        <v>1009</v>
      </c>
      <c r="O227" t="s">
        <v>230</v>
      </c>
      <c r="P227" t="s">
        <v>230</v>
      </c>
      <c r="Q227">
        <v>1000</v>
      </c>
      <c r="W227">
        <v>0</v>
      </c>
      <c r="X227">
        <v>-523854338</v>
      </c>
      <c r="Y227">
        <f t="shared" si="99"/>
        <v>5.52</v>
      </c>
      <c r="AA227">
        <v>10948</v>
      </c>
      <c r="AB227">
        <v>0</v>
      </c>
      <c r="AC227">
        <v>0</v>
      </c>
      <c r="AD227">
        <v>0</v>
      </c>
      <c r="AE227">
        <v>10948</v>
      </c>
      <c r="AF227">
        <v>0</v>
      </c>
      <c r="AG227">
        <v>0</v>
      </c>
      <c r="AH227">
        <v>0</v>
      </c>
      <c r="AI227">
        <v>1</v>
      </c>
      <c r="AJ227">
        <v>1</v>
      </c>
      <c r="AK227">
        <v>1</v>
      </c>
      <c r="AL227">
        <v>1</v>
      </c>
      <c r="AN227">
        <v>0</v>
      </c>
      <c r="AO227">
        <v>1</v>
      </c>
      <c r="AP227">
        <v>0</v>
      </c>
      <c r="AQ227">
        <v>0</v>
      </c>
      <c r="AR227">
        <v>0</v>
      </c>
      <c r="AS227" t="s">
        <v>3</v>
      </c>
      <c r="AT227">
        <v>5.52</v>
      </c>
      <c r="AU227" t="s">
        <v>3</v>
      </c>
      <c r="AV227">
        <v>0</v>
      </c>
      <c r="AW227">
        <v>2</v>
      </c>
      <c r="AX227">
        <v>51457833</v>
      </c>
      <c r="AY227">
        <v>2</v>
      </c>
      <c r="AZ227">
        <v>16384</v>
      </c>
      <c r="BA227">
        <v>227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CX227">
        <f>ROUND(Y227*Source!I198,9)</f>
        <v>0</v>
      </c>
      <c r="CY227">
        <f t="shared" si="100"/>
        <v>10948</v>
      </c>
      <c r="CZ227">
        <f t="shared" si="101"/>
        <v>10948</v>
      </c>
      <c r="DA227">
        <f t="shared" si="102"/>
        <v>1</v>
      </c>
      <c r="DB227">
        <f t="shared" si="103"/>
        <v>60432.959999999999</v>
      </c>
      <c r="DC227">
        <f t="shared" si="104"/>
        <v>0</v>
      </c>
      <c r="DD227" t="s">
        <v>3</v>
      </c>
      <c r="DE227" t="s">
        <v>3</v>
      </c>
      <c r="DF227">
        <f t="shared" si="81"/>
        <v>0</v>
      </c>
      <c r="DG227">
        <f t="shared" si="82"/>
        <v>0</v>
      </c>
      <c r="DH227">
        <f t="shared" si="83"/>
        <v>0</v>
      </c>
      <c r="DI227">
        <f t="shared" si="84"/>
        <v>0</v>
      </c>
      <c r="DJ227">
        <f t="shared" si="105"/>
        <v>0</v>
      </c>
      <c r="DK227">
        <v>0</v>
      </c>
    </row>
    <row r="228" spans="1:115" x14ac:dyDescent="0.2">
      <c r="A228">
        <f>ROW(Source!A198)</f>
        <v>198</v>
      </c>
      <c r="B228">
        <v>51442965</v>
      </c>
      <c r="C228">
        <v>51457788</v>
      </c>
      <c r="D228">
        <v>0</v>
      </c>
      <c r="E228">
        <v>1</v>
      </c>
      <c r="F228">
        <v>1</v>
      </c>
      <c r="G228">
        <v>1</v>
      </c>
      <c r="H228">
        <v>3</v>
      </c>
      <c r="I228" t="s">
        <v>253</v>
      </c>
      <c r="J228" t="s">
        <v>3</v>
      </c>
      <c r="K228" t="s">
        <v>254</v>
      </c>
      <c r="L228">
        <v>1348</v>
      </c>
      <c r="N228">
        <v>1009</v>
      </c>
      <c r="O228" t="s">
        <v>230</v>
      </c>
      <c r="P228" t="s">
        <v>230</v>
      </c>
      <c r="Q228">
        <v>1000</v>
      </c>
      <c r="W228">
        <v>0</v>
      </c>
      <c r="X228">
        <v>1753042651</v>
      </c>
      <c r="Y228">
        <f t="shared" si="99"/>
        <v>3.44</v>
      </c>
      <c r="AA228">
        <v>11859</v>
      </c>
      <c r="AB228">
        <v>0</v>
      </c>
      <c r="AC228">
        <v>0</v>
      </c>
      <c r="AD228">
        <v>0</v>
      </c>
      <c r="AE228">
        <v>11859</v>
      </c>
      <c r="AF228">
        <v>0</v>
      </c>
      <c r="AG228">
        <v>0</v>
      </c>
      <c r="AH228">
        <v>0</v>
      </c>
      <c r="AI228">
        <v>1</v>
      </c>
      <c r="AJ228">
        <v>1</v>
      </c>
      <c r="AK228">
        <v>1</v>
      </c>
      <c r="AL228">
        <v>1</v>
      </c>
      <c r="AN228">
        <v>0</v>
      </c>
      <c r="AO228">
        <v>1</v>
      </c>
      <c r="AP228">
        <v>0</v>
      </c>
      <c r="AQ228">
        <v>0</v>
      </c>
      <c r="AR228">
        <v>0</v>
      </c>
      <c r="AS228" t="s">
        <v>3</v>
      </c>
      <c r="AT228">
        <v>3.44</v>
      </c>
      <c r="AU228" t="s">
        <v>3</v>
      </c>
      <c r="AV228">
        <v>0</v>
      </c>
      <c r="AW228">
        <v>2</v>
      </c>
      <c r="AX228">
        <v>51457834</v>
      </c>
      <c r="AY228">
        <v>2</v>
      </c>
      <c r="AZ228">
        <v>16384</v>
      </c>
      <c r="BA228">
        <v>228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CX228">
        <f>ROUND(Y228*Source!I198,9)</f>
        <v>0</v>
      </c>
      <c r="CY228">
        <f t="shared" si="100"/>
        <v>11859</v>
      </c>
      <c r="CZ228">
        <f t="shared" si="101"/>
        <v>11859</v>
      </c>
      <c r="DA228">
        <f t="shared" si="102"/>
        <v>1</v>
      </c>
      <c r="DB228">
        <f t="shared" si="103"/>
        <v>40794.959999999999</v>
      </c>
      <c r="DC228">
        <f t="shared" si="104"/>
        <v>0</v>
      </c>
      <c r="DD228" t="s">
        <v>3</v>
      </c>
      <c r="DE228" t="s">
        <v>3</v>
      </c>
      <c r="DF228">
        <f t="shared" si="81"/>
        <v>0</v>
      </c>
      <c r="DG228">
        <f t="shared" si="82"/>
        <v>0</v>
      </c>
      <c r="DH228">
        <f t="shared" si="83"/>
        <v>0</v>
      </c>
      <c r="DI228">
        <f t="shared" si="84"/>
        <v>0</v>
      </c>
      <c r="DJ228">
        <f t="shared" si="105"/>
        <v>0</v>
      </c>
      <c r="DK228">
        <v>0</v>
      </c>
    </row>
    <row r="229" spans="1:115" x14ac:dyDescent="0.2">
      <c r="A229">
        <f>ROW(Source!A198)</f>
        <v>198</v>
      </c>
      <c r="B229">
        <v>51442965</v>
      </c>
      <c r="C229">
        <v>51457788</v>
      </c>
      <c r="D229">
        <v>0</v>
      </c>
      <c r="E229">
        <v>1</v>
      </c>
      <c r="F229">
        <v>1</v>
      </c>
      <c r="G229">
        <v>1</v>
      </c>
      <c r="H229">
        <v>3</v>
      </c>
      <c r="I229" t="s">
        <v>301</v>
      </c>
      <c r="J229" t="s">
        <v>3</v>
      </c>
      <c r="K229" t="s">
        <v>302</v>
      </c>
      <c r="L229">
        <v>1348</v>
      </c>
      <c r="N229">
        <v>1009</v>
      </c>
      <c r="O229" t="s">
        <v>230</v>
      </c>
      <c r="P229" t="s">
        <v>230</v>
      </c>
      <c r="Q229">
        <v>1000</v>
      </c>
      <c r="W229">
        <v>0</v>
      </c>
      <c r="X229">
        <v>1924955943</v>
      </c>
      <c r="Y229">
        <f t="shared" si="99"/>
        <v>0.66</v>
      </c>
      <c r="AA229">
        <v>10424</v>
      </c>
      <c r="AB229">
        <v>0</v>
      </c>
      <c r="AC229">
        <v>0</v>
      </c>
      <c r="AD229">
        <v>0</v>
      </c>
      <c r="AE229">
        <v>10424</v>
      </c>
      <c r="AF229">
        <v>0</v>
      </c>
      <c r="AG229">
        <v>0</v>
      </c>
      <c r="AH229">
        <v>0</v>
      </c>
      <c r="AI229">
        <v>1</v>
      </c>
      <c r="AJ229">
        <v>1</v>
      </c>
      <c r="AK229">
        <v>1</v>
      </c>
      <c r="AL229">
        <v>1</v>
      </c>
      <c r="AN229">
        <v>0</v>
      </c>
      <c r="AO229">
        <v>1</v>
      </c>
      <c r="AP229">
        <v>0</v>
      </c>
      <c r="AQ229">
        <v>0</v>
      </c>
      <c r="AR229">
        <v>0</v>
      </c>
      <c r="AS229" t="s">
        <v>3</v>
      </c>
      <c r="AT229">
        <v>0.66</v>
      </c>
      <c r="AU229" t="s">
        <v>3</v>
      </c>
      <c r="AV229">
        <v>0</v>
      </c>
      <c r="AW229">
        <v>2</v>
      </c>
      <c r="AX229">
        <v>51457835</v>
      </c>
      <c r="AY229">
        <v>2</v>
      </c>
      <c r="AZ229">
        <v>16384</v>
      </c>
      <c r="BA229">
        <v>229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CX229">
        <f>ROUND(Y229*Source!I198,9)</f>
        <v>0</v>
      </c>
      <c r="CY229">
        <f t="shared" si="100"/>
        <v>10424</v>
      </c>
      <c r="CZ229">
        <f t="shared" si="101"/>
        <v>10424</v>
      </c>
      <c r="DA229">
        <f t="shared" si="102"/>
        <v>1</v>
      </c>
      <c r="DB229">
        <f t="shared" si="103"/>
        <v>6879.84</v>
      </c>
      <c r="DC229">
        <f t="shared" si="104"/>
        <v>0</v>
      </c>
      <c r="DD229" t="s">
        <v>3</v>
      </c>
      <c r="DE229" t="s">
        <v>3</v>
      </c>
      <c r="DF229">
        <f t="shared" si="81"/>
        <v>0</v>
      </c>
      <c r="DG229">
        <f t="shared" si="82"/>
        <v>0</v>
      </c>
      <c r="DH229">
        <f t="shared" si="83"/>
        <v>0</v>
      </c>
      <c r="DI229">
        <f t="shared" si="84"/>
        <v>0</v>
      </c>
      <c r="DJ229">
        <f t="shared" si="105"/>
        <v>0</v>
      </c>
      <c r="DK229">
        <v>0</v>
      </c>
    </row>
    <row r="230" spans="1:115" x14ac:dyDescent="0.2">
      <c r="A230">
        <f>ROW(Source!A198)</f>
        <v>198</v>
      </c>
      <c r="B230">
        <v>51442965</v>
      </c>
      <c r="C230">
        <v>51457788</v>
      </c>
      <c r="D230">
        <v>0</v>
      </c>
      <c r="E230">
        <v>1</v>
      </c>
      <c r="F230">
        <v>1</v>
      </c>
      <c r="G230">
        <v>1</v>
      </c>
      <c r="H230">
        <v>3</v>
      </c>
      <c r="I230" t="s">
        <v>241</v>
      </c>
      <c r="J230" t="s">
        <v>3</v>
      </c>
      <c r="K230" t="s">
        <v>242</v>
      </c>
      <c r="L230">
        <v>1371</v>
      </c>
      <c r="N230">
        <v>1013</v>
      </c>
      <c r="O230" t="s">
        <v>154</v>
      </c>
      <c r="P230" t="s">
        <v>154</v>
      </c>
      <c r="Q230">
        <v>1</v>
      </c>
      <c r="W230">
        <v>0</v>
      </c>
      <c r="X230">
        <v>1261373981</v>
      </c>
      <c r="Y230">
        <f t="shared" si="99"/>
        <v>320</v>
      </c>
      <c r="AA230">
        <v>145.30000000000001</v>
      </c>
      <c r="AB230">
        <v>0</v>
      </c>
      <c r="AC230">
        <v>0</v>
      </c>
      <c r="AD230">
        <v>0</v>
      </c>
      <c r="AE230">
        <v>145.30000000000001</v>
      </c>
      <c r="AF230">
        <v>0</v>
      </c>
      <c r="AG230">
        <v>0</v>
      </c>
      <c r="AH230">
        <v>0</v>
      </c>
      <c r="AI230">
        <v>1</v>
      </c>
      <c r="AJ230">
        <v>1</v>
      </c>
      <c r="AK230">
        <v>1</v>
      </c>
      <c r="AL230">
        <v>1</v>
      </c>
      <c r="AN230">
        <v>0</v>
      </c>
      <c r="AO230">
        <v>1</v>
      </c>
      <c r="AP230">
        <v>0</v>
      </c>
      <c r="AQ230">
        <v>0</v>
      </c>
      <c r="AR230">
        <v>0</v>
      </c>
      <c r="AS230" t="s">
        <v>3</v>
      </c>
      <c r="AT230">
        <v>320</v>
      </c>
      <c r="AU230" t="s">
        <v>3</v>
      </c>
      <c r="AV230">
        <v>0</v>
      </c>
      <c r="AW230">
        <v>2</v>
      </c>
      <c r="AX230">
        <v>51457836</v>
      </c>
      <c r="AY230">
        <v>2</v>
      </c>
      <c r="AZ230">
        <v>16384</v>
      </c>
      <c r="BA230">
        <v>230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CX230">
        <f>ROUND(Y230*Source!I198,9)</f>
        <v>0</v>
      </c>
      <c r="CY230">
        <f t="shared" si="100"/>
        <v>145.30000000000001</v>
      </c>
      <c r="CZ230">
        <f t="shared" si="101"/>
        <v>145.30000000000001</v>
      </c>
      <c r="DA230">
        <f t="shared" si="102"/>
        <v>1</v>
      </c>
      <c r="DB230">
        <f t="shared" si="103"/>
        <v>46496</v>
      </c>
      <c r="DC230">
        <f t="shared" si="104"/>
        <v>0</v>
      </c>
      <c r="DD230" t="s">
        <v>3</v>
      </c>
      <c r="DE230" t="s">
        <v>3</v>
      </c>
      <c r="DF230">
        <f t="shared" si="81"/>
        <v>0</v>
      </c>
      <c r="DG230">
        <f t="shared" si="82"/>
        <v>0</v>
      </c>
      <c r="DH230">
        <f t="shared" si="83"/>
        <v>0</v>
      </c>
      <c r="DI230">
        <f t="shared" si="84"/>
        <v>0</v>
      </c>
      <c r="DJ230">
        <f t="shared" si="105"/>
        <v>0</v>
      </c>
      <c r="DK230">
        <v>0</v>
      </c>
    </row>
    <row r="231" spans="1:115" x14ac:dyDescent="0.2">
      <c r="A231">
        <f>ROW(Source!A198)</f>
        <v>198</v>
      </c>
      <c r="B231">
        <v>51442965</v>
      </c>
      <c r="C231">
        <v>51457788</v>
      </c>
      <c r="D231">
        <v>0</v>
      </c>
      <c r="E231">
        <v>1</v>
      </c>
      <c r="F231">
        <v>1</v>
      </c>
      <c r="G231">
        <v>1</v>
      </c>
      <c r="H231">
        <v>3</v>
      </c>
      <c r="I231" t="s">
        <v>310</v>
      </c>
      <c r="J231" t="s">
        <v>3</v>
      </c>
      <c r="K231" t="s">
        <v>311</v>
      </c>
      <c r="L231">
        <v>1371</v>
      </c>
      <c r="N231">
        <v>1013</v>
      </c>
      <c r="O231" t="s">
        <v>154</v>
      </c>
      <c r="P231" t="s">
        <v>154</v>
      </c>
      <c r="Q231">
        <v>1</v>
      </c>
      <c r="W231">
        <v>0</v>
      </c>
      <c r="X231">
        <v>670575077</v>
      </c>
      <c r="Y231">
        <f t="shared" si="99"/>
        <v>3680</v>
      </c>
      <c r="AA231">
        <v>43.61</v>
      </c>
      <c r="AB231">
        <v>0</v>
      </c>
      <c r="AC231">
        <v>0</v>
      </c>
      <c r="AD231">
        <v>0</v>
      </c>
      <c r="AE231">
        <v>43.61</v>
      </c>
      <c r="AF231">
        <v>0</v>
      </c>
      <c r="AG231">
        <v>0</v>
      </c>
      <c r="AH231">
        <v>0</v>
      </c>
      <c r="AI231">
        <v>1</v>
      </c>
      <c r="AJ231">
        <v>1</v>
      </c>
      <c r="AK231">
        <v>1</v>
      </c>
      <c r="AL231">
        <v>1</v>
      </c>
      <c r="AN231">
        <v>0</v>
      </c>
      <c r="AO231">
        <v>1</v>
      </c>
      <c r="AP231">
        <v>0</v>
      </c>
      <c r="AQ231">
        <v>0</v>
      </c>
      <c r="AR231">
        <v>0</v>
      </c>
      <c r="AS231" t="s">
        <v>3</v>
      </c>
      <c r="AT231">
        <v>3680</v>
      </c>
      <c r="AU231" t="s">
        <v>3</v>
      </c>
      <c r="AV231">
        <v>0</v>
      </c>
      <c r="AW231">
        <v>2</v>
      </c>
      <c r="AX231">
        <v>51457837</v>
      </c>
      <c r="AY231">
        <v>2</v>
      </c>
      <c r="AZ231">
        <v>16384</v>
      </c>
      <c r="BA231">
        <v>231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CX231">
        <f>ROUND(Y231*Source!I198,9)</f>
        <v>0</v>
      </c>
      <c r="CY231">
        <f t="shared" si="100"/>
        <v>43.61</v>
      </c>
      <c r="CZ231">
        <f t="shared" si="101"/>
        <v>43.61</v>
      </c>
      <c r="DA231">
        <f t="shared" si="102"/>
        <v>1</v>
      </c>
      <c r="DB231">
        <f t="shared" si="103"/>
        <v>160484.79999999999</v>
      </c>
      <c r="DC231">
        <f t="shared" si="104"/>
        <v>0</v>
      </c>
      <c r="DD231" t="s">
        <v>3</v>
      </c>
      <c r="DE231" t="s">
        <v>3</v>
      </c>
      <c r="DF231">
        <f t="shared" si="81"/>
        <v>0</v>
      </c>
      <c r="DG231">
        <f t="shared" si="82"/>
        <v>0</v>
      </c>
      <c r="DH231">
        <f t="shared" si="83"/>
        <v>0</v>
      </c>
      <c r="DI231">
        <f t="shared" si="84"/>
        <v>0</v>
      </c>
      <c r="DJ231">
        <f t="shared" si="105"/>
        <v>0</v>
      </c>
      <c r="DK231">
        <v>0</v>
      </c>
    </row>
    <row r="232" spans="1:115" x14ac:dyDescent="0.2">
      <c r="A232">
        <f>ROW(Source!A198)</f>
        <v>198</v>
      </c>
      <c r="B232">
        <v>51442965</v>
      </c>
      <c r="C232">
        <v>51457788</v>
      </c>
      <c r="D232">
        <v>0</v>
      </c>
      <c r="E232">
        <v>1</v>
      </c>
      <c r="F232">
        <v>1</v>
      </c>
      <c r="G232">
        <v>1</v>
      </c>
      <c r="H232">
        <v>3</v>
      </c>
      <c r="I232" t="s">
        <v>223</v>
      </c>
      <c r="J232" t="s">
        <v>3</v>
      </c>
      <c r="K232" t="s">
        <v>224</v>
      </c>
      <c r="L232">
        <v>1301</v>
      </c>
      <c r="N232">
        <v>1003</v>
      </c>
      <c r="O232" t="s">
        <v>225</v>
      </c>
      <c r="P232" t="s">
        <v>225</v>
      </c>
      <c r="Q232">
        <v>1</v>
      </c>
      <c r="W232">
        <v>0</v>
      </c>
      <c r="X232">
        <v>-2005551863</v>
      </c>
      <c r="Y232">
        <f t="shared" si="99"/>
        <v>2000</v>
      </c>
      <c r="AA232">
        <v>351.2</v>
      </c>
      <c r="AB232">
        <v>0</v>
      </c>
      <c r="AC232">
        <v>0</v>
      </c>
      <c r="AD232">
        <v>0</v>
      </c>
      <c r="AE232">
        <v>351.2</v>
      </c>
      <c r="AF232">
        <v>0</v>
      </c>
      <c r="AG232">
        <v>0</v>
      </c>
      <c r="AH232">
        <v>0</v>
      </c>
      <c r="AI232">
        <v>1</v>
      </c>
      <c r="AJ232">
        <v>1</v>
      </c>
      <c r="AK232">
        <v>1</v>
      </c>
      <c r="AL232">
        <v>1</v>
      </c>
      <c r="AN232">
        <v>0</v>
      </c>
      <c r="AO232">
        <v>1</v>
      </c>
      <c r="AP232">
        <v>0</v>
      </c>
      <c r="AQ232">
        <v>0</v>
      </c>
      <c r="AR232">
        <v>0</v>
      </c>
      <c r="AS232" t="s">
        <v>3</v>
      </c>
      <c r="AT232">
        <v>2000</v>
      </c>
      <c r="AU232" t="s">
        <v>3</v>
      </c>
      <c r="AV232">
        <v>0</v>
      </c>
      <c r="AW232">
        <v>2</v>
      </c>
      <c r="AX232">
        <v>51457838</v>
      </c>
      <c r="AY232">
        <v>2</v>
      </c>
      <c r="AZ232">
        <v>16384</v>
      </c>
      <c r="BA232">
        <v>232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CX232">
        <f>ROUND(Y232*Source!I198,9)</f>
        <v>0</v>
      </c>
      <c r="CY232">
        <f t="shared" si="100"/>
        <v>351.2</v>
      </c>
      <c r="CZ232">
        <f t="shared" si="101"/>
        <v>351.2</v>
      </c>
      <c r="DA232">
        <f t="shared" si="102"/>
        <v>1</v>
      </c>
      <c r="DB232">
        <f t="shared" si="103"/>
        <v>702400</v>
      </c>
      <c r="DC232">
        <f t="shared" si="104"/>
        <v>0</v>
      </c>
      <c r="DD232" t="s">
        <v>3</v>
      </c>
      <c r="DE232" t="s">
        <v>3</v>
      </c>
      <c r="DF232">
        <f t="shared" si="81"/>
        <v>0</v>
      </c>
      <c r="DG232">
        <f t="shared" si="82"/>
        <v>0</v>
      </c>
      <c r="DH232">
        <f t="shared" si="83"/>
        <v>0</v>
      </c>
      <c r="DI232">
        <f t="shared" si="84"/>
        <v>0</v>
      </c>
      <c r="DJ232">
        <f t="shared" si="105"/>
        <v>0</v>
      </c>
      <c r="DK232">
        <v>0</v>
      </c>
    </row>
    <row r="233" spans="1:115" x14ac:dyDescent="0.2">
      <c r="A233">
        <f>ROW(Source!A198)</f>
        <v>198</v>
      </c>
      <c r="B233">
        <v>51442965</v>
      </c>
      <c r="C233">
        <v>51457788</v>
      </c>
      <c r="D233">
        <v>0</v>
      </c>
      <c r="E233">
        <v>1</v>
      </c>
      <c r="F233">
        <v>1</v>
      </c>
      <c r="G233">
        <v>1</v>
      </c>
      <c r="H233">
        <v>3</v>
      </c>
      <c r="I233" t="s">
        <v>314</v>
      </c>
      <c r="J233" t="s">
        <v>3</v>
      </c>
      <c r="K233" t="s">
        <v>315</v>
      </c>
      <c r="L233">
        <v>1371</v>
      </c>
      <c r="N233">
        <v>1013</v>
      </c>
      <c r="O233" t="s">
        <v>154</v>
      </c>
      <c r="P233" t="s">
        <v>154</v>
      </c>
      <c r="Q233">
        <v>1</v>
      </c>
      <c r="W233">
        <v>0</v>
      </c>
      <c r="X233">
        <v>-45832426</v>
      </c>
      <c r="Y233">
        <f t="shared" si="99"/>
        <v>3680</v>
      </c>
      <c r="AA233">
        <v>5.6</v>
      </c>
      <c r="AB233">
        <v>0</v>
      </c>
      <c r="AC233">
        <v>0</v>
      </c>
      <c r="AD233">
        <v>0</v>
      </c>
      <c r="AE233">
        <v>5.6</v>
      </c>
      <c r="AF233">
        <v>0</v>
      </c>
      <c r="AG233">
        <v>0</v>
      </c>
      <c r="AH233">
        <v>0</v>
      </c>
      <c r="AI233">
        <v>1</v>
      </c>
      <c r="AJ233">
        <v>1</v>
      </c>
      <c r="AK233">
        <v>1</v>
      </c>
      <c r="AL233">
        <v>1</v>
      </c>
      <c r="AN233">
        <v>0</v>
      </c>
      <c r="AO233">
        <v>1</v>
      </c>
      <c r="AP233">
        <v>0</v>
      </c>
      <c r="AQ233">
        <v>0</v>
      </c>
      <c r="AR233">
        <v>0</v>
      </c>
      <c r="AS233" t="s">
        <v>3</v>
      </c>
      <c r="AT233">
        <v>3680</v>
      </c>
      <c r="AU233" t="s">
        <v>3</v>
      </c>
      <c r="AV233">
        <v>0</v>
      </c>
      <c r="AW233">
        <v>2</v>
      </c>
      <c r="AX233">
        <v>51457839</v>
      </c>
      <c r="AY233">
        <v>2</v>
      </c>
      <c r="AZ233">
        <v>16384</v>
      </c>
      <c r="BA233">
        <v>233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CX233">
        <f>ROUND(Y233*Source!I198,9)</f>
        <v>0</v>
      </c>
      <c r="CY233">
        <f t="shared" si="100"/>
        <v>5.6</v>
      </c>
      <c r="CZ233">
        <f t="shared" si="101"/>
        <v>5.6</v>
      </c>
      <c r="DA233">
        <f t="shared" si="102"/>
        <v>1</v>
      </c>
      <c r="DB233">
        <f t="shared" si="103"/>
        <v>20608</v>
      </c>
      <c r="DC233">
        <f t="shared" si="104"/>
        <v>0</v>
      </c>
      <c r="DD233" t="s">
        <v>3</v>
      </c>
      <c r="DE233" t="s">
        <v>3</v>
      </c>
      <c r="DF233">
        <f t="shared" si="81"/>
        <v>0</v>
      </c>
      <c r="DG233">
        <f t="shared" si="82"/>
        <v>0</v>
      </c>
      <c r="DH233">
        <f t="shared" si="83"/>
        <v>0</v>
      </c>
      <c r="DI233">
        <f t="shared" si="84"/>
        <v>0</v>
      </c>
      <c r="DJ233">
        <f t="shared" si="105"/>
        <v>0</v>
      </c>
      <c r="DK233">
        <v>0</v>
      </c>
    </row>
    <row r="234" spans="1:115" x14ac:dyDescent="0.2">
      <c r="A234">
        <f>ROW(Source!A198)</f>
        <v>198</v>
      </c>
      <c r="B234">
        <v>51442965</v>
      </c>
      <c r="C234">
        <v>51457788</v>
      </c>
      <c r="D234">
        <v>0</v>
      </c>
      <c r="E234">
        <v>1</v>
      </c>
      <c r="F234">
        <v>1</v>
      </c>
      <c r="G234">
        <v>1</v>
      </c>
      <c r="H234">
        <v>3</v>
      </c>
      <c r="I234" t="s">
        <v>318</v>
      </c>
      <c r="J234" t="s">
        <v>3</v>
      </c>
      <c r="K234" t="s">
        <v>319</v>
      </c>
      <c r="L234">
        <v>1371</v>
      </c>
      <c r="N234">
        <v>1013</v>
      </c>
      <c r="O234" t="s">
        <v>154</v>
      </c>
      <c r="P234" t="s">
        <v>154</v>
      </c>
      <c r="Q234">
        <v>1</v>
      </c>
      <c r="W234">
        <v>0</v>
      </c>
      <c r="X234">
        <v>-565421416</v>
      </c>
      <c r="Y234">
        <f t="shared" si="99"/>
        <v>3680</v>
      </c>
      <c r="AA234">
        <v>2.5</v>
      </c>
      <c r="AB234">
        <v>0</v>
      </c>
      <c r="AC234">
        <v>0</v>
      </c>
      <c r="AD234">
        <v>0</v>
      </c>
      <c r="AE234">
        <v>2.5</v>
      </c>
      <c r="AF234">
        <v>0</v>
      </c>
      <c r="AG234">
        <v>0</v>
      </c>
      <c r="AH234">
        <v>0</v>
      </c>
      <c r="AI234">
        <v>1</v>
      </c>
      <c r="AJ234">
        <v>1</v>
      </c>
      <c r="AK234">
        <v>1</v>
      </c>
      <c r="AL234">
        <v>1</v>
      </c>
      <c r="AN234">
        <v>0</v>
      </c>
      <c r="AO234">
        <v>1</v>
      </c>
      <c r="AP234">
        <v>0</v>
      </c>
      <c r="AQ234">
        <v>0</v>
      </c>
      <c r="AR234">
        <v>0</v>
      </c>
      <c r="AS234" t="s">
        <v>3</v>
      </c>
      <c r="AT234">
        <v>3680</v>
      </c>
      <c r="AU234" t="s">
        <v>3</v>
      </c>
      <c r="AV234">
        <v>0</v>
      </c>
      <c r="AW234">
        <v>2</v>
      </c>
      <c r="AX234">
        <v>51457840</v>
      </c>
      <c r="AY234">
        <v>2</v>
      </c>
      <c r="AZ234">
        <v>16384</v>
      </c>
      <c r="BA234">
        <v>234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CX234">
        <f>ROUND(Y234*Source!I198,9)</f>
        <v>0</v>
      </c>
      <c r="CY234">
        <f t="shared" si="100"/>
        <v>2.5</v>
      </c>
      <c r="CZ234">
        <f t="shared" si="101"/>
        <v>2.5</v>
      </c>
      <c r="DA234">
        <f t="shared" si="102"/>
        <v>1</v>
      </c>
      <c r="DB234">
        <f t="shared" si="103"/>
        <v>9200</v>
      </c>
      <c r="DC234">
        <f t="shared" si="104"/>
        <v>0</v>
      </c>
      <c r="DD234" t="s">
        <v>3</v>
      </c>
      <c r="DE234" t="s">
        <v>3</v>
      </c>
      <c r="DF234">
        <f t="shared" si="81"/>
        <v>0</v>
      </c>
      <c r="DG234">
        <f t="shared" si="82"/>
        <v>0</v>
      </c>
      <c r="DH234">
        <f t="shared" si="83"/>
        <v>0</v>
      </c>
      <c r="DI234">
        <f t="shared" si="84"/>
        <v>0</v>
      </c>
      <c r="DJ234">
        <f t="shared" si="105"/>
        <v>0</v>
      </c>
      <c r="DK234">
        <v>0</v>
      </c>
    </row>
    <row r="235" spans="1:115" x14ac:dyDescent="0.2">
      <c r="A235">
        <f>ROW(Source!A199)</f>
        <v>199</v>
      </c>
      <c r="B235">
        <v>51441990</v>
      </c>
      <c r="C235">
        <v>51457788</v>
      </c>
      <c r="D235">
        <v>0</v>
      </c>
      <c r="E235">
        <v>1</v>
      </c>
      <c r="F235">
        <v>1</v>
      </c>
      <c r="G235">
        <v>1</v>
      </c>
      <c r="H235">
        <v>1</v>
      </c>
      <c r="I235" t="s">
        <v>724</v>
      </c>
      <c r="J235" t="s">
        <v>3</v>
      </c>
      <c r="K235" t="s">
        <v>725</v>
      </c>
      <c r="L235">
        <v>1369</v>
      </c>
      <c r="N235">
        <v>1013</v>
      </c>
      <c r="O235" t="s">
        <v>642</v>
      </c>
      <c r="P235" t="s">
        <v>642</v>
      </c>
      <c r="Q235">
        <v>1</v>
      </c>
      <c r="W235">
        <v>0</v>
      </c>
      <c r="X235">
        <v>-1096138365</v>
      </c>
      <c r="Y235">
        <f>(AT235*1.15*1.15)</f>
        <v>1454.75</v>
      </c>
      <c r="AA235">
        <v>0</v>
      </c>
      <c r="AB235">
        <v>0</v>
      </c>
      <c r="AC235">
        <v>0</v>
      </c>
      <c r="AD235">
        <v>8.3800000000000008</v>
      </c>
      <c r="AE235">
        <v>0</v>
      </c>
      <c r="AF235">
        <v>0</v>
      </c>
      <c r="AG235">
        <v>0</v>
      </c>
      <c r="AH235">
        <v>8.3800000000000008</v>
      </c>
      <c r="AI235">
        <v>1</v>
      </c>
      <c r="AJ235">
        <v>1</v>
      </c>
      <c r="AK235">
        <v>1</v>
      </c>
      <c r="AL235">
        <v>1</v>
      </c>
      <c r="AN235">
        <v>0</v>
      </c>
      <c r="AO235">
        <v>1</v>
      </c>
      <c r="AP235">
        <v>0</v>
      </c>
      <c r="AQ235">
        <v>0</v>
      </c>
      <c r="AR235">
        <v>0</v>
      </c>
      <c r="AS235" t="s">
        <v>3</v>
      </c>
      <c r="AT235">
        <v>1100</v>
      </c>
      <c r="AU235" t="s">
        <v>43</v>
      </c>
      <c r="AV235">
        <v>1</v>
      </c>
      <c r="AW235">
        <v>2</v>
      </c>
      <c r="AX235">
        <v>51457815</v>
      </c>
      <c r="AY235">
        <v>2</v>
      </c>
      <c r="AZ235">
        <v>133120</v>
      </c>
      <c r="BA235">
        <v>235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CX235">
        <f>ROUND(Y235*Source!I199,9)</f>
        <v>0</v>
      </c>
      <c r="CY235">
        <f>AD235</f>
        <v>8.3800000000000008</v>
      </c>
      <c r="CZ235">
        <f>AH235</f>
        <v>8.3800000000000008</v>
      </c>
      <c r="DA235">
        <f>AL235</f>
        <v>1</v>
      </c>
      <c r="DB235">
        <f>ROUND((ROUND(AT235*CZ235,2)*1.15*1.15),6)</f>
        <v>12190.805</v>
      </c>
      <c r="DC235">
        <f>ROUND((ROUND(AT235*AG235,2)*1.15*1.15),6)</f>
        <v>0</v>
      </c>
      <c r="DD235" t="s">
        <v>3</v>
      </c>
      <c r="DE235" t="s">
        <v>3</v>
      </c>
      <c r="DF235">
        <f t="shared" si="81"/>
        <v>0</v>
      </c>
      <c r="DG235">
        <f t="shared" si="82"/>
        <v>0</v>
      </c>
      <c r="DH235">
        <f t="shared" si="83"/>
        <v>0</v>
      </c>
      <c r="DI235">
        <f t="shared" si="84"/>
        <v>0</v>
      </c>
      <c r="DJ235">
        <f>DI235</f>
        <v>0</v>
      </c>
      <c r="DK235">
        <v>0</v>
      </c>
    </row>
    <row r="236" spans="1:115" x14ac:dyDescent="0.2">
      <c r="A236">
        <f>ROW(Source!A199)</f>
        <v>199</v>
      </c>
      <c r="B236">
        <v>51441990</v>
      </c>
      <c r="C236">
        <v>51457788</v>
      </c>
      <c r="D236">
        <v>121548</v>
      </c>
      <c r="E236">
        <v>1</v>
      </c>
      <c r="F236">
        <v>1</v>
      </c>
      <c r="G236">
        <v>1</v>
      </c>
      <c r="H236">
        <v>1</v>
      </c>
      <c r="I236" t="s">
        <v>31</v>
      </c>
      <c r="J236" t="s">
        <v>3</v>
      </c>
      <c r="K236" t="s">
        <v>643</v>
      </c>
      <c r="L236">
        <v>1369</v>
      </c>
      <c r="N236">
        <v>1013</v>
      </c>
      <c r="O236" t="s">
        <v>642</v>
      </c>
      <c r="P236" t="s">
        <v>642</v>
      </c>
      <c r="Q236">
        <v>1</v>
      </c>
      <c r="W236">
        <v>0</v>
      </c>
      <c r="X236">
        <v>18861106</v>
      </c>
      <c r="Y236">
        <f t="shared" ref="Y236:Y246" si="106">(AT236*1.25*1.15)</f>
        <v>307.16500000000002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1</v>
      </c>
      <c r="AJ236">
        <v>1</v>
      </c>
      <c r="AK236">
        <v>1</v>
      </c>
      <c r="AL236">
        <v>1</v>
      </c>
      <c r="AN236">
        <v>0</v>
      </c>
      <c r="AO236">
        <v>1</v>
      </c>
      <c r="AP236">
        <v>0</v>
      </c>
      <c r="AQ236">
        <v>0</v>
      </c>
      <c r="AR236">
        <v>0</v>
      </c>
      <c r="AS236" t="s">
        <v>3</v>
      </c>
      <c r="AT236">
        <v>213.68</v>
      </c>
      <c r="AU236" t="s">
        <v>36</v>
      </c>
      <c r="AV236">
        <v>2</v>
      </c>
      <c r="AW236">
        <v>2</v>
      </c>
      <c r="AX236">
        <v>51457816</v>
      </c>
      <c r="AY236">
        <v>1</v>
      </c>
      <c r="AZ236">
        <v>0</v>
      </c>
      <c r="BA236">
        <v>236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CX236">
        <f>ROUND(Y236*Source!I199,9)</f>
        <v>0</v>
      </c>
      <c r="CY236">
        <f>AD236</f>
        <v>0</v>
      </c>
      <c r="CZ236">
        <f>AH236</f>
        <v>0</v>
      </c>
      <c r="DA236">
        <f>AL236</f>
        <v>1</v>
      </c>
      <c r="DB236">
        <f t="shared" ref="DB236:DB246" si="107">ROUND((ROUND(AT236*CZ236,2)*1.25*1.15),6)</f>
        <v>0</v>
      </c>
      <c r="DC236">
        <f t="shared" ref="DC236:DC246" si="108">ROUND((ROUND(AT236*AG236,2)*1.25*1.15),6)</f>
        <v>0</v>
      </c>
      <c r="DD236" t="s">
        <v>3</v>
      </c>
      <c r="DE236" t="s">
        <v>3</v>
      </c>
      <c r="DF236">
        <f t="shared" si="81"/>
        <v>0</v>
      </c>
      <c r="DG236">
        <f t="shared" si="82"/>
        <v>0</v>
      </c>
      <c r="DH236">
        <f t="shared" si="83"/>
        <v>0</v>
      </c>
      <c r="DI236">
        <f t="shared" si="84"/>
        <v>0</v>
      </c>
      <c r="DJ236">
        <f>DI236</f>
        <v>0</v>
      </c>
      <c r="DK236">
        <v>0</v>
      </c>
    </row>
    <row r="237" spans="1:115" x14ac:dyDescent="0.2">
      <c r="A237">
        <f>ROW(Source!A199)</f>
        <v>199</v>
      </c>
      <c r="B237">
        <v>51441990</v>
      </c>
      <c r="C237">
        <v>51457788</v>
      </c>
      <c r="D237">
        <v>0</v>
      </c>
      <c r="E237">
        <v>1</v>
      </c>
      <c r="F237">
        <v>1</v>
      </c>
      <c r="G237">
        <v>1</v>
      </c>
      <c r="H237">
        <v>2</v>
      </c>
      <c r="I237" t="s">
        <v>673</v>
      </c>
      <c r="J237" t="s">
        <v>3</v>
      </c>
      <c r="K237" t="s">
        <v>674</v>
      </c>
      <c r="L237">
        <v>37129807</v>
      </c>
      <c r="N237">
        <v>1011</v>
      </c>
      <c r="O237" t="s">
        <v>646</v>
      </c>
      <c r="P237" t="s">
        <v>646</v>
      </c>
      <c r="Q237">
        <v>1</v>
      </c>
      <c r="W237">
        <v>0</v>
      </c>
      <c r="X237">
        <v>1021476359</v>
      </c>
      <c r="Y237">
        <f t="shared" si="106"/>
        <v>114.425</v>
      </c>
      <c r="AA237">
        <v>0</v>
      </c>
      <c r="AB237">
        <v>187.02</v>
      </c>
      <c r="AC237">
        <v>25.1</v>
      </c>
      <c r="AD237">
        <v>0</v>
      </c>
      <c r="AE237">
        <v>0</v>
      </c>
      <c r="AF237">
        <v>187.02</v>
      </c>
      <c r="AG237">
        <v>25.1</v>
      </c>
      <c r="AH237">
        <v>0</v>
      </c>
      <c r="AI237">
        <v>1</v>
      </c>
      <c r="AJ237">
        <v>1</v>
      </c>
      <c r="AK237">
        <v>1</v>
      </c>
      <c r="AL237">
        <v>1</v>
      </c>
      <c r="AN237">
        <v>0</v>
      </c>
      <c r="AO237">
        <v>1</v>
      </c>
      <c r="AP237">
        <v>0</v>
      </c>
      <c r="AQ237">
        <v>0</v>
      </c>
      <c r="AR237">
        <v>0</v>
      </c>
      <c r="AS237" t="s">
        <v>3</v>
      </c>
      <c r="AT237">
        <v>79.599999999999994</v>
      </c>
      <c r="AU237" t="s">
        <v>36</v>
      </c>
      <c r="AV237">
        <v>0</v>
      </c>
      <c r="AW237">
        <v>2</v>
      </c>
      <c r="AX237">
        <v>51457817</v>
      </c>
      <c r="AY237">
        <v>2</v>
      </c>
      <c r="AZ237">
        <v>98304</v>
      </c>
      <c r="BA237">
        <v>237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CX237">
        <f>ROUND(Y237*Source!I199,9)</f>
        <v>0</v>
      </c>
      <c r="CY237">
        <f t="shared" ref="CY237:CY246" si="109">AB237</f>
        <v>187.02</v>
      </c>
      <c r="CZ237">
        <f t="shared" ref="CZ237:CZ246" si="110">AF237</f>
        <v>187.02</v>
      </c>
      <c r="DA237">
        <f t="shared" ref="DA237:DA246" si="111">AJ237</f>
        <v>1</v>
      </c>
      <c r="DB237">
        <f t="shared" si="107"/>
        <v>21399.760624999999</v>
      </c>
      <c r="DC237">
        <f t="shared" si="108"/>
        <v>2872.0675000000001</v>
      </c>
      <c r="DD237" t="s">
        <v>3</v>
      </c>
      <c r="DE237" t="s">
        <v>3</v>
      </c>
      <c r="DF237">
        <f t="shared" si="81"/>
        <v>0</v>
      </c>
      <c r="DG237">
        <f t="shared" si="82"/>
        <v>0</v>
      </c>
      <c r="DH237">
        <f t="shared" si="83"/>
        <v>0</v>
      </c>
      <c r="DI237">
        <f t="shared" si="84"/>
        <v>0</v>
      </c>
      <c r="DJ237">
        <f t="shared" ref="DJ237:DJ246" si="112">DG237</f>
        <v>0</v>
      </c>
      <c r="DK237">
        <v>0</v>
      </c>
    </row>
    <row r="238" spans="1:115" x14ac:dyDescent="0.2">
      <c r="A238">
        <f>ROW(Source!A199)</f>
        <v>199</v>
      </c>
      <c r="B238">
        <v>51441990</v>
      </c>
      <c r="C238">
        <v>51457788</v>
      </c>
      <c r="D238">
        <v>0</v>
      </c>
      <c r="E238">
        <v>1</v>
      </c>
      <c r="F238">
        <v>1</v>
      </c>
      <c r="G238">
        <v>1</v>
      </c>
      <c r="H238">
        <v>2</v>
      </c>
      <c r="I238" t="s">
        <v>705</v>
      </c>
      <c r="J238" t="s">
        <v>3</v>
      </c>
      <c r="K238" t="s">
        <v>706</v>
      </c>
      <c r="L238">
        <v>37129807</v>
      </c>
      <c r="N238">
        <v>1011</v>
      </c>
      <c r="O238" t="s">
        <v>646</v>
      </c>
      <c r="P238" t="s">
        <v>646</v>
      </c>
      <c r="Q238">
        <v>1</v>
      </c>
      <c r="W238">
        <v>0</v>
      </c>
      <c r="X238">
        <v>-154294902</v>
      </c>
      <c r="Y238">
        <f t="shared" si="106"/>
        <v>82.109999999999985</v>
      </c>
      <c r="AA238">
        <v>0</v>
      </c>
      <c r="AB238">
        <v>0.48</v>
      </c>
      <c r="AC238">
        <v>0</v>
      </c>
      <c r="AD238">
        <v>0</v>
      </c>
      <c r="AE238">
        <v>0</v>
      </c>
      <c r="AF238">
        <v>0.48</v>
      </c>
      <c r="AG238">
        <v>0</v>
      </c>
      <c r="AH238">
        <v>0</v>
      </c>
      <c r="AI238">
        <v>1</v>
      </c>
      <c r="AJ238">
        <v>1</v>
      </c>
      <c r="AK238">
        <v>1</v>
      </c>
      <c r="AL238">
        <v>1</v>
      </c>
      <c r="AN238">
        <v>0</v>
      </c>
      <c r="AO238">
        <v>1</v>
      </c>
      <c r="AP238">
        <v>0</v>
      </c>
      <c r="AQ238">
        <v>0</v>
      </c>
      <c r="AR238">
        <v>0</v>
      </c>
      <c r="AS238" t="s">
        <v>3</v>
      </c>
      <c r="AT238">
        <v>57.12</v>
      </c>
      <c r="AU238" t="s">
        <v>36</v>
      </c>
      <c r="AV238">
        <v>0</v>
      </c>
      <c r="AW238">
        <v>2</v>
      </c>
      <c r="AX238">
        <v>51457818</v>
      </c>
      <c r="AY238">
        <v>2</v>
      </c>
      <c r="AZ238">
        <v>34816</v>
      </c>
      <c r="BA238">
        <v>238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CX238">
        <f>ROUND(Y238*Source!I199,9)</f>
        <v>0</v>
      </c>
      <c r="CY238">
        <f t="shared" si="109"/>
        <v>0.48</v>
      </c>
      <c r="CZ238">
        <f t="shared" si="110"/>
        <v>0.48</v>
      </c>
      <c r="DA238">
        <f t="shared" si="111"/>
        <v>1</v>
      </c>
      <c r="DB238">
        <f t="shared" si="107"/>
        <v>39.416249999999998</v>
      </c>
      <c r="DC238">
        <f t="shared" si="108"/>
        <v>0</v>
      </c>
      <c r="DD238" t="s">
        <v>3</v>
      </c>
      <c r="DE238" t="s">
        <v>3</v>
      </c>
      <c r="DF238">
        <f t="shared" si="81"/>
        <v>0</v>
      </c>
      <c r="DG238">
        <f t="shared" si="82"/>
        <v>0</v>
      </c>
      <c r="DH238">
        <f t="shared" si="83"/>
        <v>0</v>
      </c>
      <c r="DI238">
        <f t="shared" si="84"/>
        <v>0</v>
      </c>
      <c r="DJ238">
        <f t="shared" si="112"/>
        <v>0</v>
      </c>
      <c r="DK238">
        <v>0</v>
      </c>
    </row>
    <row r="239" spans="1:115" x14ac:dyDescent="0.2">
      <c r="A239">
        <f>ROW(Source!A199)</f>
        <v>199</v>
      </c>
      <c r="B239">
        <v>51441990</v>
      </c>
      <c r="C239">
        <v>51457788</v>
      </c>
      <c r="D239">
        <v>0</v>
      </c>
      <c r="E239">
        <v>1</v>
      </c>
      <c r="F239">
        <v>1</v>
      </c>
      <c r="G239">
        <v>1</v>
      </c>
      <c r="H239">
        <v>2</v>
      </c>
      <c r="I239" t="s">
        <v>701</v>
      </c>
      <c r="J239" t="s">
        <v>3</v>
      </c>
      <c r="K239" t="s">
        <v>702</v>
      </c>
      <c r="L239">
        <v>37129807</v>
      </c>
      <c r="N239">
        <v>1011</v>
      </c>
      <c r="O239" t="s">
        <v>646</v>
      </c>
      <c r="P239" t="s">
        <v>646</v>
      </c>
      <c r="Q239">
        <v>1</v>
      </c>
      <c r="W239">
        <v>0</v>
      </c>
      <c r="X239">
        <v>1536764081</v>
      </c>
      <c r="Y239">
        <f t="shared" si="106"/>
        <v>13.469374999999998</v>
      </c>
      <c r="AA239">
        <v>0</v>
      </c>
      <c r="AB239">
        <v>4.5</v>
      </c>
      <c r="AC239">
        <v>0</v>
      </c>
      <c r="AD239">
        <v>0</v>
      </c>
      <c r="AE239">
        <v>0</v>
      </c>
      <c r="AF239">
        <v>4.5</v>
      </c>
      <c r="AG239">
        <v>0</v>
      </c>
      <c r="AH239">
        <v>0</v>
      </c>
      <c r="AI239">
        <v>1</v>
      </c>
      <c r="AJ239">
        <v>1</v>
      </c>
      <c r="AK239">
        <v>1</v>
      </c>
      <c r="AL239">
        <v>1</v>
      </c>
      <c r="AN239">
        <v>0</v>
      </c>
      <c r="AO239">
        <v>1</v>
      </c>
      <c r="AP239">
        <v>0</v>
      </c>
      <c r="AQ239">
        <v>0</v>
      </c>
      <c r="AR239">
        <v>0</v>
      </c>
      <c r="AS239" t="s">
        <v>3</v>
      </c>
      <c r="AT239">
        <v>9.3699999999999992</v>
      </c>
      <c r="AU239" t="s">
        <v>36</v>
      </c>
      <c r="AV239">
        <v>0</v>
      </c>
      <c r="AW239">
        <v>2</v>
      </c>
      <c r="AX239">
        <v>51457819</v>
      </c>
      <c r="AY239">
        <v>2</v>
      </c>
      <c r="AZ239">
        <v>34816</v>
      </c>
      <c r="BA239">
        <v>239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CX239">
        <f>ROUND(Y239*Source!I199,9)</f>
        <v>0</v>
      </c>
      <c r="CY239">
        <f t="shared" si="109"/>
        <v>4.5</v>
      </c>
      <c r="CZ239">
        <f t="shared" si="110"/>
        <v>4.5</v>
      </c>
      <c r="DA239">
        <f t="shared" si="111"/>
        <v>1</v>
      </c>
      <c r="DB239">
        <f t="shared" si="107"/>
        <v>60.619374999999998</v>
      </c>
      <c r="DC239">
        <f t="shared" si="108"/>
        <v>0</v>
      </c>
      <c r="DD239" t="s">
        <v>3</v>
      </c>
      <c r="DE239" t="s">
        <v>3</v>
      </c>
      <c r="DF239">
        <f t="shared" si="81"/>
        <v>0</v>
      </c>
      <c r="DG239">
        <f t="shared" si="82"/>
        <v>0</v>
      </c>
      <c r="DH239">
        <f t="shared" si="83"/>
        <v>0</v>
      </c>
      <c r="DI239">
        <f t="shared" si="84"/>
        <v>0</v>
      </c>
      <c r="DJ239">
        <f t="shared" si="112"/>
        <v>0</v>
      </c>
      <c r="DK239">
        <v>0</v>
      </c>
    </row>
    <row r="240" spans="1:115" x14ac:dyDescent="0.2">
      <c r="A240">
        <f>ROW(Source!A199)</f>
        <v>199</v>
      </c>
      <c r="B240">
        <v>51441990</v>
      </c>
      <c r="C240">
        <v>51457788</v>
      </c>
      <c r="D240">
        <v>0</v>
      </c>
      <c r="E240">
        <v>1</v>
      </c>
      <c r="F240">
        <v>1</v>
      </c>
      <c r="G240">
        <v>1</v>
      </c>
      <c r="H240">
        <v>2</v>
      </c>
      <c r="I240" t="s">
        <v>675</v>
      </c>
      <c r="J240" t="s">
        <v>3</v>
      </c>
      <c r="K240" t="s">
        <v>676</v>
      </c>
      <c r="L240">
        <v>37129807</v>
      </c>
      <c r="N240">
        <v>1011</v>
      </c>
      <c r="O240" t="s">
        <v>646</v>
      </c>
      <c r="P240" t="s">
        <v>646</v>
      </c>
      <c r="Q240">
        <v>1</v>
      </c>
      <c r="W240">
        <v>0</v>
      </c>
      <c r="X240">
        <v>-1946704301</v>
      </c>
      <c r="Y240">
        <f t="shared" si="106"/>
        <v>607.05624999999998</v>
      </c>
      <c r="AA240">
        <v>0</v>
      </c>
      <c r="AB240">
        <v>16.64</v>
      </c>
      <c r="AC240">
        <v>0</v>
      </c>
      <c r="AD240">
        <v>0</v>
      </c>
      <c r="AE240">
        <v>0</v>
      </c>
      <c r="AF240">
        <v>16.64</v>
      </c>
      <c r="AG240">
        <v>0</v>
      </c>
      <c r="AH240">
        <v>0</v>
      </c>
      <c r="AI240">
        <v>1</v>
      </c>
      <c r="AJ240">
        <v>1</v>
      </c>
      <c r="AK240">
        <v>1</v>
      </c>
      <c r="AL240">
        <v>1</v>
      </c>
      <c r="AN240">
        <v>0</v>
      </c>
      <c r="AO240">
        <v>1</v>
      </c>
      <c r="AP240">
        <v>0</v>
      </c>
      <c r="AQ240">
        <v>0</v>
      </c>
      <c r="AR240">
        <v>0</v>
      </c>
      <c r="AS240" t="s">
        <v>3</v>
      </c>
      <c r="AT240">
        <v>422.3</v>
      </c>
      <c r="AU240" t="s">
        <v>36</v>
      </c>
      <c r="AV240">
        <v>0</v>
      </c>
      <c r="AW240">
        <v>2</v>
      </c>
      <c r="AX240">
        <v>51457820</v>
      </c>
      <c r="AY240">
        <v>2</v>
      </c>
      <c r="AZ240">
        <v>32768</v>
      </c>
      <c r="BA240">
        <v>240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CX240">
        <f>ROUND(Y240*Source!I199,9)</f>
        <v>0</v>
      </c>
      <c r="CY240">
        <f t="shared" si="109"/>
        <v>16.64</v>
      </c>
      <c r="CZ240">
        <f t="shared" si="110"/>
        <v>16.64</v>
      </c>
      <c r="DA240">
        <f t="shared" si="111"/>
        <v>1</v>
      </c>
      <c r="DB240">
        <f t="shared" si="107"/>
        <v>10101.413124999999</v>
      </c>
      <c r="DC240">
        <f t="shared" si="108"/>
        <v>0</v>
      </c>
      <c r="DD240" t="s">
        <v>3</v>
      </c>
      <c r="DE240" t="s">
        <v>3</v>
      </c>
      <c r="DF240">
        <f t="shared" si="81"/>
        <v>0</v>
      </c>
      <c r="DG240">
        <f t="shared" si="82"/>
        <v>0</v>
      </c>
      <c r="DH240">
        <f t="shared" si="83"/>
        <v>0</v>
      </c>
      <c r="DI240">
        <f t="shared" si="84"/>
        <v>0</v>
      </c>
      <c r="DJ240">
        <f t="shared" si="112"/>
        <v>0</v>
      </c>
      <c r="DK240">
        <v>0</v>
      </c>
    </row>
    <row r="241" spans="1:115" x14ac:dyDescent="0.2">
      <c r="A241">
        <f>ROW(Source!A199)</f>
        <v>199</v>
      </c>
      <c r="B241">
        <v>51441990</v>
      </c>
      <c r="C241">
        <v>51457788</v>
      </c>
      <c r="D241">
        <v>0</v>
      </c>
      <c r="E241">
        <v>1</v>
      </c>
      <c r="F241">
        <v>1</v>
      </c>
      <c r="G241">
        <v>1</v>
      </c>
      <c r="H241">
        <v>2</v>
      </c>
      <c r="I241" t="s">
        <v>689</v>
      </c>
      <c r="J241" t="s">
        <v>3</v>
      </c>
      <c r="K241" t="s">
        <v>690</v>
      </c>
      <c r="L241">
        <v>37129807</v>
      </c>
      <c r="N241">
        <v>1011</v>
      </c>
      <c r="O241" t="s">
        <v>646</v>
      </c>
      <c r="P241" t="s">
        <v>646</v>
      </c>
      <c r="Q241">
        <v>1</v>
      </c>
      <c r="W241">
        <v>0</v>
      </c>
      <c r="X241">
        <v>562843950</v>
      </c>
      <c r="Y241">
        <f t="shared" si="106"/>
        <v>33.335625</v>
      </c>
      <c r="AA241">
        <v>0</v>
      </c>
      <c r="AB241">
        <v>70</v>
      </c>
      <c r="AC241">
        <v>0</v>
      </c>
      <c r="AD241">
        <v>0</v>
      </c>
      <c r="AE241">
        <v>0</v>
      </c>
      <c r="AF241">
        <v>70</v>
      </c>
      <c r="AG241">
        <v>0</v>
      </c>
      <c r="AH241">
        <v>0</v>
      </c>
      <c r="AI241">
        <v>1</v>
      </c>
      <c r="AJ241">
        <v>1</v>
      </c>
      <c r="AK241">
        <v>1</v>
      </c>
      <c r="AL241">
        <v>1</v>
      </c>
      <c r="AN241">
        <v>0</v>
      </c>
      <c r="AO241">
        <v>1</v>
      </c>
      <c r="AP241">
        <v>0</v>
      </c>
      <c r="AQ241">
        <v>0</v>
      </c>
      <c r="AR241">
        <v>0</v>
      </c>
      <c r="AS241" t="s">
        <v>3</v>
      </c>
      <c r="AT241">
        <v>23.19</v>
      </c>
      <c r="AU241" t="s">
        <v>36</v>
      </c>
      <c r="AV241">
        <v>0</v>
      </c>
      <c r="AW241">
        <v>2</v>
      </c>
      <c r="AX241">
        <v>51457821</v>
      </c>
      <c r="AY241">
        <v>2</v>
      </c>
      <c r="AZ241">
        <v>32768</v>
      </c>
      <c r="BA241">
        <v>241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CX241">
        <f>ROUND(Y241*Source!I199,9)</f>
        <v>0</v>
      </c>
      <c r="CY241">
        <f t="shared" si="109"/>
        <v>70</v>
      </c>
      <c r="CZ241">
        <f t="shared" si="110"/>
        <v>70</v>
      </c>
      <c r="DA241">
        <f t="shared" si="111"/>
        <v>1</v>
      </c>
      <c r="DB241">
        <f t="shared" si="107"/>
        <v>2333.4937500000001</v>
      </c>
      <c r="DC241">
        <f t="shared" si="108"/>
        <v>0</v>
      </c>
      <c r="DD241" t="s">
        <v>3</v>
      </c>
      <c r="DE241" t="s">
        <v>3</v>
      </c>
      <c r="DF241">
        <f t="shared" si="81"/>
        <v>0</v>
      </c>
      <c r="DG241">
        <f t="shared" si="82"/>
        <v>0</v>
      </c>
      <c r="DH241">
        <f t="shared" si="83"/>
        <v>0</v>
      </c>
      <c r="DI241">
        <f t="shared" si="84"/>
        <v>0</v>
      </c>
      <c r="DJ241">
        <f t="shared" si="112"/>
        <v>0</v>
      </c>
      <c r="DK241">
        <v>0</v>
      </c>
    </row>
    <row r="242" spans="1:115" x14ac:dyDescent="0.2">
      <c r="A242">
        <f>ROW(Source!A199)</f>
        <v>199</v>
      </c>
      <c r="B242">
        <v>51441990</v>
      </c>
      <c r="C242">
        <v>51457788</v>
      </c>
      <c r="D242">
        <v>0</v>
      </c>
      <c r="E242">
        <v>1</v>
      </c>
      <c r="F242">
        <v>1</v>
      </c>
      <c r="G242">
        <v>1</v>
      </c>
      <c r="H242">
        <v>2</v>
      </c>
      <c r="I242" t="s">
        <v>693</v>
      </c>
      <c r="J242" t="s">
        <v>3</v>
      </c>
      <c r="K242" t="s">
        <v>694</v>
      </c>
      <c r="L242">
        <v>37129807</v>
      </c>
      <c r="N242">
        <v>1011</v>
      </c>
      <c r="O242" t="s">
        <v>646</v>
      </c>
      <c r="P242" t="s">
        <v>646</v>
      </c>
      <c r="Q242">
        <v>1</v>
      </c>
      <c r="W242">
        <v>0</v>
      </c>
      <c r="X242">
        <v>-868342826</v>
      </c>
      <c r="Y242">
        <f t="shared" si="106"/>
        <v>39.157499999999992</v>
      </c>
      <c r="AA242">
        <v>0</v>
      </c>
      <c r="AB242">
        <v>597.1</v>
      </c>
      <c r="AC242">
        <v>23.2</v>
      </c>
      <c r="AD242">
        <v>0</v>
      </c>
      <c r="AE242">
        <v>0</v>
      </c>
      <c r="AF242">
        <v>597.1</v>
      </c>
      <c r="AG242">
        <v>23.2</v>
      </c>
      <c r="AH242">
        <v>0</v>
      </c>
      <c r="AI242">
        <v>1</v>
      </c>
      <c r="AJ242">
        <v>1</v>
      </c>
      <c r="AK242">
        <v>1</v>
      </c>
      <c r="AL242">
        <v>1</v>
      </c>
      <c r="AN242">
        <v>0</v>
      </c>
      <c r="AO242">
        <v>1</v>
      </c>
      <c r="AP242">
        <v>0</v>
      </c>
      <c r="AQ242">
        <v>0</v>
      </c>
      <c r="AR242">
        <v>0</v>
      </c>
      <c r="AS242" t="s">
        <v>3</v>
      </c>
      <c r="AT242">
        <v>27.24</v>
      </c>
      <c r="AU242" t="s">
        <v>36</v>
      </c>
      <c r="AV242">
        <v>0</v>
      </c>
      <c r="AW242">
        <v>2</v>
      </c>
      <c r="AX242">
        <v>51457822</v>
      </c>
      <c r="AY242">
        <v>2</v>
      </c>
      <c r="AZ242">
        <v>100352</v>
      </c>
      <c r="BA242">
        <v>242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CX242">
        <f>ROUND(Y242*Source!I199,9)</f>
        <v>0</v>
      </c>
      <c r="CY242">
        <f t="shared" si="109"/>
        <v>597.1</v>
      </c>
      <c r="CZ242">
        <f t="shared" si="110"/>
        <v>597.1</v>
      </c>
      <c r="DA242">
        <f t="shared" si="111"/>
        <v>1</v>
      </c>
      <c r="DB242">
        <f t="shared" si="107"/>
        <v>23380.9375</v>
      </c>
      <c r="DC242">
        <f t="shared" si="108"/>
        <v>908.45687499999997</v>
      </c>
      <c r="DD242" t="s">
        <v>3</v>
      </c>
      <c r="DE242" t="s">
        <v>3</v>
      </c>
      <c r="DF242">
        <f t="shared" si="81"/>
        <v>0</v>
      </c>
      <c r="DG242">
        <f t="shared" si="82"/>
        <v>0</v>
      </c>
      <c r="DH242">
        <f t="shared" si="83"/>
        <v>0</v>
      </c>
      <c r="DI242">
        <f t="shared" si="84"/>
        <v>0</v>
      </c>
      <c r="DJ242">
        <f t="shared" si="112"/>
        <v>0</v>
      </c>
      <c r="DK242">
        <v>0</v>
      </c>
    </row>
    <row r="243" spans="1:115" x14ac:dyDescent="0.2">
      <c r="A243">
        <f>ROW(Source!A199)</f>
        <v>199</v>
      </c>
      <c r="B243">
        <v>51441990</v>
      </c>
      <c r="C243">
        <v>51457788</v>
      </c>
      <c r="D243">
        <v>0</v>
      </c>
      <c r="E243">
        <v>1</v>
      </c>
      <c r="F243">
        <v>1</v>
      </c>
      <c r="G243">
        <v>1</v>
      </c>
      <c r="H243">
        <v>2</v>
      </c>
      <c r="I243" t="s">
        <v>681</v>
      </c>
      <c r="J243" t="s">
        <v>3</v>
      </c>
      <c r="K243" t="s">
        <v>682</v>
      </c>
      <c r="L243">
        <v>37129807</v>
      </c>
      <c r="N243">
        <v>1011</v>
      </c>
      <c r="O243" t="s">
        <v>646</v>
      </c>
      <c r="P243" t="s">
        <v>646</v>
      </c>
      <c r="Q243">
        <v>1</v>
      </c>
      <c r="W243">
        <v>0</v>
      </c>
      <c r="X243">
        <v>1350498324</v>
      </c>
      <c r="Y243">
        <f t="shared" si="106"/>
        <v>159.08812499999999</v>
      </c>
      <c r="AA243">
        <v>0</v>
      </c>
      <c r="AB243">
        <v>0.49</v>
      </c>
      <c r="AC243">
        <v>0</v>
      </c>
      <c r="AD243">
        <v>0</v>
      </c>
      <c r="AE243">
        <v>0</v>
      </c>
      <c r="AF243">
        <v>0.49</v>
      </c>
      <c r="AG243">
        <v>0</v>
      </c>
      <c r="AH243">
        <v>0</v>
      </c>
      <c r="AI243">
        <v>1</v>
      </c>
      <c r="AJ243">
        <v>1</v>
      </c>
      <c r="AK243">
        <v>1</v>
      </c>
      <c r="AL243">
        <v>1</v>
      </c>
      <c r="AN243">
        <v>0</v>
      </c>
      <c r="AO243">
        <v>1</v>
      </c>
      <c r="AP243">
        <v>0</v>
      </c>
      <c r="AQ243">
        <v>0</v>
      </c>
      <c r="AR243">
        <v>0</v>
      </c>
      <c r="AS243" t="s">
        <v>3</v>
      </c>
      <c r="AT243">
        <v>110.67</v>
      </c>
      <c r="AU243" t="s">
        <v>36</v>
      </c>
      <c r="AV243">
        <v>0</v>
      </c>
      <c r="AW243">
        <v>2</v>
      </c>
      <c r="AX243">
        <v>51457823</v>
      </c>
      <c r="AY243">
        <v>2</v>
      </c>
      <c r="AZ243">
        <v>32768</v>
      </c>
      <c r="BA243">
        <v>243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CX243">
        <f>ROUND(Y243*Source!I199,9)</f>
        <v>0</v>
      </c>
      <c r="CY243">
        <f t="shared" si="109"/>
        <v>0.49</v>
      </c>
      <c r="CZ243">
        <f t="shared" si="110"/>
        <v>0.49</v>
      </c>
      <c r="DA243">
        <f t="shared" si="111"/>
        <v>1</v>
      </c>
      <c r="DB243">
        <f t="shared" si="107"/>
        <v>77.955624999999998</v>
      </c>
      <c r="DC243">
        <f t="shared" si="108"/>
        <v>0</v>
      </c>
      <c r="DD243" t="s">
        <v>3</v>
      </c>
      <c r="DE243" t="s">
        <v>3</v>
      </c>
      <c r="DF243">
        <f t="shared" si="81"/>
        <v>0</v>
      </c>
      <c r="DG243">
        <f t="shared" si="82"/>
        <v>0</v>
      </c>
      <c r="DH243">
        <f t="shared" si="83"/>
        <v>0</v>
      </c>
      <c r="DI243">
        <f t="shared" si="84"/>
        <v>0</v>
      </c>
      <c r="DJ243">
        <f t="shared" si="112"/>
        <v>0</v>
      </c>
      <c r="DK243">
        <v>0</v>
      </c>
    </row>
    <row r="244" spans="1:115" x14ac:dyDescent="0.2">
      <c r="A244">
        <f>ROW(Source!A199)</f>
        <v>199</v>
      </c>
      <c r="B244">
        <v>51441990</v>
      </c>
      <c r="C244">
        <v>51457788</v>
      </c>
      <c r="D244">
        <v>0</v>
      </c>
      <c r="E244">
        <v>1</v>
      </c>
      <c r="F244">
        <v>1</v>
      </c>
      <c r="G244">
        <v>1</v>
      </c>
      <c r="H244">
        <v>2</v>
      </c>
      <c r="I244" t="s">
        <v>726</v>
      </c>
      <c r="J244" t="s">
        <v>3</v>
      </c>
      <c r="K244" t="s">
        <v>727</v>
      </c>
      <c r="L244">
        <v>37129807</v>
      </c>
      <c r="N244">
        <v>1011</v>
      </c>
      <c r="O244" t="s">
        <v>646</v>
      </c>
      <c r="P244" t="s">
        <v>646</v>
      </c>
      <c r="Q244">
        <v>1</v>
      </c>
      <c r="W244">
        <v>0</v>
      </c>
      <c r="X244">
        <v>-948863967</v>
      </c>
      <c r="Y244">
        <f t="shared" si="106"/>
        <v>23.963125000000002</v>
      </c>
      <c r="AA244">
        <v>0</v>
      </c>
      <c r="AB244">
        <v>10.4</v>
      </c>
      <c r="AC244">
        <v>0</v>
      </c>
      <c r="AD244">
        <v>0</v>
      </c>
      <c r="AE244">
        <v>0</v>
      </c>
      <c r="AF244">
        <v>10.4</v>
      </c>
      <c r="AG244">
        <v>0</v>
      </c>
      <c r="AH244">
        <v>0</v>
      </c>
      <c r="AI244">
        <v>1</v>
      </c>
      <c r="AJ244">
        <v>1</v>
      </c>
      <c r="AK244">
        <v>1</v>
      </c>
      <c r="AL244">
        <v>1</v>
      </c>
      <c r="AN244">
        <v>0</v>
      </c>
      <c r="AO244">
        <v>1</v>
      </c>
      <c r="AP244">
        <v>0</v>
      </c>
      <c r="AQ244">
        <v>0</v>
      </c>
      <c r="AR244">
        <v>0</v>
      </c>
      <c r="AS244" t="s">
        <v>3</v>
      </c>
      <c r="AT244">
        <v>16.670000000000002</v>
      </c>
      <c r="AU244" t="s">
        <v>36</v>
      </c>
      <c r="AV244">
        <v>0</v>
      </c>
      <c r="AW244">
        <v>2</v>
      </c>
      <c r="AX244">
        <v>51457824</v>
      </c>
      <c r="AY244">
        <v>2</v>
      </c>
      <c r="AZ244">
        <v>32768</v>
      </c>
      <c r="BA244">
        <v>244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CX244">
        <f>ROUND(Y244*Source!I199,9)</f>
        <v>0</v>
      </c>
      <c r="CY244">
        <f t="shared" si="109"/>
        <v>10.4</v>
      </c>
      <c r="CZ244">
        <f t="shared" si="110"/>
        <v>10.4</v>
      </c>
      <c r="DA244">
        <f t="shared" si="111"/>
        <v>1</v>
      </c>
      <c r="DB244">
        <f t="shared" si="107"/>
        <v>249.21937500000001</v>
      </c>
      <c r="DC244">
        <f t="shared" si="108"/>
        <v>0</v>
      </c>
      <c r="DD244" t="s">
        <v>3</v>
      </c>
      <c r="DE244" t="s">
        <v>3</v>
      </c>
      <c r="DF244">
        <f t="shared" si="81"/>
        <v>0</v>
      </c>
      <c r="DG244">
        <f t="shared" si="82"/>
        <v>0</v>
      </c>
      <c r="DH244">
        <f t="shared" si="83"/>
        <v>0</v>
      </c>
      <c r="DI244">
        <f t="shared" si="84"/>
        <v>0</v>
      </c>
      <c r="DJ244">
        <f t="shared" si="112"/>
        <v>0</v>
      </c>
      <c r="DK244">
        <v>0</v>
      </c>
    </row>
    <row r="245" spans="1:115" x14ac:dyDescent="0.2">
      <c r="A245">
        <f>ROW(Source!A199)</f>
        <v>199</v>
      </c>
      <c r="B245">
        <v>51441990</v>
      </c>
      <c r="C245">
        <v>51457788</v>
      </c>
      <c r="D245">
        <v>0</v>
      </c>
      <c r="E245">
        <v>1</v>
      </c>
      <c r="F245">
        <v>1</v>
      </c>
      <c r="G245">
        <v>1</v>
      </c>
      <c r="H245">
        <v>2</v>
      </c>
      <c r="I245" t="s">
        <v>707</v>
      </c>
      <c r="J245" t="s">
        <v>3</v>
      </c>
      <c r="K245" t="s">
        <v>708</v>
      </c>
      <c r="L245">
        <v>37129807</v>
      </c>
      <c r="N245">
        <v>1011</v>
      </c>
      <c r="O245" t="s">
        <v>646</v>
      </c>
      <c r="P245" t="s">
        <v>646</v>
      </c>
      <c r="Q245">
        <v>1</v>
      </c>
      <c r="W245">
        <v>0</v>
      </c>
      <c r="X245">
        <v>2111957426</v>
      </c>
      <c r="Y245">
        <f t="shared" si="106"/>
        <v>0.359375</v>
      </c>
      <c r="AA245">
        <v>0</v>
      </c>
      <c r="AB245">
        <v>20</v>
      </c>
      <c r="AC245">
        <v>0</v>
      </c>
      <c r="AD245">
        <v>0</v>
      </c>
      <c r="AE245">
        <v>0</v>
      </c>
      <c r="AF245">
        <v>20</v>
      </c>
      <c r="AG245">
        <v>0</v>
      </c>
      <c r="AH245">
        <v>0</v>
      </c>
      <c r="AI245">
        <v>1</v>
      </c>
      <c r="AJ245">
        <v>1</v>
      </c>
      <c r="AK245">
        <v>1</v>
      </c>
      <c r="AL245">
        <v>1</v>
      </c>
      <c r="AN245">
        <v>0</v>
      </c>
      <c r="AO245">
        <v>1</v>
      </c>
      <c r="AP245">
        <v>0</v>
      </c>
      <c r="AQ245">
        <v>0</v>
      </c>
      <c r="AR245">
        <v>0</v>
      </c>
      <c r="AS245" t="s">
        <v>3</v>
      </c>
      <c r="AT245">
        <v>0.25</v>
      </c>
      <c r="AU245" t="s">
        <v>36</v>
      </c>
      <c r="AV245">
        <v>0</v>
      </c>
      <c r="AW245">
        <v>2</v>
      </c>
      <c r="AX245">
        <v>51457825</v>
      </c>
      <c r="AY245">
        <v>2</v>
      </c>
      <c r="AZ245">
        <v>32768</v>
      </c>
      <c r="BA245">
        <v>245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CX245">
        <f>ROUND(Y245*Source!I199,9)</f>
        <v>0</v>
      </c>
      <c r="CY245">
        <f t="shared" si="109"/>
        <v>20</v>
      </c>
      <c r="CZ245">
        <f t="shared" si="110"/>
        <v>20</v>
      </c>
      <c r="DA245">
        <f t="shared" si="111"/>
        <v>1</v>
      </c>
      <c r="DB245">
        <f t="shared" si="107"/>
        <v>7.1875</v>
      </c>
      <c r="DC245">
        <f t="shared" si="108"/>
        <v>0</v>
      </c>
      <c r="DD245" t="s">
        <v>3</v>
      </c>
      <c r="DE245" t="s">
        <v>3</v>
      </c>
      <c r="DF245">
        <f t="shared" si="81"/>
        <v>0</v>
      </c>
      <c r="DG245">
        <f t="shared" si="82"/>
        <v>0</v>
      </c>
      <c r="DH245">
        <f t="shared" si="83"/>
        <v>0</v>
      </c>
      <c r="DI245">
        <f t="shared" si="84"/>
        <v>0</v>
      </c>
      <c r="DJ245">
        <f t="shared" si="112"/>
        <v>0</v>
      </c>
      <c r="DK245">
        <v>0</v>
      </c>
    </row>
    <row r="246" spans="1:115" x14ac:dyDescent="0.2">
      <c r="A246">
        <f>ROW(Source!A199)</f>
        <v>199</v>
      </c>
      <c r="B246">
        <v>51441990</v>
      </c>
      <c r="C246">
        <v>51457788</v>
      </c>
      <c r="D246">
        <v>0</v>
      </c>
      <c r="E246">
        <v>1</v>
      </c>
      <c r="F246">
        <v>1</v>
      </c>
      <c r="G246">
        <v>1</v>
      </c>
      <c r="H246">
        <v>2</v>
      </c>
      <c r="I246" t="s">
        <v>709</v>
      </c>
      <c r="J246" t="s">
        <v>3</v>
      </c>
      <c r="K246" t="s">
        <v>710</v>
      </c>
      <c r="L246">
        <v>37129807</v>
      </c>
      <c r="N246">
        <v>1011</v>
      </c>
      <c r="O246" t="s">
        <v>646</v>
      </c>
      <c r="P246" t="s">
        <v>646</v>
      </c>
      <c r="Q246">
        <v>1</v>
      </c>
      <c r="W246">
        <v>0</v>
      </c>
      <c r="X246">
        <v>1349450528</v>
      </c>
      <c r="Y246">
        <f t="shared" si="106"/>
        <v>0.359375</v>
      </c>
      <c r="AA246">
        <v>0</v>
      </c>
      <c r="AB246">
        <v>3</v>
      </c>
      <c r="AC246">
        <v>0</v>
      </c>
      <c r="AD246">
        <v>0</v>
      </c>
      <c r="AE246">
        <v>0</v>
      </c>
      <c r="AF246">
        <v>3</v>
      </c>
      <c r="AG246">
        <v>0</v>
      </c>
      <c r="AH246">
        <v>0</v>
      </c>
      <c r="AI246">
        <v>1</v>
      </c>
      <c r="AJ246">
        <v>1</v>
      </c>
      <c r="AK246">
        <v>1</v>
      </c>
      <c r="AL246">
        <v>1</v>
      </c>
      <c r="AN246">
        <v>0</v>
      </c>
      <c r="AO246">
        <v>1</v>
      </c>
      <c r="AP246">
        <v>0</v>
      </c>
      <c r="AQ246">
        <v>0</v>
      </c>
      <c r="AR246">
        <v>0</v>
      </c>
      <c r="AS246" t="s">
        <v>3</v>
      </c>
      <c r="AT246">
        <v>0.25</v>
      </c>
      <c r="AU246" t="s">
        <v>36</v>
      </c>
      <c r="AV246">
        <v>0</v>
      </c>
      <c r="AW246">
        <v>2</v>
      </c>
      <c r="AX246">
        <v>51457826</v>
      </c>
      <c r="AY246">
        <v>2</v>
      </c>
      <c r="AZ246">
        <v>32768</v>
      </c>
      <c r="BA246">
        <v>246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CX246">
        <f>ROUND(Y246*Source!I199,9)</f>
        <v>0</v>
      </c>
      <c r="CY246">
        <f t="shared" si="109"/>
        <v>3</v>
      </c>
      <c r="CZ246">
        <f t="shared" si="110"/>
        <v>3</v>
      </c>
      <c r="DA246">
        <f t="shared" si="111"/>
        <v>1</v>
      </c>
      <c r="DB246">
        <f t="shared" si="107"/>
        <v>1.078125</v>
      </c>
      <c r="DC246">
        <f t="shared" si="108"/>
        <v>0</v>
      </c>
      <c r="DD246" t="s">
        <v>3</v>
      </c>
      <c r="DE246" t="s">
        <v>3</v>
      </c>
      <c r="DF246">
        <f t="shared" si="81"/>
        <v>0</v>
      </c>
      <c r="DG246">
        <f t="shared" si="82"/>
        <v>0</v>
      </c>
      <c r="DH246">
        <f t="shared" si="83"/>
        <v>0</v>
      </c>
      <c r="DI246">
        <f t="shared" si="84"/>
        <v>0</v>
      </c>
      <c r="DJ246">
        <f t="shared" si="112"/>
        <v>0</v>
      </c>
      <c r="DK246">
        <v>0</v>
      </c>
    </row>
    <row r="247" spans="1:115" x14ac:dyDescent="0.2">
      <c r="A247">
        <f>ROW(Source!A199)</f>
        <v>199</v>
      </c>
      <c r="B247">
        <v>51441990</v>
      </c>
      <c r="C247">
        <v>51457788</v>
      </c>
      <c r="D247">
        <v>0</v>
      </c>
      <c r="E247">
        <v>1</v>
      </c>
      <c r="F247">
        <v>1</v>
      </c>
      <c r="G247">
        <v>1</v>
      </c>
      <c r="H247">
        <v>3</v>
      </c>
      <c r="I247" t="s">
        <v>728</v>
      </c>
      <c r="J247" t="s">
        <v>3</v>
      </c>
      <c r="K247" t="s">
        <v>729</v>
      </c>
      <c r="L247">
        <v>1407</v>
      </c>
      <c r="N247">
        <v>1013</v>
      </c>
      <c r="O247" t="s">
        <v>719</v>
      </c>
      <c r="P247" t="s">
        <v>719</v>
      </c>
      <c r="Q247">
        <v>1</v>
      </c>
      <c r="W247">
        <v>0</v>
      </c>
      <c r="X247">
        <v>-263105845</v>
      </c>
      <c r="Y247">
        <f t="shared" ref="Y247:Y260" si="113">AT247</f>
        <v>7.37</v>
      </c>
      <c r="AA247">
        <v>3468.64</v>
      </c>
      <c r="AB247">
        <v>0</v>
      </c>
      <c r="AC247">
        <v>0</v>
      </c>
      <c r="AD247">
        <v>0</v>
      </c>
      <c r="AE247">
        <v>3468.64</v>
      </c>
      <c r="AF247">
        <v>0</v>
      </c>
      <c r="AG247">
        <v>0</v>
      </c>
      <c r="AH247">
        <v>0</v>
      </c>
      <c r="AI247">
        <v>1</v>
      </c>
      <c r="AJ247">
        <v>1</v>
      </c>
      <c r="AK247">
        <v>1</v>
      </c>
      <c r="AL247">
        <v>1</v>
      </c>
      <c r="AN247">
        <v>0</v>
      </c>
      <c r="AO247">
        <v>1</v>
      </c>
      <c r="AP247">
        <v>0</v>
      </c>
      <c r="AQ247">
        <v>0</v>
      </c>
      <c r="AR247">
        <v>0</v>
      </c>
      <c r="AS247" t="s">
        <v>3</v>
      </c>
      <c r="AT247">
        <v>7.37</v>
      </c>
      <c r="AU247" t="s">
        <v>3</v>
      </c>
      <c r="AV247">
        <v>0</v>
      </c>
      <c r="AW247">
        <v>2</v>
      </c>
      <c r="AX247">
        <v>51457827</v>
      </c>
      <c r="AY247">
        <v>2</v>
      </c>
      <c r="AZ247">
        <v>16384</v>
      </c>
      <c r="BA247">
        <v>247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CX247">
        <f>ROUND(Y247*Source!I199,9)</f>
        <v>0</v>
      </c>
      <c r="CY247">
        <f t="shared" ref="CY247:CY260" si="114">AA247</f>
        <v>3468.64</v>
      </c>
      <c r="CZ247">
        <f t="shared" ref="CZ247:CZ260" si="115">AE247</f>
        <v>3468.64</v>
      </c>
      <c r="DA247">
        <f t="shared" ref="DA247:DA260" si="116">AI247</f>
        <v>1</v>
      </c>
      <c r="DB247">
        <f t="shared" ref="DB247:DB260" si="117">ROUND(ROUND(AT247*CZ247,2),6)</f>
        <v>25563.88</v>
      </c>
      <c r="DC247">
        <f t="shared" ref="DC247:DC260" si="118">ROUND(ROUND(AT247*AG247,2),6)</f>
        <v>0</v>
      </c>
      <c r="DD247" t="s">
        <v>3</v>
      </c>
      <c r="DE247" t="s">
        <v>3</v>
      </c>
      <c r="DF247">
        <f t="shared" si="81"/>
        <v>0</v>
      </c>
      <c r="DG247">
        <f t="shared" si="82"/>
        <v>0</v>
      </c>
      <c r="DH247">
        <f t="shared" si="83"/>
        <v>0</v>
      </c>
      <c r="DI247">
        <f t="shared" si="84"/>
        <v>0</v>
      </c>
      <c r="DJ247">
        <f t="shared" ref="DJ247:DJ260" si="119">DF247</f>
        <v>0</v>
      </c>
      <c r="DK247">
        <v>0</v>
      </c>
    </row>
    <row r="248" spans="1:115" x14ac:dyDescent="0.2">
      <c r="A248">
        <f>ROW(Source!A199)</f>
        <v>199</v>
      </c>
      <c r="B248">
        <v>51441990</v>
      </c>
      <c r="C248">
        <v>51457788</v>
      </c>
      <c r="D248">
        <v>0</v>
      </c>
      <c r="E248">
        <v>1</v>
      </c>
      <c r="F248">
        <v>1</v>
      </c>
      <c r="G248">
        <v>1</v>
      </c>
      <c r="H248">
        <v>3</v>
      </c>
      <c r="I248" t="s">
        <v>289</v>
      </c>
      <c r="J248" t="s">
        <v>3</v>
      </c>
      <c r="K248" t="s">
        <v>290</v>
      </c>
      <c r="L248">
        <v>1371</v>
      </c>
      <c r="N248">
        <v>1013</v>
      </c>
      <c r="O248" t="s">
        <v>154</v>
      </c>
      <c r="P248" t="s">
        <v>154</v>
      </c>
      <c r="Q248">
        <v>1</v>
      </c>
      <c r="W248">
        <v>0</v>
      </c>
      <c r="X248">
        <v>1847111051</v>
      </c>
      <c r="Y248">
        <f t="shared" si="113"/>
        <v>1840</v>
      </c>
      <c r="AA248">
        <v>188.1</v>
      </c>
      <c r="AB248">
        <v>0</v>
      </c>
      <c r="AC248">
        <v>0</v>
      </c>
      <c r="AD248">
        <v>0</v>
      </c>
      <c r="AE248">
        <v>188.1</v>
      </c>
      <c r="AF248">
        <v>0</v>
      </c>
      <c r="AG248">
        <v>0</v>
      </c>
      <c r="AH248">
        <v>0</v>
      </c>
      <c r="AI248">
        <v>1</v>
      </c>
      <c r="AJ248">
        <v>1</v>
      </c>
      <c r="AK248">
        <v>1</v>
      </c>
      <c r="AL248">
        <v>1</v>
      </c>
      <c r="AN248">
        <v>0</v>
      </c>
      <c r="AO248">
        <v>1</v>
      </c>
      <c r="AP248">
        <v>0</v>
      </c>
      <c r="AQ248">
        <v>0</v>
      </c>
      <c r="AR248">
        <v>0</v>
      </c>
      <c r="AS248" t="s">
        <v>3</v>
      </c>
      <c r="AT248">
        <v>1840</v>
      </c>
      <c r="AU248" t="s">
        <v>3</v>
      </c>
      <c r="AV248">
        <v>0</v>
      </c>
      <c r="AW248">
        <v>2</v>
      </c>
      <c r="AX248">
        <v>51457828</v>
      </c>
      <c r="AY248">
        <v>2</v>
      </c>
      <c r="AZ248">
        <v>16384</v>
      </c>
      <c r="BA248">
        <v>248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CX248">
        <f>ROUND(Y248*Source!I199,9)</f>
        <v>0</v>
      </c>
      <c r="CY248">
        <f t="shared" si="114"/>
        <v>188.1</v>
      </c>
      <c r="CZ248">
        <f t="shared" si="115"/>
        <v>188.1</v>
      </c>
      <c r="DA248">
        <f t="shared" si="116"/>
        <v>1</v>
      </c>
      <c r="DB248">
        <f t="shared" si="117"/>
        <v>346104</v>
      </c>
      <c r="DC248">
        <f t="shared" si="118"/>
        <v>0</v>
      </c>
      <c r="DD248" t="s">
        <v>3</v>
      </c>
      <c r="DE248" t="s">
        <v>3</v>
      </c>
      <c r="DF248">
        <f t="shared" si="81"/>
        <v>0</v>
      </c>
      <c r="DG248">
        <f t="shared" si="82"/>
        <v>0</v>
      </c>
      <c r="DH248">
        <f t="shared" si="83"/>
        <v>0</v>
      </c>
      <c r="DI248">
        <f t="shared" si="84"/>
        <v>0</v>
      </c>
      <c r="DJ248">
        <f t="shared" si="119"/>
        <v>0</v>
      </c>
      <c r="DK248">
        <v>0</v>
      </c>
    </row>
    <row r="249" spans="1:115" x14ac:dyDescent="0.2">
      <c r="A249">
        <f>ROW(Source!A199)</f>
        <v>199</v>
      </c>
      <c r="B249">
        <v>51441990</v>
      </c>
      <c r="C249">
        <v>51457788</v>
      </c>
      <c r="D249">
        <v>0</v>
      </c>
      <c r="E249">
        <v>1</v>
      </c>
      <c r="F249">
        <v>1</v>
      </c>
      <c r="G249">
        <v>1</v>
      </c>
      <c r="H249">
        <v>3</v>
      </c>
      <c r="I249" t="s">
        <v>715</v>
      </c>
      <c r="J249" t="s">
        <v>3</v>
      </c>
      <c r="K249" t="s">
        <v>716</v>
      </c>
      <c r="L249">
        <v>1371</v>
      </c>
      <c r="N249">
        <v>1013</v>
      </c>
      <c r="O249" t="s">
        <v>154</v>
      </c>
      <c r="P249" t="s">
        <v>154</v>
      </c>
      <c r="Q249">
        <v>1</v>
      </c>
      <c r="W249">
        <v>0</v>
      </c>
      <c r="X249">
        <v>-253122012</v>
      </c>
      <c r="Y249">
        <f t="shared" si="113"/>
        <v>7360</v>
      </c>
      <c r="AA249">
        <v>3.2</v>
      </c>
      <c r="AB249">
        <v>0</v>
      </c>
      <c r="AC249">
        <v>0</v>
      </c>
      <c r="AD249">
        <v>0</v>
      </c>
      <c r="AE249">
        <v>3.2</v>
      </c>
      <c r="AF249">
        <v>0</v>
      </c>
      <c r="AG249">
        <v>0</v>
      </c>
      <c r="AH249">
        <v>0</v>
      </c>
      <c r="AI249">
        <v>1</v>
      </c>
      <c r="AJ249">
        <v>1</v>
      </c>
      <c r="AK249">
        <v>1</v>
      </c>
      <c r="AL249">
        <v>1</v>
      </c>
      <c r="AN249">
        <v>0</v>
      </c>
      <c r="AO249">
        <v>1</v>
      </c>
      <c r="AP249">
        <v>0</v>
      </c>
      <c r="AQ249">
        <v>0</v>
      </c>
      <c r="AR249">
        <v>0</v>
      </c>
      <c r="AS249" t="s">
        <v>3</v>
      </c>
      <c r="AT249">
        <v>7360</v>
      </c>
      <c r="AU249" t="s">
        <v>3</v>
      </c>
      <c r="AV249">
        <v>0</v>
      </c>
      <c r="AW249">
        <v>2</v>
      </c>
      <c r="AX249">
        <v>51457829</v>
      </c>
      <c r="AY249">
        <v>2</v>
      </c>
      <c r="AZ249">
        <v>16384</v>
      </c>
      <c r="BA249">
        <v>249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CX249">
        <f>ROUND(Y249*Source!I199,9)</f>
        <v>0</v>
      </c>
      <c r="CY249">
        <f t="shared" si="114"/>
        <v>3.2</v>
      </c>
      <c r="CZ249">
        <f t="shared" si="115"/>
        <v>3.2</v>
      </c>
      <c r="DA249">
        <f t="shared" si="116"/>
        <v>1</v>
      </c>
      <c r="DB249">
        <f t="shared" si="117"/>
        <v>23552</v>
      </c>
      <c r="DC249">
        <f t="shared" si="118"/>
        <v>0</v>
      </c>
      <c r="DD249" t="s">
        <v>3</v>
      </c>
      <c r="DE249" t="s">
        <v>3</v>
      </c>
      <c r="DF249">
        <f t="shared" si="81"/>
        <v>0</v>
      </c>
      <c r="DG249">
        <f t="shared" si="82"/>
        <v>0</v>
      </c>
      <c r="DH249">
        <f t="shared" si="83"/>
        <v>0</v>
      </c>
      <c r="DI249">
        <f t="shared" si="84"/>
        <v>0</v>
      </c>
      <c r="DJ249">
        <f t="shared" si="119"/>
        <v>0</v>
      </c>
      <c r="DK249">
        <v>0</v>
      </c>
    </row>
    <row r="250" spans="1:115" x14ac:dyDescent="0.2">
      <c r="A250">
        <f>ROW(Source!A199)</f>
        <v>199</v>
      </c>
      <c r="B250">
        <v>51441990</v>
      </c>
      <c r="C250">
        <v>51457788</v>
      </c>
      <c r="D250">
        <v>0</v>
      </c>
      <c r="E250">
        <v>1</v>
      </c>
      <c r="F250">
        <v>1</v>
      </c>
      <c r="G250">
        <v>1</v>
      </c>
      <c r="H250">
        <v>3</v>
      </c>
      <c r="I250" t="s">
        <v>730</v>
      </c>
      <c r="J250" t="s">
        <v>3</v>
      </c>
      <c r="K250" t="s">
        <v>731</v>
      </c>
      <c r="L250">
        <v>1407</v>
      </c>
      <c r="N250">
        <v>1013</v>
      </c>
      <c r="O250" t="s">
        <v>719</v>
      </c>
      <c r="P250" t="s">
        <v>719</v>
      </c>
      <c r="Q250">
        <v>1</v>
      </c>
      <c r="W250">
        <v>0</v>
      </c>
      <c r="X250">
        <v>1879369577</v>
      </c>
      <c r="Y250">
        <f t="shared" si="113"/>
        <v>7.37</v>
      </c>
      <c r="AA250">
        <v>1219</v>
      </c>
      <c r="AB250">
        <v>0</v>
      </c>
      <c r="AC250">
        <v>0</v>
      </c>
      <c r="AD250">
        <v>0</v>
      </c>
      <c r="AE250">
        <v>1219</v>
      </c>
      <c r="AF250">
        <v>0</v>
      </c>
      <c r="AG250">
        <v>0</v>
      </c>
      <c r="AH250">
        <v>0</v>
      </c>
      <c r="AI250">
        <v>1</v>
      </c>
      <c r="AJ250">
        <v>1</v>
      </c>
      <c r="AK250">
        <v>1</v>
      </c>
      <c r="AL250">
        <v>1</v>
      </c>
      <c r="AN250">
        <v>0</v>
      </c>
      <c r="AO250">
        <v>1</v>
      </c>
      <c r="AP250">
        <v>0</v>
      </c>
      <c r="AQ250">
        <v>0</v>
      </c>
      <c r="AR250">
        <v>0</v>
      </c>
      <c r="AS250" t="s">
        <v>3</v>
      </c>
      <c r="AT250">
        <v>7.37</v>
      </c>
      <c r="AU250" t="s">
        <v>3</v>
      </c>
      <c r="AV250">
        <v>0</v>
      </c>
      <c r="AW250">
        <v>2</v>
      </c>
      <c r="AX250">
        <v>51457830</v>
      </c>
      <c r="AY250">
        <v>2</v>
      </c>
      <c r="AZ250">
        <v>16384</v>
      </c>
      <c r="BA250">
        <v>250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CX250">
        <f>ROUND(Y250*Source!I199,9)</f>
        <v>0</v>
      </c>
      <c r="CY250">
        <f t="shared" si="114"/>
        <v>1219</v>
      </c>
      <c r="CZ250">
        <f t="shared" si="115"/>
        <v>1219</v>
      </c>
      <c r="DA250">
        <f t="shared" si="116"/>
        <v>1</v>
      </c>
      <c r="DB250">
        <f t="shared" si="117"/>
        <v>8984.0300000000007</v>
      </c>
      <c r="DC250">
        <f t="shared" si="118"/>
        <v>0</v>
      </c>
      <c r="DD250" t="s">
        <v>3</v>
      </c>
      <c r="DE250" t="s">
        <v>3</v>
      </c>
      <c r="DF250">
        <f t="shared" si="81"/>
        <v>0</v>
      </c>
      <c r="DG250">
        <f t="shared" si="82"/>
        <v>0</v>
      </c>
      <c r="DH250">
        <f t="shared" si="83"/>
        <v>0</v>
      </c>
      <c r="DI250">
        <f t="shared" si="84"/>
        <v>0</v>
      </c>
      <c r="DJ250">
        <f t="shared" si="119"/>
        <v>0</v>
      </c>
      <c r="DK250">
        <v>0</v>
      </c>
    </row>
    <row r="251" spans="1:115" x14ac:dyDescent="0.2">
      <c r="A251">
        <f>ROW(Source!A199)</f>
        <v>199</v>
      </c>
      <c r="B251">
        <v>51441990</v>
      </c>
      <c r="C251">
        <v>51457788</v>
      </c>
      <c r="D251">
        <v>0</v>
      </c>
      <c r="E251">
        <v>1</v>
      </c>
      <c r="F251">
        <v>1</v>
      </c>
      <c r="G251">
        <v>1</v>
      </c>
      <c r="H251">
        <v>3</v>
      </c>
      <c r="I251" t="s">
        <v>720</v>
      </c>
      <c r="J251" t="s">
        <v>3</v>
      </c>
      <c r="K251" t="s">
        <v>721</v>
      </c>
      <c r="L251">
        <v>1348</v>
      </c>
      <c r="N251">
        <v>1009</v>
      </c>
      <c r="O251" t="s">
        <v>230</v>
      </c>
      <c r="P251" t="s">
        <v>230</v>
      </c>
      <c r="Q251">
        <v>1000</v>
      </c>
      <c r="W251">
        <v>0</v>
      </c>
      <c r="X251">
        <v>-427998263</v>
      </c>
      <c r="Y251">
        <f t="shared" si="113"/>
        <v>1.79</v>
      </c>
      <c r="AA251">
        <v>14408.1</v>
      </c>
      <c r="AB251">
        <v>0</v>
      </c>
      <c r="AC251">
        <v>0</v>
      </c>
      <c r="AD251">
        <v>0</v>
      </c>
      <c r="AE251">
        <v>14408.1</v>
      </c>
      <c r="AF251">
        <v>0</v>
      </c>
      <c r="AG251">
        <v>0</v>
      </c>
      <c r="AH251">
        <v>0</v>
      </c>
      <c r="AI251">
        <v>1</v>
      </c>
      <c r="AJ251">
        <v>1</v>
      </c>
      <c r="AK251">
        <v>1</v>
      </c>
      <c r="AL251">
        <v>1</v>
      </c>
      <c r="AN251">
        <v>0</v>
      </c>
      <c r="AO251">
        <v>1</v>
      </c>
      <c r="AP251">
        <v>0</v>
      </c>
      <c r="AQ251">
        <v>0</v>
      </c>
      <c r="AR251">
        <v>0</v>
      </c>
      <c r="AS251" t="s">
        <v>3</v>
      </c>
      <c r="AT251">
        <v>1.79</v>
      </c>
      <c r="AU251" t="s">
        <v>3</v>
      </c>
      <c r="AV251">
        <v>0</v>
      </c>
      <c r="AW251">
        <v>2</v>
      </c>
      <c r="AX251">
        <v>51457831</v>
      </c>
      <c r="AY251">
        <v>2</v>
      </c>
      <c r="AZ251">
        <v>16384</v>
      </c>
      <c r="BA251">
        <v>251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CX251">
        <f>ROUND(Y251*Source!I199,9)</f>
        <v>0</v>
      </c>
      <c r="CY251">
        <f t="shared" si="114"/>
        <v>14408.1</v>
      </c>
      <c r="CZ251">
        <f t="shared" si="115"/>
        <v>14408.1</v>
      </c>
      <c r="DA251">
        <f t="shared" si="116"/>
        <v>1</v>
      </c>
      <c r="DB251">
        <f t="shared" si="117"/>
        <v>25790.5</v>
      </c>
      <c r="DC251">
        <f t="shared" si="118"/>
        <v>0</v>
      </c>
      <c r="DD251" t="s">
        <v>3</v>
      </c>
      <c r="DE251" t="s">
        <v>3</v>
      </c>
      <c r="DF251">
        <f t="shared" si="81"/>
        <v>0</v>
      </c>
      <c r="DG251">
        <f t="shared" si="82"/>
        <v>0</v>
      </c>
      <c r="DH251">
        <f t="shared" si="83"/>
        <v>0</v>
      </c>
      <c r="DI251">
        <f t="shared" si="84"/>
        <v>0</v>
      </c>
      <c r="DJ251">
        <f t="shared" si="119"/>
        <v>0</v>
      </c>
      <c r="DK251">
        <v>0</v>
      </c>
    </row>
    <row r="252" spans="1:115" x14ac:dyDescent="0.2">
      <c r="A252">
        <f>ROW(Source!A199)</f>
        <v>199</v>
      </c>
      <c r="B252">
        <v>51441990</v>
      </c>
      <c r="C252">
        <v>51457788</v>
      </c>
      <c r="D252">
        <v>0</v>
      </c>
      <c r="E252">
        <v>1</v>
      </c>
      <c r="F252">
        <v>1</v>
      </c>
      <c r="G252">
        <v>1</v>
      </c>
      <c r="H252">
        <v>3</v>
      </c>
      <c r="I252" t="s">
        <v>722</v>
      </c>
      <c r="J252" t="s">
        <v>3</v>
      </c>
      <c r="K252" t="s">
        <v>723</v>
      </c>
      <c r="L252">
        <v>1348</v>
      </c>
      <c r="N252">
        <v>1009</v>
      </c>
      <c r="O252" t="s">
        <v>230</v>
      </c>
      <c r="P252" t="s">
        <v>230</v>
      </c>
      <c r="Q252">
        <v>1000</v>
      </c>
      <c r="W252">
        <v>0</v>
      </c>
      <c r="X252">
        <v>240926832</v>
      </c>
      <c r="Y252">
        <f t="shared" si="113"/>
        <v>0.06</v>
      </c>
      <c r="AA252">
        <v>11496</v>
      </c>
      <c r="AB252">
        <v>0</v>
      </c>
      <c r="AC252">
        <v>0</v>
      </c>
      <c r="AD252">
        <v>0</v>
      </c>
      <c r="AE252">
        <v>11496</v>
      </c>
      <c r="AF252">
        <v>0</v>
      </c>
      <c r="AG252">
        <v>0</v>
      </c>
      <c r="AH252">
        <v>0</v>
      </c>
      <c r="AI252">
        <v>1</v>
      </c>
      <c r="AJ252">
        <v>1</v>
      </c>
      <c r="AK252">
        <v>1</v>
      </c>
      <c r="AL252">
        <v>1</v>
      </c>
      <c r="AN252">
        <v>0</v>
      </c>
      <c r="AO252">
        <v>1</v>
      </c>
      <c r="AP252">
        <v>0</v>
      </c>
      <c r="AQ252">
        <v>0</v>
      </c>
      <c r="AR252">
        <v>0</v>
      </c>
      <c r="AS252" t="s">
        <v>3</v>
      </c>
      <c r="AT252">
        <v>0.06</v>
      </c>
      <c r="AU252" t="s">
        <v>3</v>
      </c>
      <c r="AV252">
        <v>0</v>
      </c>
      <c r="AW252">
        <v>2</v>
      </c>
      <c r="AX252">
        <v>51457832</v>
      </c>
      <c r="AY252">
        <v>2</v>
      </c>
      <c r="AZ252">
        <v>16384</v>
      </c>
      <c r="BA252">
        <v>252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CX252">
        <f>ROUND(Y252*Source!I199,9)</f>
        <v>0</v>
      </c>
      <c r="CY252">
        <f t="shared" si="114"/>
        <v>11496</v>
      </c>
      <c r="CZ252">
        <f t="shared" si="115"/>
        <v>11496</v>
      </c>
      <c r="DA252">
        <f t="shared" si="116"/>
        <v>1</v>
      </c>
      <c r="DB252">
        <f t="shared" si="117"/>
        <v>689.76</v>
      </c>
      <c r="DC252">
        <f t="shared" si="118"/>
        <v>0</v>
      </c>
      <c r="DD252" t="s">
        <v>3</v>
      </c>
      <c r="DE252" t="s">
        <v>3</v>
      </c>
      <c r="DF252">
        <f t="shared" si="81"/>
        <v>0</v>
      </c>
      <c r="DG252">
        <f t="shared" si="82"/>
        <v>0</v>
      </c>
      <c r="DH252">
        <f t="shared" si="83"/>
        <v>0</v>
      </c>
      <c r="DI252">
        <f t="shared" si="84"/>
        <v>0</v>
      </c>
      <c r="DJ252">
        <f t="shared" si="119"/>
        <v>0</v>
      </c>
      <c r="DK252">
        <v>0</v>
      </c>
    </row>
    <row r="253" spans="1:115" x14ac:dyDescent="0.2">
      <c r="A253">
        <f>ROW(Source!A199)</f>
        <v>199</v>
      </c>
      <c r="B253">
        <v>51441990</v>
      </c>
      <c r="C253">
        <v>51457788</v>
      </c>
      <c r="D253">
        <v>0</v>
      </c>
      <c r="E253">
        <v>1</v>
      </c>
      <c r="F253">
        <v>1</v>
      </c>
      <c r="G253">
        <v>1</v>
      </c>
      <c r="H253">
        <v>3</v>
      </c>
      <c r="I253" t="s">
        <v>306</v>
      </c>
      <c r="J253" t="s">
        <v>3</v>
      </c>
      <c r="K253" t="s">
        <v>307</v>
      </c>
      <c r="L253">
        <v>1348</v>
      </c>
      <c r="N253">
        <v>1009</v>
      </c>
      <c r="O253" t="s">
        <v>230</v>
      </c>
      <c r="P253" t="s">
        <v>230</v>
      </c>
      <c r="Q253">
        <v>1000</v>
      </c>
      <c r="W253">
        <v>0</v>
      </c>
      <c r="X253">
        <v>-523854338</v>
      </c>
      <c r="Y253">
        <f t="shared" si="113"/>
        <v>5.52</v>
      </c>
      <c r="AA253">
        <v>10948</v>
      </c>
      <c r="AB253">
        <v>0</v>
      </c>
      <c r="AC253">
        <v>0</v>
      </c>
      <c r="AD253">
        <v>0</v>
      </c>
      <c r="AE253">
        <v>10948</v>
      </c>
      <c r="AF253">
        <v>0</v>
      </c>
      <c r="AG253">
        <v>0</v>
      </c>
      <c r="AH253">
        <v>0</v>
      </c>
      <c r="AI253">
        <v>1</v>
      </c>
      <c r="AJ253">
        <v>1</v>
      </c>
      <c r="AK253">
        <v>1</v>
      </c>
      <c r="AL253">
        <v>1</v>
      </c>
      <c r="AN253">
        <v>0</v>
      </c>
      <c r="AO253">
        <v>1</v>
      </c>
      <c r="AP253">
        <v>0</v>
      </c>
      <c r="AQ253">
        <v>0</v>
      </c>
      <c r="AR253">
        <v>0</v>
      </c>
      <c r="AS253" t="s">
        <v>3</v>
      </c>
      <c r="AT253">
        <v>5.52</v>
      </c>
      <c r="AU253" t="s">
        <v>3</v>
      </c>
      <c r="AV253">
        <v>0</v>
      </c>
      <c r="AW253">
        <v>2</v>
      </c>
      <c r="AX253">
        <v>51457833</v>
      </c>
      <c r="AY253">
        <v>2</v>
      </c>
      <c r="AZ253">
        <v>16384</v>
      </c>
      <c r="BA253">
        <v>253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CX253">
        <f>ROUND(Y253*Source!I199,9)</f>
        <v>0</v>
      </c>
      <c r="CY253">
        <f t="shared" si="114"/>
        <v>10948</v>
      </c>
      <c r="CZ253">
        <f t="shared" si="115"/>
        <v>10948</v>
      </c>
      <c r="DA253">
        <f t="shared" si="116"/>
        <v>1</v>
      </c>
      <c r="DB253">
        <f t="shared" si="117"/>
        <v>60432.959999999999</v>
      </c>
      <c r="DC253">
        <f t="shared" si="118"/>
        <v>0</v>
      </c>
      <c r="DD253" t="s">
        <v>3</v>
      </c>
      <c r="DE253" t="s">
        <v>3</v>
      </c>
      <c r="DF253">
        <f t="shared" si="81"/>
        <v>0</v>
      </c>
      <c r="DG253">
        <f t="shared" si="82"/>
        <v>0</v>
      </c>
      <c r="DH253">
        <f t="shared" si="83"/>
        <v>0</v>
      </c>
      <c r="DI253">
        <f t="shared" si="84"/>
        <v>0</v>
      </c>
      <c r="DJ253">
        <f t="shared" si="119"/>
        <v>0</v>
      </c>
      <c r="DK253">
        <v>0</v>
      </c>
    </row>
    <row r="254" spans="1:115" x14ac:dyDescent="0.2">
      <c r="A254">
        <f>ROW(Source!A199)</f>
        <v>199</v>
      </c>
      <c r="B254">
        <v>51441990</v>
      </c>
      <c r="C254">
        <v>51457788</v>
      </c>
      <c r="D254">
        <v>0</v>
      </c>
      <c r="E254">
        <v>1</v>
      </c>
      <c r="F254">
        <v>1</v>
      </c>
      <c r="G254">
        <v>1</v>
      </c>
      <c r="H254">
        <v>3</v>
      </c>
      <c r="I254" t="s">
        <v>253</v>
      </c>
      <c r="J254" t="s">
        <v>3</v>
      </c>
      <c r="K254" t="s">
        <v>254</v>
      </c>
      <c r="L254">
        <v>1348</v>
      </c>
      <c r="N254">
        <v>1009</v>
      </c>
      <c r="O254" t="s">
        <v>230</v>
      </c>
      <c r="P254" t="s">
        <v>230</v>
      </c>
      <c r="Q254">
        <v>1000</v>
      </c>
      <c r="W254">
        <v>0</v>
      </c>
      <c r="X254">
        <v>1753042651</v>
      </c>
      <c r="Y254">
        <f t="shared" si="113"/>
        <v>3.44</v>
      </c>
      <c r="AA254">
        <v>11859</v>
      </c>
      <c r="AB254">
        <v>0</v>
      </c>
      <c r="AC254">
        <v>0</v>
      </c>
      <c r="AD254">
        <v>0</v>
      </c>
      <c r="AE254">
        <v>11859</v>
      </c>
      <c r="AF254">
        <v>0</v>
      </c>
      <c r="AG254">
        <v>0</v>
      </c>
      <c r="AH254">
        <v>0</v>
      </c>
      <c r="AI254">
        <v>1</v>
      </c>
      <c r="AJ254">
        <v>1</v>
      </c>
      <c r="AK254">
        <v>1</v>
      </c>
      <c r="AL254">
        <v>1</v>
      </c>
      <c r="AN254">
        <v>0</v>
      </c>
      <c r="AO254">
        <v>1</v>
      </c>
      <c r="AP254">
        <v>0</v>
      </c>
      <c r="AQ254">
        <v>0</v>
      </c>
      <c r="AR254">
        <v>0</v>
      </c>
      <c r="AS254" t="s">
        <v>3</v>
      </c>
      <c r="AT254">
        <v>3.44</v>
      </c>
      <c r="AU254" t="s">
        <v>3</v>
      </c>
      <c r="AV254">
        <v>0</v>
      </c>
      <c r="AW254">
        <v>2</v>
      </c>
      <c r="AX254">
        <v>51457834</v>
      </c>
      <c r="AY254">
        <v>2</v>
      </c>
      <c r="AZ254">
        <v>16384</v>
      </c>
      <c r="BA254">
        <v>254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CX254">
        <f>ROUND(Y254*Source!I199,9)</f>
        <v>0</v>
      </c>
      <c r="CY254">
        <f t="shared" si="114"/>
        <v>11859</v>
      </c>
      <c r="CZ254">
        <f t="shared" si="115"/>
        <v>11859</v>
      </c>
      <c r="DA254">
        <f t="shared" si="116"/>
        <v>1</v>
      </c>
      <c r="DB254">
        <f t="shared" si="117"/>
        <v>40794.959999999999</v>
      </c>
      <c r="DC254">
        <f t="shared" si="118"/>
        <v>0</v>
      </c>
      <c r="DD254" t="s">
        <v>3</v>
      </c>
      <c r="DE254" t="s">
        <v>3</v>
      </c>
      <c r="DF254">
        <f t="shared" si="81"/>
        <v>0</v>
      </c>
      <c r="DG254">
        <f t="shared" si="82"/>
        <v>0</v>
      </c>
      <c r="DH254">
        <f t="shared" si="83"/>
        <v>0</v>
      </c>
      <c r="DI254">
        <f t="shared" si="84"/>
        <v>0</v>
      </c>
      <c r="DJ254">
        <f t="shared" si="119"/>
        <v>0</v>
      </c>
      <c r="DK254">
        <v>0</v>
      </c>
    </row>
    <row r="255" spans="1:115" x14ac:dyDescent="0.2">
      <c r="A255">
        <f>ROW(Source!A199)</f>
        <v>199</v>
      </c>
      <c r="B255">
        <v>51441990</v>
      </c>
      <c r="C255">
        <v>51457788</v>
      </c>
      <c r="D255">
        <v>0</v>
      </c>
      <c r="E255">
        <v>1</v>
      </c>
      <c r="F255">
        <v>1</v>
      </c>
      <c r="G255">
        <v>1</v>
      </c>
      <c r="H255">
        <v>3</v>
      </c>
      <c r="I255" t="s">
        <v>301</v>
      </c>
      <c r="J255" t="s">
        <v>3</v>
      </c>
      <c r="K255" t="s">
        <v>302</v>
      </c>
      <c r="L255">
        <v>1348</v>
      </c>
      <c r="N255">
        <v>1009</v>
      </c>
      <c r="O255" t="s">
        <v>230</v>
      </c>
      <c r="P255" t="s">
        <v>230</v>
      </c>
      <c r="Q255">
        <v>1000</v>
      </c>
      <c r="W255">
        <v>0</v>
      </c>
      <c r="X255">
        <v>1924955943</v>
      </c>
      <c r="Y255">
        <f t="shared" si="113"/>
        <v>0.66</v>
      </c>
      <c r="AA255">
        <v>10424</v>
      </c>
      <c r="AB255">
        <v>0</v>
      </c>
      <c r="AC255">
        <v>0</v>
      </c>
      <c r="AD255">
        <v>0</v>
      </c>
      <c r="AE255">
        <v>10424</v>
      </c>
      <c r="AF255">
        <v>0</v>
      </c>
      <c r="AG255">
        <v>0</v>
      </c>
      <c r="AH255">
        <v>0</v>
      </c>
      <c r="AI255">
        <v>1</v>
      </c>
      <c r="AJ255">
        <v>1</v>
      </c>
      <c r="AK255">
        <v>1</v>
      </c>
      <c r="AL255">
        <v>1</v>
      </c>
      <c r="AN255">
        <v>0</v>
      </c>
      <c r="AO255">
        <v>1</v>
      </c>
      <c r="AP255">
        <v>0</v>
      </c>
      <c r="AQ255">
        <v>0</v>
      </c>
      <c r="AR255">
        <v>0</v>
      </c>
      <c r="AS255" t="s">
        <v>3</v>
      </c>
      <c r="AT255">
        <v>0.66</v>
      </c>
      <c r="AU255" t="s">
        <v>3</v>
      </c>
      <c r="AV255">
        <v>0</v>
      </c>
      <c r="AW255">
        <v>2</v>
      </c>
      <c r="AX255">
        <v>51457835</v>
      </c>
      <c r="AY255">
        <v>2</v>
      </c>
      <c r="AZ255">
        <v>16384</v>
      </c>
      <c r="BA255">
        <v>255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CX255">
        <f>ROUND(Y255*Source!I199,9)</f>
        <v>0</v>
      </c>
      <c r="CY255">
        <f t="shared" si="114"/>
        <v>10424</v>
      </c>
      <c r="CZ255">
        <f t="shared" si="115"/>
        <v>10424</v>
      </c>
      <c r="DA255">
        <f t="shared" si="116"/>
        <v>1</v>
      </c>
      <c r="DB255">
        <f t="shared" si="117"/>
        <v>6879.84</v>
      </c>
      <c r="DC255">
        <f t="shared" si="118"/>
        <v>0</v>
      </c>
      <c r="DD255" t="s">
        <v>3</v>
      </c>
      <c r="DE255" t="s">
        <v>3</v>
      </c>
      <c r="DF255">
        <f t="shared" si="81"/>
        <v>0</v>
      </c>
      <c r="DG255">
        <f t="shared" si="82"/>
        <v>0</v>
      </c>
      <c r="DH255">
        <f t="shared" si="83"/>
        <v>0</v>
      </c>
      <c r="DI255">
        <f t="shared" si="84"/>
        <v>0</v>
      </c>
      <c r="DJ255">
        <f t="shared" si="119"/>
        <v>0</v>
      </c>
      <c r="DK255">
        <v>0</v>
      </c>
    </row>
    <row r="256" spans="1:115" x14ac:dyDescent="0.2">
      <c r="A256">
        <f>ROW(Source!A199)</f>
        <v>199</v>
      </c>
      <c r="B256">
        <v>51441990</v>
      </c>
      <c r="C256">
        <v>51457788</v>
      </c>
      <c r="D256">
        <v>0</v>
      </c>
      <c r="E256">
        <v>1</v>
      </c>
      <c r="F256">
        <v>1</v>
      </c>
      <c r="G256">
        <v>1</v>
      </c>
      <c r="H256">
        <v>3</v>
      </c>
      <c r="I256" t="s">
        <v>241</v>
      </c>
      <c r="J256" t="s">
        <v>3</v>
      </c>
      <c r="K256" t="s">
        <v>242</v>
      </c>
      <c r="L256">
        <v>1371</v>
      </c>
      <c r="N256">
        <v>1013</v>
      </c>
      <c r="O256" t="s">
        <v>154</v>
      </c>
      <c r="P256" t="s">
        <v>154</v>
      </c>
      <c r="Q256">
        <v>1</v>
      </c>
      <c r="W256">
        <v>0</v>
      </c>
      <c r="X256">
        <v>1261373981</v>
      </c>
      <c r="Y256">
        <f t="shared" si="113"/>
        <v>320</v>
      </c>
      <c r="AA256">
        <v>145.30000000000001</v>
      </c>
      <c r="AB256">
        <v>0</v>
      </c>
      <c r="AC256">
        <v>0</v>
      </c>
      <c r="AD256">
        <v>0</v>
      </c>
      <c r="AE256">
        <v>145.30000000000001</v>
      </c>
      <c r="AF256">
        <v>0</v>
      </c>
      <c r="AG256">
        <v>0</v>
      </c>
      <c r="AH256">
        <v>0</v>
      </c>
      <c r="AI256">
        <v>1</v>
      </c>
      <c r="AJ256">
        <v>1</v>
      </c>
      <c r="AK256">
        <v>1</v>
      </c>
      <c r="AL256">
        <v>1</v>
      </c>
      <c r="AN256">
        <v>0</v>
      </c>
      <c r="AO256">
        <v>1</v>
      </c>
      <c r="AP256">
        <v>0</v>
      </c>
      <c r="AQ256">
        <v>0</v>
      </c>
      <c r="AR256">
        <v>0</v>
      </c>
      <c r="AS256" t="s">
        <v>3</v>
      </c>
      <c r="AT256">
        <v>320</v>
      </c>
      <c r="AU256" t="s">
        <v>3</v>
      </c>
      <c r="AV256">
        <v>0</v>
      </c>
      <c r="AW256">
        <v>2</v>
      </c>
      <c r="AX256">
        <v>51457836</v>
      </c>
      <c r="AY256">
        <v>2</v>
      </c>
      <c r="AZ256">
        <v>16384</v>
      </c>
      <c r="BA256">
        <v>256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CX256">
        <f>ROUND(Y256*Source!I199,9)</f>
        <v>0</v>
      </c>
      <c r="CY256">
        <f t="shared" si="114"/>
        <v>145.30000000000001</v>
      </c>
      <c r="CZ256">
        <f t="shared" si="115"/>
        <v>145.30000000000001</v>
      </c>
      <c r="DA256">
        <f t="shared" si="116"/>
        <v>1</v>
      </c>
      <c r="DB256">
        <f t="shared" si="117"/>
        <v>46496</v>
      </c>
      <c r="DC256">
        <f t="shared" si="118"/>
        <v>0</v>
      </c>
      <c r="DD256" t="s">
        <v>3</v>
      </c>
      <c r="DE256" t="s">
        <v>3</v>
      </c>
      <c r="DF256">
        <f t="shared" si="81"/>
        <v>0</v>
      </c>
      <c r="DG256">
        <f t="shared" si="82"/>
        <v>0</v>
      </c>
      <c r="DH256">
        <f t="shared" si="83"/>
        <v>0</v>
      </c>
      <c r="DI256">
        <f t="shared" si="84"/>
        <v>0</v>
      </c>
      <c r="DJ256">
        <f t="shared" si="119"/>
        <v>0</v>
      </c>
      <c r="DK256">
        <v>0</v>
      </c>
    </row>
    <row r="257" spans="1:115" x14ac:dyDescent="0.2">
      <c r="A257">
        <f>ROW(Source!A199)</f>
        <v>199</v>
      </c>
      <c r="B257">
        <v>51441990</v>
      </c>
      <c r="C257">
        <v>51457788</v>
      </c>
      <c r="D257">
        <v>0</v>
      </c>
      <c r="E257">
        <v>1</v>
      </c>
      <c r="F257">
        <v>1</v>
      </c>
      <c r="G257">
        <v>1</v>
      </c>
      <c r="H257">
        <v>3</v>
      </c>
      <c r="I257" t="s">
        <v>310</v>
      </c>
      <c r="J257" t="s">
        <v>3</v>
      </c>
      <c r="K257" t="s">
        <v>311</v>
      </c>
      <c r="L257">
        <v>1371</v>
      </c>
      <c r="N257">
        <v>1013</v>
      </c>
      <c r="O257" t="s">
        <v>154</v>
      </c>
      <c r="P257" t="s">
        <v>154</v>
      </c>
      <c r="Q257">
        <v>1</v>
      </c>
      <c r="W257">
        <v>0</v>
      </c>
      <c r="X257">
        <v>670575077</v>
      </c>
      <c r="Y257">
        <f t="shared" si="113"/>
        <v>3680</v>
      </c>
      <c r="AA257">
        <v>43.61</v>
      </c>
      <c r="AB257">
        <v>0</v>
      </c>
      <c r="AC257">
        <v>0</v>
      </c>
      <c r="AD257">
        <v>0</v>
      </c>
      <c r="AE257">
        <v>43.61</v>
      </c>
      <c r="AF257">
        <v>0</v>
      </c>
      <c r="AG257">
        <v>0</v>
      </c>
      <c r="AH257">
        <v>0</v>
      </c>
      <c r="AI257">
        <v>1</v>
      </c>
      <c r="AJ257">
        <v>1</v>
      </c>
      <c r="AK257">
        <v>1</v>
      </c>
      <c r="AL257">
        <v>1</v>
      </c>
      <c r="AN257">
        <v>0</v>
      </c>
      <c r="AO257">
        <v>1</v>
      </c>
      <c r="AP257">
        <v>0</v>
      </c>
      <c r="AQ257">
        <v>0</v>
      </c>
      <c r="AR257">
        <v>0</v>
      </c>
      <c r="AS257" t="s">
        <v>3</v>
      </c>
      <c r="AT257">
        <v>3680</v>
      </c>
      <c r="AU257" t="s">
        <v>3</v>
      </c>
      <c r="AV257">
        <v>0</v>
      </c>
      <c r="AW257">
        <v>2</v>
      </c>
      <c r="AX257">
        <v>51457837</v>
      </c>
      <c r="AY257">
        <v>2</v>
      </c>
      <c r="AZ257">
        <v>16384</v>
      </c>
      <c r="BA257">
        <v>257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CX257">
        <f>ROUND(Y257*Source!I199,9)</f>
        <v>0</v>
      </c>
      <c r="CY257">
        <f t="shared" si="114"/>
        <v>43.61</v>
      </c>
      <c r="CZ257">
        <f t="shared" si="115"/>
        <v>43.61</v>
      </c>
      <c r="DA257">
        <f t="shared" si="116"/>
        <v>1</v>
      </c>
      <c r="DB257">
        <f t="shared" si="117"/>
        <v>160484.79999999999</v>
      </c>
      <c r="DC257">
        <f t="shared" si="118"/>
        <v>0</v>
      </c>
      <c r="DD257" t="s">
        <v>3</v>
      </c>
      <c r="DE257" t="s">
        <v>3</v>
      </c>
      <c r="DF257">
        <f t="shared" ref="DF257:DF320" si="120">ROUND(AE257*CX257,2)</f>
        <v>0</v>
      </c>
      <c r="DG257">
        <f t="shared" ref="DG257:DG320" si="121">ROUND(AF257*CX257,2)</f>
        <v>0</v>
      </c>
      <c r="DH257">
        <f t="shared" ref="DH257:DH320" si="122">ROUND(AG257*CX257,2)</f>
        <v>0</v>
      </c>
      <c r="DI257">
        <f t="shared" ref="DI257:DI320" si="123">ROUND(AH257*CX257,2)</f>
        <v>0</v>
      </c>
      <c r="DJ257">
        <f t="shared" si="119"/>
        <v>0</v>
      </c>
      <c r="DK257">
        <v>0</v>
      </c>
    </row>
    <row r="258" spans="1:115" x14ac:dyDescent="0.2">
      <c r="A258">
        <f>ROW(Source!A199)</f>
        <v>199</v>
      </c>
      <c r="B258">
        <v>51441990</v>
      </c>
      <c r="C258">
        <v>51457788</v>
      </c>
      <c r="D258">
        <v>0</v>
      </c>
      <c r="E258">
        <v>1</v>
      </c>
      <c r="F258">
        <v>1</v>
      </c>
      <c r="G258">
        <v>1</v>
      </c>
      <c r="H258">
        <v>3</v>
      </c>
      <c r="I258" t="s">
        <v>223</v>
      </c>
      <c r="J258" t="s">
        <v>3</v>
      </c>
      <c r="K258" t="s">
        <v>224</v>
      </c>
      <c r="L258">
        <v>1301</v>
      </c>
      <c r="N258">
        <v>1003</v>
      </c>
      <c r="O258" t="s">
        <v>225</v>
      </c>
      <c r="P258" t="s">
        <v>225</v>
      </c>
      <c r="Q258">
        <v>1</v>
      </c>
      <c r="W258">
        <v>0</v>
      </c>
      <c r="X258">
        <v>-2005551863</v>
      </c>
      <c r="Y258">
        <f t="shared" si="113"/>
        <v>2000</v>
      </c>
      <c r="AA258">
        <v>351.2</v>
      </c>
      <c r="AB258">
        <v>0</v>
      </c>
      <c r="AC258">
        <v>0</v>
      </c>
      <c r="AD258">
        <v>0</v>
      </c>
      <c r="AE258">
        <v>351.2</v>
      </c>
      <c r="AF258">
        <v>0</v>
      </c>
      <c r="AG258">
        <v>0</v>
      </c>
      <c r="AH258">
        <v>0</v>
      </c>
      <c r="AI258">
        <v>1</v>
      </c>
      <c r="AJ258">
        <v>1</v>
      </c>
      <c r="AK258">
        <v>1</v>
      </c>
      <c r="AL258">
        <v>1</v>
      </c>
      <c r="AN258">
        <v>0</v>
      </c>
      <c r="AO258">
        <v>1</v>
      </c>
      <c r="AP258">
        <v>0</v>
      </c>
      <c r="AQ258">
        <v>0</v>
      </c>
      <c r="AR258">
        <v>0</v>
      </c>
      <c r="AS258" t="s">
        <v>3</v>
      </c>
      <c r="AT258">
        <v>2000</v>
      </c>
      <c r="AU258" t="s">
        <v>3</v>
      </c>
      <c r="AV258">
        <v>0</v>
      </c>
      <c r="AW258">
        <v>2</v>
      </c>
      <c r="AX258">
        <v>51457838</v>
      </c>
      <c r="AY258">
        <v>2</v>
      </c>
      <c r="AZ258">
        <v>16384</v>
      </c>
      <c r="BA258">
        <v>258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CX258">
        <f>ROUND(Y258*Source!I199,9)</f>
        <v>0</v>
      </c>
      <c r="CY258">
        <f t="shared" si="114"/>
        <v>351.2</v>
      </c>
      <c r="CZ258">
        <f t="shared" si="115"/>
        <v>351.2</v>
      </c>
      <c r="DA258">
        <f t="shared" si="116"/>
        <v>1</v>
      </c>
      <c r="DB258">
        <f t="shared" si="117"/>
        <v>702400</v>
      </c>
      <c r="DC258">
        <f t="shared" si="118"/>
        <v>0</v>
      </c>
      <c r="DD258" t="s">
        <v>3</v>
      </c>
      <c r="DE258" t="s">
        <v>3</v>
      </c>
      <c r="DF258">
        <f t="shared" si="120"/>
        <v>0</v>
      </c>
      <c r="DG258">
        <f t="shared" si="121"/>
        <v>0</v>
      </c>
      <c r="DH258">
        <f t="shared" si="122"/>
        <v>0</v>
      </c>
      <c r="DI258">
        <f t="shared" si="123"/>
        <v>0</v>
      </c>
      <c r="DJ258">
        <f t="shared" si="119"/>
        <v>0</v>
      </c>
      <c r="DK258">
        <v>0</v>
      </c>
    </row>
    <row r="259" spans="1:115" x14ac:dyDescent="0.2">
      <c r="A259">
        <f>ROW(Source!A199)</f>
        <v>199</v>
      </c>
      <c r="B259">
        <v>51441990</v>
      </c>
      <c r="C259">
        <v>51457788</v>
      </c>
      <c r="D259">
        <v>0</v>
      </c>
      <c r="E259">
        <v>1</v>
      </c>
      <c r="F259">
        <v>1</v>
      </c>
      <c r="G259">
        <v>1</v>
      </c>
      <c r="H259">
        <v>3</v>
      </c>
      <c r="I259" t="s">
        <v>314</v>
      </c>
      <c r="J259" t="s">
        <v>3</v>
      </c>
      <c r="K259" t="s">
        <v>315</v>
      </c>
      <c r="L259">
        <v>1371</v>
      </c>
      <c r="N259">
        <v>1013</v>
      </c>
      <c r="O259" t="s">
        <v>154</v>
      </c>
      <c r="P259" t="s">
        <v>154</v>
      </c>
      <c r="Q259">
        <v>1</v>
      </c>
      <c r="W259">
        <v>0</v>
      </c>
      <c r="X259">
        <v>-45832426</v>
      </c>
      <c r="Y259">
        <f t="shared" si="113"/>
        <v>3680</v>
      </c>
      <c r="AA259">
        <v>5.6</v>
      </c>
      <c r="AB259">
        <v>0</v>
      </c>
      <c r="AC259">
        <v>0</v>
      </c>
      <c r="AD259">
        <v>0</v>
      </c>
      <c r="AE259">
        <v>5.6</v>
      </c>
      <c r="AF259">
        <v>0</v>
      </c>
      <c r="AG259">
        <v>0</v>
      </c>
      <c r="AH259">
        <v>0</v>
      </c>
      <c r="AI259">
        <v>1</v>
      </c>
      <c r="AJ259">
        <v>1</v>
      </c>
      <c r="AK259">
        <v>1</v>
      </c>
      <c r="AL259">
        <v>1</v>
      </c>
      <c r="AN259">
        <v>0</v>
      </c>
      <c r="AO259">
        <v>1</v>
      </c>
      <c r="AP259">
        <v>0</v>
      </c>
      <c r="AQ259">
        <v>0</v>
      </c>
      <c r="AR259">
        <v>0</v>
      </c>
      <c r="AS259" t="s">
        <v>3</v>
      </c>
      <c r="AT259">
        <v>3680</v>
      </c>
      <c r="AU259" t="s">
        <v>3</v>
      </c>
      <c r="AV259">
        <v>0</v>
      </c>
      <c r="AW259">
        <v>2</v>
      </c>
      <c r="AX259">
        <v>51457839</v>
      </c>
      <c r="AY259">
        <v>2</v>
      </c>
      <c r="AZ259">
        <v>16384</v>
      </c>
      <c r="BA259">
        <v>259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CX259">
        <f>ROUND(Y259*Source!I199,9)</f>
        <v>0</v>
      </c>
      <c r="CY259">
        <f t="shared" si="114"/>
        <v>5.6</v>
      </c>
      <c r="CZ259">
        <f t="shared" si="115"/>
        <v>5.6</v>
      </c>
      <c r="DA259">
        <f t="shared" si="116"/>
        <v>1</v>
      </c>
      <c r="DB259">
        <f t="shared" si="117"/>
        <v>20608</v>
      </c>
      <c r="DC259">
        <f t="shared" si="118"/>
        <v>0</v>
      </c>
      <c r="DD259" t="s">
        <v>3</v>
      </c>
      <c r="DE259" t="s">
        <v>3</v>
      </c>
      <c r="DF259">
        <f t="shared" si="120"/>
        <v>0</v>
      </c>
      <c r="DG259">
        <f t="shared" si="121"/>
        <v>0</v>
      </c>
      <c r="DH259">
        <f t="shared" si="122"/>
        <v>0</v>
      </c>
      <c r="DI259">
        <f t="shared" si="123"/>
        <v>0</v>
      </c>
      <c r="DJ259">
        <f t="shared" si="119"/>
        <v>0</v>
      </c>
      <c r="DK259">
        <v>0</v>
      </c>
    </row>
    <row r="260" spans="1:115" x14ac:dyDescent="0.2">
      <c r="A260">
        <f>ROW(Source!A199)</f>
        <v>199</v>
      </c>
      <c r="B260">
        <v>51441990</v>
      </c>
      <c r="C260">
        <v>51457788</v>
      </c>
      <c r="D260">
        <v>0</v>
      </c>
      <c r="E260">
        <v>1</v>
      </c>
      <c r="F260">
        <v>1</v>
      </c>
      <c r="G260">
        <v>1</v>
      </c>
      <c r="H260">
        <v>3</v>
      </c>
      <c r="I260" t="s">
        <v>318</v>
      </c>
      <c r="J260" t="s">
        <v>3</v>
      </c>
      <c r="K260" t="s">
        <v>319</v>
      </c>
      <c r="L260">
        <v>1371</v>
      </c>
      <c r="N260">
        <v>1013</v>
      </c>
      <c r="O260" t="s">
        <v>154</v>
      </c>
      <c r="P260" t="s">
        <v>154</v>
      </c>
      <c r="Q260">
        <v>1</v>
      </c>
      <c r="W260">
        <v>0</v>
      </c>
      <c r="X260">
        <v>-565421416</v>
      </c>
      <c r="Y260">
        <f t="shared" si="113"/>
        <v>3680</v>
      </c>
      <c r="AA260">
        <v>2.5</v>
      </c>
      <c r="AB260">
        <v>0</v>
      </c>
      <c r="AC260">
        <v>0</v>
      </c>
      <c r="AD260">
        <v>0</v>
      </c>
      <c r="AE260">
        <v>2.5</v>
      </c>
      <c r="AF260">
        <v>0</v>
      </c>
      <c r="AG260">
        <v>0</v>
      </c>
      <c r="AH260">
        <v>0</v>
      </c>
      <c r="AI260">
        <v>1</v>
      </c>
      <c r="AJ260">
        <v>1</v>
      </c>
      <c r="AK260">
        <v>1</v>
      </c>
      <c r="AL260">
        <v>1</v>
      </c>
      <c r="AN260">
        <v>0</v>
      </c>
      <c r="AO260">
        <v>1</v>
      </c>
      <c r="AP260">
        <v>0</v>
      </c>
      <c r="AQ260">
        <v>0</v>
      </c>
      <c r="AR260">
        <v>0</v>
      </c>
      <c r="AS260" t="s">
        <v>3</v>
      </c>
      <c r="AT260">
        <v>3680</v>
      </c>
      <c r="AU260" t="s">
        <v>3</v>
      </c>
      <c r="AV260">
        <v>0</v>
      </c>
      <c r="AW260">
        <v>2</v>
      </c>
      <c r="AX260">
        <v>51457840</v>
      </c>
      <c r="AY260">
        <v>2</v>
      </c>
      <c r="AZ260">
        <v>16384</v>
      </c>
      <c r="BA260">
        <v>260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CX260">
        <f>ROUND(Y260*Source!I199,9)</f>
        <v>0</v>
      </c>
      <c r="CY260">
        <f t="shared" si="114"/>
        <v>2.5</v>
      </c>
      <c r="CZ260">
        <f t="shared" si="115"/>
        <v>2.5</v>
      </c>
      <c r="DA260">
        <f t="shared" si="116"/>
        <v>1</v>
      </c>
      <c r="DB260">
        <f t="shared" si="117"/>
        <v>9200</v>
      </c>
      <c r="DC260">
        <f t="shared" si="118"/>
        <v>0</v>
      </c>
      <c r="DD260" t="s">
        <v>3</v>
      </c>
      <c r="DE260" t="s">
        <v>3</v>
      </c>
      <c r="DF260">
        <f t="shared" si="120"/>
        <v>0</v>
      </c>
      <c r="DG260">
        <f t="shared" si="121"/>
        <v>0</v>
      </c>
      <c r="DH260">
        <f t="shared" si="122"/>
        <v>0</v>
      </c>
      <c r="DI260">
        <f t="shared" si="123"/>
        <v>0</v>
      </c>
      <c r="DJ260">
        <f t="shared" si="119"/>
        <v>0</v>
      </c>
      <c r="DK260">
        <v>0</v>
      </c>
    </row>
    <row r="261" spans="1:115" x14ac:dyDescent="0.2">
      <c r="A261">
        <f>ROW(Source!A228)</f>
        <v>228</v>
      </c>
      <c r="B261">
        <v>51442965</v>
      </c>
      <c r="C261">
        <v>51457855</v>
      </c>
      <c r="D261">
        <v>0</v>
      </c>
      <c r="E261">
        <v>1</v>
      </c>
      <c r="F261">
        <v>1</v>
      </c>
      <c r="G261">
        <v>1</v>
      </c>
      <c r="H261">
        <v>1</v>
      </c>
      <c r="I261" t="s">
        <v>703</v>
      </c>
      <c r="J261" t="s">
        <v>3</v>
      </c>
      <c r="K261" t="s">
        <v>704</v>
      </c>
      <c r="L261">
        <v>1369</v>
      </c>
      <c r="N261">
        <v>1013</v>
      </c>
      <c r="O261" t="s">
        <v>642</v>
      </c>
      <c r="P261" t="s">
        <v>642</v>
      </c>
      <c r="Q261">
        <v>1</v>
      </c>
      <c r="W261">
        <v>0</v>
      </c>
      <c r="X261">
        <v>1266649377</v>
      </c>
      <c r="Y261">
        <f>(AT261*1.15*1.15)</f>
        <v>1499.7149999999997</v>
      </c>
      <c r="AA261">
        <v>0</v>
      </c>
      <c r="AB261">
        <v>0</v>
      </c>
      <c r="AC261">
        <v>0</v>
      </c>
      <c r="AD261">
        <v>8.31</v>
      </c>
      <c r="AE261">
        <v>0</v>
      </c>
      <c r="AF261">
        <v>0</v>
      </c>
      <c r="AG261">
        <v>0</v>
      </c>
      <c r="AH261">
        <v>8.31</v>
      </c>
      <c r="AI261">
        <v>1</v>
      </c>
      <c r="AJ261">
        <v>1</v>
      </c>
      <c r="AK261">
        <v>1</v>
      </c>
      <c r="AL261">
        <v>1</v>
      </c>
      <c r="AN261">
        <v>0</v>
      </c>
      <c r="AO261">
        <v>1</v>
      </c>
      <c r="AP261">
        <v>0</v>
      </c>
      <c r="AQ261">
        <v>0</v>
      </c>
      <c r="AR261">
        <v>0</v>
      </c>
      <c r="AS261" t="s">
        <v>3</v>
      </c>
      <c r="AT261">
        <v>1134</v>
      </c>
      <c r="AU261" t="s">
        <v>43</v>
      </c>
      <c r="AV261">
        <v>1</v>
      </c>
      <c r="AW261">
        <v>2</v>
      </c>
      <c r="AX261">
        <v>51457880</v>
      </c>
      <c r="AY261">
        <v>2</v>
      </c>
      <c r="AZ261">
        <v>131072</v>
      </c>
      <c r="BA261">
        <v>261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CX261">
        <f>ROUND(Y261*Source!I228,9)</f>
        <v>0</v>
      </c>
      <c r="CY261">
        <f>AD261</f>
        <v>8.31</v>
      </c>
      <c r="CZ261">
        <f>AH261</f>
        <v>8.31</v>
      </c>
      <c r="DA261">
        <f>AL261</f>
        <v>1</v>
      </c>
      <c r="DB261">
        <f>ROUND((ROUND(AT261*CZ261,2)*1.15*1.15),6)</f>
        <v>12462.631649999999</v>
      </c>
      <c r="DC261">
        <f>ROUND((ROUND(AT261*AG261,2)*1.15*1.15),6)</f>
        <v>0</v>
      </c>
      <c r="DD261" t="s">
        <v>3</v>
      </c>
      <c r="DE261" t="s">
        <v>3</v>
      </c>
      <c r="DF261">
        <f t="shared" si="120"/>
        <v>0</v>
      </c>
      <c r="DG261">
        <f t="shared" si="121"/>
        <v>0</v>
      </c>
      <c r="DH261">
        <f t="shared" si="122"/>
        <v>0</v>
      </c>
      <c r="DI261">
        <f t="shared" si="123"/>
        <v>0</v>
      </c>
      <c r="DJ261">
        <f>DI261</f>
        <v>0</v>
      </c>
      <c r="DK261">
        <v>0</v>
      </c>
    </row>
    <row r="262" spans="1:115" x14ac:dyDescent="0.2">
      <c r="A262">
        <f>ROW(Source!A228)</f>
        <v>228</v>
      </c>
      <c r="B262">
        <v>51442965</v>
      </c>
      <c r="C262">
        <v>51457855</v>
      </c>
      <c r="D262">
        <v>121548</v>
      </c>
      <c r="E262">
        <v>1</v>
      </c>
      <c r="F262">
        <v>1</v>
      </c>
      <c r="G262">
        <v>1</v>
      </c>
      <c r="H262">
        <v>1</v>
      </c>
      <c r="I262" t="s">
        <v>31</v>
      </c>
      <c r="J262" t="s">
        <v>3</v>
      </c>
      <c r="K262" t="s">
        <v>643</v>
      </c>
      <c r="L262">
        <v>1369</v>
      </c>
      <c r="N262">
        <v>1013</v>
      </c>
      <c r="O262" t="s">
        <v>642</v>
      </c>
      <c r="P262" t="s">
        <v>642</v>
      </c>
      <c r="Q262">
        <v>1</v>
      </c>
      <c r="W262">
        <v>0</v>
      </c>
      <c r="X262">
        <v>18861106</v>
      </c>
      <c r="Y262">
        <f t="shared" ref="Y262:Y271" si="124">(AT262*1.25*1.15)</f>
        <v>137.71249999999998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1</v>
      </c>
      <c r="AJ262">
        <v>1</v>
      </c>
      <c r="AK262">
        <v>1</v>
      </c>
      <c r="AL262">
        <v>1</v>
      </c>
      <c r="AN262">
        <v>0</v>
      </c>
      <c r="AO262">
        <v>1</v>
      </c>
      <c r="AP262">
        <v>0</v>
      </c>
      <c r="AQ262">
        <v>0</v>
      </c>
      <c r="AR262">
        <v>0</v>
      </c>
      <c r="AS262" t="s">
        <v>3</v>
      </c>
      <c r="AT262">
        <v>95.8</v>
      </c>
      <c r="AU262" t="s">
        <v>36</v>
      </c>
      <c r="AV262">
        <v>2</v>
      </c>
      <c r="AW262">
        <v>2</v>
      </c>
      <c r="AX262">
        <v>51457881</v>
      </c>
      <c r="AY262">
        <v>1</v>
      </c>
      <c r="AZ262">
        <v>2048</v>
      </c>
      <c r="BA262">
        <v>262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CX262">
        <f>ROUND(Y262*Source!I228,9)</f>
        <v>0</v>
      </c>
      <c r="CY262">
        <f>AD262</f>
        <v>0</v>
      </c>
      <c r="CZ262">
        <f>AH262</f>
        <v>0</v>
      </c>
      <c r="DA262">
        <f>AL262</f>
        <v>1</v>
      </c>
      <c r="DB262">
        <f t="shared" ref="DB262:DB271" si="125">ROUND((ROUND(AT262*CZ262,2)*1.25*1.15),6)</f>
        <v>0</v>
      </c>
      <c r="DC262">
        <f t="shared" ref="DC262:DC271" si="126">ROUND((ROUND(AT262*AG262,2)*1.25*1.15),6)</f>
        <v>0</v>
      </c>
      <c r="DD262" t="s">
        <v>3</v>
      </c>
      <c r="DE262" t="s">
        <v>3</v>
      </c>
      <c r="DF262">
        <f t="shared" si="120"/>
        <v>0</v>
      </c>
      <c r="DG262">
        <f t="shared" si="121"/>
        <v>0</v>
      </c>
      <c r="DH262">
        <f t="shared" si="122"/>
        <v>0</v>
      </c>
      <c r="DI262">
        <f t="shared" si="123"/>
        <v>0</v>
      </c>
      <c r="DJ262">
        <f>DI262</f>
        <v>0</v>
      </c>
      <c r="DK262">
        <v>0</v>
      </c>
    </row>
    <row r="263" spans="1:115" x14ac:dyDescent="0.2">
      <c r="A263">
        <f>ROW(Source!A228)</f>
        <v>228</v>
      </c>
      <c r="B263">
        <v>51442965</v>
      </c>
      <c r="C263">
        <v>51457855</v>
      </c>
      <c r="D263">
        <v>0</v>
      </c>
      <c r="E263">
        <v>1</v>
      </c>
      <c r="F263">
        <v>1</v>
      </c>
      <c r="G263">
        <v>1</v>
      </c>
      <c r="H263">
        <v>2</v>
      </c>
      <c r="I263" t="s">
        <v>673</v>
      </c>
      <c r="J263" t="s">
        <v>3</v>
      </c>
      <c r="K263" t="s">
        <v>674</v>
      </c>
      <c r="L263">
        <v>37129807</v>
      </c>
      <c r="N263">
        <v>1011</v>
      </c>
      <c r="O263" t="s">
        <v>646</v>
      </c>
      <c r="P263" t="s">
        <v>646</v>
      </c>
      <c r="Q263">
        <v>1</v>
      </c>
      <c r="W263">
        <v>0</v>
      </c>
      <c r="X263">
        <v>1021476359</v>
      </c>
      <c r="Y263">
        <f t="shared" si="124"/>
        <v>43.556249999999999</v>
      </c>
      <c r="AA263">
        <v>0</v>
      </c>
      <c r="AB263">
        <v>187.02</v>
      </c>
      <c r="AC263">
        <v>25.1</v>
      </c>
      <c r="AD263">
        <v>0</v>
      </c>
      <c r="AE263">
        <v>0</v>
      </c>
      <c r="AF263">
        <v>187.02</v>
      </c>
      <c r="AG263">
        <v>25.1</v>
      </c>
      <c r="AH263">
        <v>0</v>
      </c>
      <c r="AI263">
        <v>1</v>
      </c>
      <c r="AJ263">
        <v>1</v>
      </c>
      <c r="AK263">
        <v>1</v>
      </c>
      <c r="AL263">
        <v>1</v>
      </c>
      <c r="AN263">
        <v>0</v>
      </c>
      <c r="AO263">
        <v>1</v>
      </c>
      <c r="AP263">
        <v>0</v>
      </c>
      <c r="AQ263">
        <v>0</v>
      </c>
      <c r="AR263">
        <v>0</v>
      </c>
      <c r="AS263" t="s">
        <v>3</v>
      </c>
      <c r="AT263">
        <v>30.3</v>
      </c>
      <c r="AU263" t="s">
        <v>36</v>
      </c>
      <c r="AV263">
        <v>0</v>
      </c>
      <c r="AW263">
        <v>2</v>
      </c>
      <c r="AX263">
        <v>51457882</v>
      </c>
      <c r="AY263">
        <v>2</v>
      </c>
      <c r="AZ263">
        <v>98304</v>
      </c>
      <c r="BA263">
        <v>263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CX263">
        <f>ROUND(Y263*Source!I228,9)</f>
        <v>0</v>
      </c>
      <c r="CY263">
        <f t="shared" ref="CY263:CY271" si="127">AB263</f>
        <v>187.02</v>
      </c>
      <c r="CZ263">
        <f t="shared" ref="CZ263:CZ271" si="128">AF263</f>
        <v>187.02</v>
      </c>
      <c r="DA263">
        <f t="shared" ref="DA263:DA271" si="129">AJ263</f>
        <v>1</v>
      </c>
      <c r="DB263">
        <f t="shared" si="125"/>
        <v>8145.8956250000001</v>
      </c>
      <c r="DC263">
        <f t="shared" si="126"/>
        <v>1093.2618749999999</v>
      </c>
      <c r="DD263" t="s">
        <v>3</v>
      </c>
      <c r="DE263" t="s">
        <v>3</v>
      </c>
      <c r="DF263">
        <f t="shared" si="120"/>
        <v>0</v>
      </c>
      <c r="DG263">
        <f t="shared" si="121"/>
        <v>0</v>
      </c>
      <c r="DH263">
        <f t="shared" si="122"/>
        <v>0</v>
      </c>
      <c r="DI263">
        <f t="shared" si="123"/>
        <v>0</v>
      </c>
      <c r="DJ263">
        <f t="shared" ref="DJ263:DJ271" si="130">DG263</f>
        <v>0</v>
      </c>
      <c r="DK263">
        <v>0</v>
      </c>
    </row>
    <row r="264" spans="1:115" x14ac:dyDescent="0.2">
      <c r="A264">
        <f>ROW(Source!A228)</f>
        <v>228</v>
      </c>
      <c r="B264">
        <v>51442965</v>
      </c>
      <c r="C264">
        <v>51457855</v>
      </c>
      <c r="D264">
        <v>0</v>
      </c>
      <c r="E264">
        <v>1</v>
      </c>
      <c r="F264">
        <v>1</v>
      </c>
      <c r="G264">
        <v>1</v>
      </c>
      <c r="H264">
        <v>2</v>
      </c>
      <c r="I264" t="s">
        <v>705</v>
      </c>
      <c r="J264" t="s">
        <v>3</v>
      </c>
      <c r="K264" t="s">
        <v>706</v>
      </c>
      <c r="L264">
        <v>37129807</v>
      </c>
      <c r="N264">
        <v>1011</v>
      </c>
      <c r="O264" t="s">
        <v>646</v>
      </c>
      <c r="P264" t="s">
        <v>646</v>
      </c>
      <c r="Q264">
        <v>1</v>
      </c>
      <c r="W264">
        <v>0</v>
      </c>
      <c r="X264">
        <v>-154294902</v>
      </c>
      <c r="Y264">
        <f t="shared" si="124"/>
        <v>31.811874999999993</v>
      </c>
      <c r="AA264">
        <v>0</v>
      </c>
      <c r="AB264">
        <v>0.48</v>
      </c>
      <c r="AC264">
        <v>0</v>
      </c>
      <c r="AD264">
        <v>0</v>
      </c>
      <c r="AE264">
        <v>0</v>
      </c>
      <c r="AF264">
        <v>0.48</v>
      </c>
      <c r="AG264">
        <v>0</v>
      </c>
      <c r="AH264">
        <v>0</v>
      </c>
      <c r="AI264">
        <v>1</v>
      </c>
      <c r="AJ264">
        <v>1</v>
      </c>
      <c r="AK264">
        <v>1</v>
      </c>
      <c r="AL264">
        <v>1</v>
      </c>
      <c r="AN264">
        <v>0</v>
      </c>
      <c r="AO264">
        <v>1</v>
      </c>
      <c r="AP264">
        <v>0</v>
      </c>
      <c r="AQ264">
        <v>0</v>
      </c>
      <c r="AR264">
        <v>0</v>
      </c>
      <c r="AS264" t="s">
        <v>3</v>
      </c>
      <c r="AT264">
        <v>22.13</v>
      </c>
      <c r="AU264" t="s">
        <v>36</v>
      </c>
      <c r="AV264">
        <v>0</v>
      </c>
      <c r="AW264">
        <v>2</v>
      </c>
      <c r="AX264">
        <v>51457883</v>
      </c>
      <c r="AY264">
        <v>2</v>
      </c>
      <c r="AZ264">
        <v>34816</v>
      </c>
      <c r="BA264">
        <v>264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CX264">
        <f>ROUND(Y264*Source!I228,9)</f>
        <v>0</v>
      </c>
      <c r="CY264">
        <f t="shared" si="127"/>
        <v>0.48</v>
      </c>
      <c r="CZ264">
        <f t="shared" si="128"/>
        <v>0.48</v>
      </c>
      <c r="DA264">
        <f t="shared" si="129"/>
        <v>1</v>
      </c>
      <c r="DB264">
        <f t="shared" si="125"/>
        <v>15.266249999999999</v>
      </c>
      <c r="DC264">
        <f t="shared" si="126"/>
        <v>0</v>
      </c>
      <c r="DD264" t="s">
        <v>3</v>
      </c>
      <c r="DE264" t="s">
        <v>3</v>
      </c>
      <c r="DF264">
        <f t="shared" si="120"/>
        <v>0</v>
      </c>
      <c r="DG264">
        <f t="shared" si="121"/>
        <v>0</v>
      </c>
      <c r="DH264">
        <f t="shared" si="122"/>
        <v>0</v>
      </c>
      <c r="DI264">
        <f t="shared" si="123"/>
        <v>0</v>
      </c>
      <c r="DJ264">
        <f t="shared" si="130"/>
        <v>0</v>
      </c>
      <c r="DK264">
        <v>0</v>
      </c>
    </row>
    <row r="265" spans="1:115" x14ac:dyDescent="0.2">
      <c r="A265">
        <f>ROW(Source!A228)</f>
        <v>228</v>
      </c>
      <c r="B265">
        <v>51442965</v>
      </c>
      <c r="C265">
        <v>51457855</v>
      </c>
      <c r="D265">
        <v>0</v>
      </c>
      <c r="E265">
        <v>1</v>
      </c>
      <c r="F265">
        <v>1</v>
      </c>
      <c r="G265">
        <v>1</v>
      </c>
      <c r="H265">
        <v>2</v>
      </c>
      <c r="I265" t="s">
        <v>701</v>
      </c>
      <c r="J265" t="s">
        <v>3</v>
      </c>
      <c r="K265" t="s">
        <v>702</v>
      </c>
      <c r="L265">
        <v>37129807</v>
      </c>
      <c r="N265">
        <v>1011</v>
      </c>
      <c r="O265" t="s">
        <v>646</v>
      </c>
      <c r="P265" t="s">
        <v>646</v>
      </c>
      <c r="Q265">
        <v>1</v>
      </c>
      <c r="W265">
        <v>0</v>
      </c>
      <c r="X265">
        <v>1536764081</v>
      </c>
      <c r="Y265">
        <f t="shared" si="124"/>
        <v>26.263124999999995</v>
      </c>
      <c r="AA265">
        <v>0</v>
      </c>
      <c r="AB265">
        <v>4.5</v>
      </c>
      <c r="AC265">
        <v>0</v>
      </c>
      <c r="AD265">
        <v>0</v>
      </c>
      <c r="AE265">
        <v>0</v>
      </c>
      <c r="AF265">
        <v>4.5</v>
      </c>
      <c r="AG265">
        <v>0</v>
      </c>
      <c r="AH265">
        <v>0</v>
      </c>
      <c r="AI265">
        <v>1</v>
      </c>
      <c r="AJ265">
        <v>1</v>
      </c>
      <c r="AK265">
        <v>1</v>
      </c>
      <c r="AL265">
        <v>1</v>
      </c>
      <c r="AN265">
        <v>0</v>
      </c>
      <c r="AO265">
        <v>1</v>
      </c>
      <c r="AP265">
        <v>0</v>
      </c>
      <c r="AQ265">
        <v>0</v>
      </c>
      <c r="AR265">
        <v>0</v>
      </c>
      <c r="AS265" t="s">
        <v>3</v>
      </c>
      <c r="AT265">
        <v>18.27</v>
      </c>
      <c r="AU265" t="s">
        <v>36</v>
      </c>
      <c r="AV265">
        <v>0</v>
      </c>
      <c r="AW265">
        <v>2</v>
      </c>
      <c r="AX265">
        <v>51457884</v>
      </c>
      <c r="AY265">
        <v>2</v>
      </c>
      <c r="AZ265">
        <v>34816</v>
      </c>
      <c r="BA265">
        <v>265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CX265">
        <f>ROUND(Y265*Source!I228,9)</f>
        <v>0</v>
      </c>
      <c r="CY265">
        <f t="shared" si="127"/>
        <v>4.5</v>
      </c>
      <c r="CZ265">
        <f t="shared" si="128"/>
        <v>4.5</v>
      </c>
      <c r="DA265">
        <f t="shared" si="129"/>
        <v>1</v>
      </c>
      <c r="DB265">
        <f t="shared" si="125"/>
        <v>118.19125</v>
      </c>
      <c r="DC265">
        <f t="shared" si="126"/>
        <v>0</v>
      </c>
      <c r="DD265" t="s">
        <v>3</v>
      </c>
      <c r="DE265" t="s">
        <v>3</v>
      </c>
      <c r="DF265">
        <f t="shared" si="120"/>
        <v>0</v>
      </c>
      <c r="DG265">
        <f t="shared" si="121"/>
        <v>0</v>
      </c>
      <c r="DH265">
        <f t="shared" si="122"/>
        <v>0</v>
      </c>
      <c r="DI265">
        <f t="shared" si="123"/>
        <v>0</v>
      </c>
      <c r="DJ265">
        <f t="shared" si="130"/>
        <v>0</v>
      </c>
      <c r="DK265">
        <v>0</v>
      </c>
    </row>
    <row r="266" spans="1:115" x14ac:dyDescent="0.2">
      <c r="A266">
        <f>ROW(Source!A228)</f>
        <v>228</v>
      </c>
      <c r="B266">
        <v>51442965</v>
      </c>
      <c r="C266">
        <v>51457855</v>
      </c>
      <c r="D266">
        <v>0</v>
      </c>
      <c r="E266">
        <v>1</v>
      </c>
      <c r="F266">
        <v>1</v>
      </c>
      <c r="G266">
        <v>1</v>
      </c>
      <c r="H266">
        <v>2</v>
      </c>
      <c r="I266" t="s">
        <v>689</v>
      </c>
      <c r="J266" t="s">
        <v>3</v>
      </c>
      <c r="K266" t="s">
        <v>690</v>
      </c>
      <c r="L266">
        <v>37129807</v>
      </c>
      <c r="N266">
        <v>1011</v>
      </c>
      <c r="O266" t="s">
        <v>646</v>
      </c>
      <c r="P266" t="s">
        <v>646</v>
      </c>
      <c r="Q266">
        <v>1</v>
      </c>
      <c r="W266">
        <v>0</v>
      </c>
      <c r="X266">
        <v>562843950</v>
      </c>
      <c r="Y266">
        <f t="shared" si="124"/>
        <v>104.3625</v>
      </c>
      <c r="AA266">
        <v>0</v>
      </c>
      <c r="AB266">
        <v>70</v>
      </c>
      <c r="AC266">
        <v>0</v>
      </c>
      <c r="AD266">
        <v>0</v>
      </c>
      <c r="AE266">
        <v>0</v>
      </c>
      <c r="AF266">
        <v>70</v>
      </c>
      <c r="AG266">
        <v>0</v>
      </c>
      <c r="AH266">
        <v>0</v>
      </c>
      <c r="AI266">
        <v>1</v>
      </c>
      <c r="AJ266">
        <v>1</v>
      </c>
      <c r="AK266">
        <v>1</v>
      </c>
      <c r="AL266">
        <v>1</v>
      </c>
      <c r="AN266">
        <v>0</v>
      </c>
      <c r="AO266">
        <v>1</v>
      </c>
      <c r="AP266">
        <v>0</v>
      </c>
      <c r="AQ266">
        <v>0</v>
      </c>
      <c r="AR266">
        <v>0</v>
      </c>
      <c r="AS266" t="s">
        <v>3</v>
      </c>
      <c r="AT266">
        <v>72.599999999999994</v>
      </c>
      <c r="AU266" t="s">
        <v>36</v>
      </c>
      <c r="AV266">
        <v>0</v>
      </c>
      <c r="AW266">
        <v>2</v>
      </c>
      <c r="AX266">
        <v>51457885</v>
      </c>
      <c r="AY266">
        <v>2</v>
      </c>
      <c r="AZ266">
        <v>32768</v>
      </c>
      <c r="BA266">
        <v>266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CX266">
        <f>ROUND(Y266*Source!I228,9)</f>
        <v>0</v>
      </c>
      <c r="CY266">
        <f t="shared" si="127"/>
        <v>70</v>
      </c>
      <c r="CZ266">
        <f t="shared" si="128"/>
        <v>70</v>
      </c>
      <c r="DA266">
        <f t="shared" si="129"/>
        <v>1</v>
      </c>
      <c r="DB266">
        <f t="shared" si="125"/>
        <v>7305.375</v>
      </c>
      <c r="DC266">
        <f t="shared" si="126"/>
        <v>0</v>
      </c>
      <c r="DD266" t="s">
        <v>3</v>
      </c>
      <c r="DE266" t="s">
        <v>3</v>
      </c>
      <c r="DF266">
        <f t="shared" si="120"/>
        <v>0</v>
      </c>
      <c r="DG266">
        <f t="shared" si="121"/>
        <v>0</v>
      </c>
      <c r="DH266">
        <f t="shared" si="122"/>
        <v>0</v>
      </c>
      <c r="DI266">
        <f t="shared" si="123"/>
        <v>0</v>
      </c>
      <c r="DJ266">
        <f t="shared" si="130"/>
        <v>0</v>
      </c>
      <c r="DK266">
        <v>0</v>
      </c>
    </row>
    <row r="267" spans="1:115" x14ac:dyDescent="0.2">
      <c r="A267">
        <f>ROW(Source!A228)</f>
        <v>228</v>
      </c>
      <c r="B267">
        <v>51442965</v>
      </c>
      <c r="C267">
        <v>51457855</v>
      </c>
      <c r="D267">
        <v>0</v>
      </c>
      <c r="E267">
        <v>1</v>
      </c>
      <c r="F267">
        <v>1</v>
      </c>
      <c r="G267">
        <v>1</v>
      </c>
      <c r="H267">
        <v>2</v>
      </c>
      <c r="I267" t="s">
        <v>693</v>
      </c>
      <c r="J267" t="s">
        <v>3</v>
      </c>
      <c r="K267" t="s">
        <v>694</v>
      </c>
      <c r="L267">
        <v>37129807</v>
      </c>
      <c r="N267">
        <v>1011</v>
      </c>
      <c r="O267" t="s">
        <v>646</v>
      </c>
      <c r="P267" t="s">
        <v>646</v>
      </c>
      <c r="Q267">
        <v>1</v>
      </c>
      <c r="W267">
        <v>0</v>
      </c>
      <c r="X267">
        <v>-868342826</v>
      </c>
      <c r="Y267">
        <f t="shared" si="124"/>
        <v>25.299999999999997</v>
      </c>
      <c r="AA267">
        <v>0</v>
      </c>
      <c r="AB267">
        <v>597.1</v>
      </c>
      <c r="AC267">
        <v>23.2</v>
      </c>
      <c r="AD267">
        <v>0</v>
      </c>
      <c r="AE267">
        <v>0</v>
      </c>
      <c r="AF267">
        <v>597.1</v>
      </c>
      <c r="AG267">
        <v>23.2</v>
      </c>
      <c r="AH267">
        <v>0</v>
      </c>
      <c r="AI267">
        <v>1</v>
      </c>
      <c r="AJ267">
        <v>1</v>
      </c>
      <c r="AK267">
        <v>1</v>
      </c>
      <c r="AL267">
        <v>1</v>
      </c>
      <c r="AN267">
        <v>0</v>
      </c>
      <c r="AO267">
        <v>1</v>
      </c>
      <c r="AP267">
        <v>0</v>
      </c>
      <c r="AQ267">
        <v>0</v>
      </c>
      <c r="AR267">
        <v>0</v>
      </c>
      <c r="AS267" t="s">
        <v>3</v>
      </c>
      <c r="AT267">
        <v>17.600000000000001</v>
      </c>
      <c r="AU267" t="s">
        <v>36</v>
      </c>
      <c r="AV267">
        <v>0</v>
      </c>
      <c r="AW267">
        <v>2</v>
      </c>
      <c r="AX267">
        <v>51457886</v>
      </c>
      <c r="AY267">
        <v>2</v>
      </c>
      <c r="AZ267">
        <v>100352</v>
      </c>
      <c r="BA267">
        <v>267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CX267">
        <f>ROUND(Y267*Source!I228,9)</f>
        <v>0</v>
      </c>
      <c r="CY267">
        <f t="shared" si="127"/>
        <v>597.1</v>
      </c>
      <c r="CZ267">
        <f t="shared" si="128"/>
        <v>597.1</v>
      </c>
      <c r="DA267">
        <f t="shared" si="129"/>
        <v>1</v>
      </c>
      <c r="DB267">
        <f t="shared" si="125"/>
        <v>15106.63</v>
      </c>
      <c r="DC267">
        <f t="shared" si="126"/>
        <v>586.96</v>
      </c>
      <c r="DD267" t="s">
        <v>3</v>
      </c>
      <c r="DE267" t="s">
        <v>3</v>
      </c>
      <c r="DF267">
        <f t="shared" si="120"/>
        <v>0</v>
      </c>
      <c r="DG267">
        <f t="shared" si="121"/>
        <v>0</v>
      </c>
      <c r="DH267">
        <f t="shared" si="122"/>
        <v>0</v>
      </c>
      <c r="DI267">
        <f t="shared" si="123"/>
        <v>0</v>
      </c>
      <c r="DJ267">
        <f t="shared" si="130"/>
        <v>0</v>
      </c>
      <c r="DK267">
        <v>0</v>
      </c>
    </row>
    <row r="268" spans="1:115" x14ac:dyDescent="0.2">
      <c r="A268">
        <f>ROW(Source!A228)</f>
        <v>228</v>
      </c>
      <c r="B268">
        <v>51442965</v>
      </c>
      <c r="C268">
        <v>51457855</v>
      </c>
      <c r="D268">
        <v>0</v>
      </c>
      <c r="E268">
        <v>1</v>
      </c>
      <c r="F268">
        <v>1</v>
      </c>
      <c r="G268">
        <v>1</v>
      </c>
      <c r="H268">
        <v>2</v>
      </c>
      <c r="I268" t="s">
        <v>681</v>
      </c>
      <c r="J268" t="s">
        <v>3</v>
      </c>
      <c r="K268" t="s">
        <v>682</v>
      </c>
      <c r="L268">
        <v>37129807</v>
      </c>
      <c r="N268">
        <v>1011</v>
      </c>
      <c r="O268" t="s">
        <v>646</v>
      </c>
      <c r="P268" t="s">
        <v>646</v>
      </c>
      <c r="Q268">
        <v>1</v>
      </c>
      <c r="W268">
        <v>0</v>
      </c>
      <c r="X268">
        <v>1350498324</v>
      </c>
      <c r="Y268">
        <f t="shared" si="124"/>
        <v>150.07499999999999</v>
      </c>
      <c r="AA268">
        <v>0</v>
      </c>
      <c r="AB268">
        <v>0.49</v>
      </c>
      <c r="AC268">
        <v>0</v>
      </c>
      <c r="AD268">
        <v>0</v>
      </c>
      <c r="AE268">
        <v>0</v>
      </c>
      <c r="AF268">
        <v>0.49</v>
      </c>
      <c r="AG268">
        <v>0</v>
      </c>
      <c r="AH268">
        <v>0</v>
      </c>
      <c r="AI268">
        <v>1</v>
      </c>
      <c r="AJ268">
        <v>1</v>
      </c>
      <c r="AK268">
        <v>1</v>
      </c>
      <c r="AL268">
        <v>1</v>
      </c>
      <c r="AN268">
        <v>0</v>
      </c>
      <c r="AO268">
        <v>1</v>
      </c>
      <c r="AP268">
        <v>0</v>
      </c>
      <c r="AQ268">
        <v>0</v>
      </c>
      <c r="AR268">
        <v>0</v>
      </c>
      <c r="AS268" t="s">
        <v>3</v>
      </c>
      <c r="AT268">
        <v>104.4</v>
      </c>
      <c r="AU268" t="s">
        <v>36</v>
      </c>
      <c r="AV268">
        <v>0</v>
      </c>
      <c r="AW268">
        <v>2</v>
      </c>
      <c r="AX268">
        <v>51457887</v>
      </c>
      <c r="AY268">
        <v>2</v>
      </c>
      <c r="AZ268">
        <v>34816</v>
      </c>
      <c r="BA268">
        <v>268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CX268">
        <f>ROUND(Y268*Source!I228,9)</f>
        <v>0</v>
      </c>
      <c r="CY268">
        <f t="shared" si="127"/>
        <v>0.49</v>
      </c>
      <c r="CZ268">
        <f t="shared" si="128"/>
        <v>0.49</v>
      </c>
      <c r="DA268">
        <f t="shared" si="129"/>
        <v>1</v>
      </c>
      <c r="DB268">
        <f t="shared" si="125"/>
        <v>73.542500000000004</v>
      </c>
      <c r="DC268">
        <f t="shared" si="126"/>
        <v>0</v>
      </c>
      <c r="DD268" t="s">
        <v>3</v>
      </c>
      <c r="DE268" t="s">
        <v>3</v>
      </c>
      <c r="DF268">
        <f t="shared" si="120"/>
        <v>0</v>
      </c>
      <c r="DG268">
        <f t="shared" si="121"/>
        <v>0</v>
      </c>
      <c r="DH268">
        <f t="shared" si="122"/>
        <v>0</v>
      </c>
      <c r="DI268">
        <f t="shared" si="123"/>
        <v>0</v>
      </c>
      <c r="DJ268">
        <f t="shared" si="130"/>
        <v>0</v>
      </c>
      <c r="DK268">
        <v>0</v>
      </c>
    </row>
    <row r="269" spans="1:115" x14ac:dyDescent="0.2">
      <c r="A269">
        <f>ROW(Source!A228)</f>
        <v>228</v>
      </c>
      <c r="B269">
        <v>51442965</v>
      </c>
      <c r="C269">
        <v>51457855</v>
      </c>
      <c r="D269">
        <v>0</v>
      </c>
      <c r="E269">
        <v>1</v>
      </c>
      <c r="F269">
        <v>1</v>
      </c>
      <c r="G269">
        <v>1</v>
      </c>
      <c r="H269">
        <v>2</v>
      </c>
      <c r="I269" t="s">
        <v>707</v>
      </c>
      <c r="J269" t="s">
        <v>3</v>
      </c>
      <c r="K269" t="s">
        <v>708</v>
      </c>
      <c r="L269">
        <v>37129807</v>
      </c>
      <c r="N269">
        <v>1011</v>
      </c>
      <c r="O269" t="s">
        <v>646</v>
      </c>
      <c r="P269" t="s">
        <v>646</v>
      </c>
      <c r="Q269">
        <v>1</v>
      </c>
      <c r="W269">
        <v>0</v>
      </c>
      <c r="X269">
        <v>2111957426</v>
      </c>
      <c r="Y269">
        <f t="shared" si="124"/>
        <v>0.359375</v>
      </c>
      <c r="AA269">
        <v>0</v>
      </c>
      <c r="AB269">
        <v>20</v>
      </c>
      <c r="AC269">
        <v>0</v>
      </c>
      <c r="AD269">
        <v>0</v>
      </c>
      <c r="AE269">
        <v>0</v>
      </c>
      <c r="AF269">
        <v>20</v>
      </c>
      <c r="AG269">
        <v>0</v>
      </c>
      <c r="AH269">
        <v>0</v>
      </c>
      <c r="AI269">
        <v>1</v>
      </c>
      <c r="AJ269">
        <v>1</v>
      </c>
      <c r="AK269">
        <v>1</v>
      </c>
      <c r="AL269">
        <v>1</v>
      </c>
      <c r="AN269">
        <v>0</v>
      </c>
      <c r="AO269">
        <v>1</v>
      </c>
      <c r="AP269">
        <v>0</v>
      </c>
      <c r="AQ269">
        <v>0</v>
      </c>
      <c r="AR269">
        <v>0</v>
      </c>
      <c r="AS269" t="s">
        <v>3</v>
      </c>
      <c r="AT269">
        <v>0.25</v>
      </c>
      <c r="AU269" t="s">
        <v>36</v>
      </c>
      <c r="AV269">
        <v>0</v>
      </c>
      <c r="AW269">
        <v>2</v>
      </c>
      <c r="AX269">
        <v>51457888</v>
      </c>
      <c r="AY269">
        <v>2</v>
      </c>
      <c r="AZ269">
        <v>32768</v>
      </c>
      <c r="BA269">
        <v>269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CX269">
        <f>ROUND(Y269*Source!I228,9)</f>
        <v>0</v>
      </c>
      <c r="CY269">
        <f t="shared" si="127"/>
        <v>20</v>
      </c>
      <c r="CZ269">
        <f t="shared" si="128"/>
        <v>20</v>
      </c>
      <c r="DA269">
        <f t="shared" si="129"/>
        <v>1</v>
      </c>
      <c r="DB269">
        <f t="shared" si="125"/>
        <v>7.1875</v>
      </c>
      <c r="DC269">
        <f t="shared" si="126"/>
        <v>0</v>
      </c>
      <c r="DD269" t="s">
        <v>3</v>
      </c>
      <c r="DE269" t="s">
        <v>3</v>
      </c>
      <c r="DF269">
        <f t="shared" si="120"/>
        <v>0</v>
      </c>
      <c r="DG269">
        <f t="shared" si="121"/>
        <v>0</v>
      </c>
      <c r="DH269">
        <f t="shared" si="122"/>
        <v>0</v>
      </c>
      <c r="DI269">
        <f t="shared" si="123"/>
        <v>0</v>
      </c>
      <c r="DJ269">
        <f t="shared" si="130"/>
        <v>0</v>
      </c>
      <c r="DK269">
        <v>0</v>
      </c>
    </row>
    <row r="270" spans="1:115" x14ac:dyDescent="0.2">
      <c r="A270">
        <f>ROW(Source!A228)</f>
        <v>228</v>
      </c>
      <c r="B270">
        <v>51442965</v>
      </c>
      <c r="C270">
        <v>51457855</v>
      </c>
      <c r="D270">
        <v>0</v>
      </c>
      <c r="E270">
        <v>1</v>
      </c>
      <c r="F270">
        <v>1</v>
      </c>
      <c r="G270">
        <v>1</v>
      </c>
      <c r="H270">
        <v>2</v>
      </c>
      <c r="I270" t="s">
        <v>709</v>
      </c>
      <c r="J270" t="s">
        <v>3</v>
      </c>
      <c r="K270" t="s">
        <v>710</v>
      </c>
      <c r="L270">
        <v>37129807</v>
      </c>
      <c r="N270">
        <v>1011</v>
      </c>
      <c r="O270" t="s">
        <v>646</v>
      </c>
      <c r="P270" t="s">
        <v>646</v>
      </c>
      <c r="Q270">
        <v>1</v>
      </c>
      <c r="W270">
        <v>0</v>
      </c>
      <c r="X270">
        <v>1349450528</v>
      </c>
      <c r="Y270">
        <f t="shared" si="124"/>
        <v>0.359375</v>
      </c>
      <c r="AA270">
        <v>0</v>
      </c>
      <c r="AB270">
        <v>3</v>
      </c>
      <c r="AC270">
        <v>0</v>
      </c>
      <c r="AD270">
        <v>0</v>
      </c>
      <c r="AE270">
        <v>0</v>
      </c>
      <c r="AF270">
        <v>3</v>
      </c>
      <c r="AG270">
        <v>0</v>
      </c>
      <c r="AH270">
        <v>0</v>
      </c>
      <c r="AI270">
        <v>1</v>
      </c>
      <c r="AJ270">
        <v>1</v>
      </c>
      <c r="AK270">
        <v>1</v>
      </c>
      <c r="AL270">
        <v>1</v>
      </c>
      <c r="AN270">
        <v>0</v>
      </c>
      <c r="AO270">
        <v>1</v>
      </c>
      <c r="AP270">
        <v>0</v>
      </c>
      <c r="AQ270">
        <v>0</v>
      </c>
      <c r="AR270">
        <v>0</v>
      </c>
      <c r="AS270" t="s">
        <v>3</v>
      </c>
      <c r="AT270">
        <v>0.25</v>
      </c>
      <c r="AU270" t="s">
        <v>36</v>
      </c>
      <c r="AV270">
        <v>0</v>
      </c>
      <c r="AW270">
        <v>2</v>
      </c>
      <c r="AX270">
        <v>51457889</v>
      </c>
      <c r="AY270">
        <v>2</v>
      </c>
      <c r="AZ270">
        <v>32768</v>
      </c>
      <c r="BA270">
        <v>270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CX270">
        <f>ROUND(Y270*Source!I228,9)</f>
        <v>0</v>
      </c>
      <c r="CY270">
        <f t="shared" si="127"/>
        <v>3</v>
      </c>
      <c r="CZ270">
        <f t="shared" si="128"/>
        <v>3</v>
      </c>
      <c r="DA270">
        <f t="shared" si="129"/>
        <v>1</v>
      </c>
      <c r="DB270">
        <f t="shared" si="125"/>
        <v>1.078125</v>
      </c>
      <c r="DC270">
        <f t="shared" si="126"/>
        <v>0</v>
      </c>
      <c r="DD270" t="s">
        <v>3</v>
      </c>
      <c r="DE270" t="s">
        <v>3</v>
      </c>
      <c r="DF270">
        <f t="shared" si="120"/>
        <v>0</v>
      </c>
      <c r="DG270">
        <f t="shared" si="121"/>
        <v>0</v>
      </c>
      <c r="DH270">
        <f t="shared" si="122"/>
        <v>0</v>
      </c>
      <c r="DI270">
        <f t="shared" si="123"/>
        <v>0</v>
      </c>
      <c r="DJ270">
        <f t="shared" si="130"/>
        <v>0</v>
      </c>
      <c r="DK270">
        <v>0</v>
      </c>
    </row>
    <row r="271" spans="1:115" x14ac:dyDescent="0.2">
      <c r="A271">
        <f>ROW(Source!A228)</f>
        <v>228</v>
      </c>
      <c r="B271">
        <v>51442965</v>
      </c>
      <c r="C271">
        <v>51457855</v>
      </c>
      <c r="D271">
        <v>0</v>
      </c>
      <c r="E271">
        <v>1</v>
      </c>
      <c r="F271">
        <v>1</v>
      </c>
      <c r="G271">
        <v>1</v>
      </c>
      <c r="H271">
        <v>2</v>
      </c>
      <c r="I271" t="s">
        <v>711</v>
      </c>
      <c r="J271" t="s">
        <v>3</v>
      </c>
      <c r="K271" t="s">
        <v>712</v>
      </c>
      <c r="L271">
        <v>37129807</v>
      </c>
      <c r="N271">
        <v>1011</v>
      </c>
      <c r="O271" t="s">
        <v>646</v>
      </c>
      <c r="P271" t="s">
        <v>646</v>
      </c>
      <c r="Q271">
        <v>1</v>
      </c>
      <c r="W271">
        <v>0</v>
      </c>
      <c r="X271">
        <v>373707872</v>
      </c>
      <c r="Y271">
        <f t="shared" si="124"/>
        <v>86.71</v>
      </c>
      <c r="AA271">
        <v>0</v>
      </c>
      <c r="AB271">
        <v>6.4</v>
      </c>
      <c r="AC271">
        <v>0</v>
      </c>
      <c r="AD271">
        <v>0</v>
      </c>
      <c r="AE271">
        <v>0</v>
      </c>
      <c r="AF271">
        <v>6.4</v>
      </c>
      <c r="AG271">
        <v>0</v>
      </c>
      <c r="AH271">
        <v>0</v>
      </c>
      <c r="AI271">
        <v>1</v>
      </c>
      <c r="AJ271">
        <v>1</v>
      </c>
      <c r="AK271">
        <v>1</v>
      </c>
      <c r="AL271">
        <v>1</v>
      </c>
      <c r="AN271">
        <v>0</v>
      </c>
      <c r="AO271">
        <v>1</v>
      </c>
      <c r="AP271">
        <v>0</v>
      </c>
      <c r="AQ271">
        <v>0</v>
      </c>
      <c r="AR271">
        <v>0</v>
      </c>
      <c r="AS271" t="s">
        <v>3</v>
      </c>
      <c r="AT271">
        <v>60.32</v>
      </c>
      <c r="AU271" t="s">
        <v>36</v>
      </c>
      <c r="AV271">
        <v>0</v>
      </c>
      <c r="AW271">
        <v>2</v>
      </c>
      <c r="AX271">
        <v>51457890</v>
      </c>
      <c r="AY271">
        <v>2</v>
      </c>
      <c r="AZ271">
        <v>32768</v>
      </c>
      <c r="BA271">
        <v>271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CX271">
        <f>ROUND(Y271*Source!I228,9)</f>
        <v>0</v>
      </c>
      <c r="CY271">
        <f t="shared" si="127"/>
        <v>6.4</v>
      </c>
      <c r="CZ271">
        <f t="shared" si="128"/>
        <v>6.4</v>
      </c>
      <c r="DA271">
        <f t="shared" si="129"/>
        <v>1</v>
      </c>
      <c r="DB271">
        <f t="shared" si="125"/>
        <v>554.94687499999998</v>
      </c>
      <c r="DC271">
        <f t="shared" si="126"/>
        <v>0</v>
      </c>
      <c r="DD271" t="s">
        <v>3</v>
      </c>
      <c r="DE271" t="s">
        <v>3</v>
      </c>
      <c r="DF271">
        <f t="shared" si="120"/>
        <v>0</v>
      </c>
      <c r="DG271">
        <f t="shared" si="121"/>
        <v>0</v>
      </c>
      <c r="DH271">
        <f t="shared" si="122"/>
        <v>0</v>
      </c>
      <c r="DI271">
        <f t="shared" si="123"/>
        <v>0</v>
      </c>
      <c r="DJ271">
        <f t="shared" si="130"/>
        <v>0</v>
      </c>
      <c r="DK271">
        <v>0</v>
      </c>
    </row>
    <row r="272" spans="1:115" x14ac:dyDescent="0.2">
      <c r="A272">
        <f>ROW(Source!A228)</f>
        <v>228</v>
      </c>
      <c r="B272">
        <v>51442965</v>
      </c>
      <c r="C272">
        <v>51457855</v>
      </c>
      <c r="D272">
        <v>0</v>
      </c>
      <c r="E272">
        <v>1</v>
      </c>
      <c r="F272">
        <v>1</v>
      </c>
      <c r="G272">
        <v>1</v>
      </c>
      <c r="H272">
        <v>3</v>
      </c>
      <c r="I272" t="s">
        <v>713</v>
      </c>
      <c r="J272" t="s">
        <v>3</v>
      </c>
      <c r="K272" t="s">
        <v>714</v>
      </c>
      <c r="L272">
        <v>1348</v>
      </c>
      <c r="N272">
        <v>1009</v>
      </c>
      <c r="O272" t="s">
        <v>230</v>
      </c>
      <c r="P272" t="s">
        <v>230</v>
      </c>
      <c r="Q272">
        <v>1000</v>
      </c>
      <c r="W272">
        <v>0</v>
      </c>
      <c r="X272">
        <v>-933603626</v>
      </c>
      <c r="Y272">
        <f t="shared" ref="Y272:Y284" si="131">AT272</f>
        <v>0.09</v>
      </c>
      <c r="AA272">
        <v>2457.8000000000002</v>
      </c>
      <c r="AB272">
        <v>0</v>
      </c>
      <c r="AC272">
        <v>0</v>
      </c>
      <c r="AD272">
        <v>0</v>
      </c>
      <c r="AE272">
        <v>2457.8000000000002</v>
      </c>
      <c r="AF272">
        <v>0</v>
      </c>
      <c r="AG272">
        <v>0</v>
      </c>
      <c r="AH272">
        <v>0</v>
      </c>
      <c r="AI272">
        <v>1</v>
      </c>
      <c r="AJ272">
        <v>1</v>
      </c>
      <c r="AK272">
        <v>1</v>
      </c>
      <c r="AL272">
        <v>1</v>
      </c>
      <c r="AN272">
        <v>0</v>
      </c>
      <c r="AO272">
        <v>1</v>
      </c>
      <c r="AP272">
        <v>0</v>
      </c>
      <c r="AQ272">
        <v>0</v>
      </c>
      <c r="AR272">
        <v>0</v>
      </c>
      <c r="AS272" t="s">
        <v>3</v>
      </c>
      <c r="AT272">
        <v>0.09</v>
      </c>
      <c r="AU272" t="s">
        <v>3</v>
      </c>
      <c r="AV272">
        <v>0</v>
      </c>
      <c r="AW272">
        <v>2</v>
      </c>
      <c r="AX272">
        <v>51457891</v>
      </c>
      <c r="AY272">
        <v>2</v>
      </c>
      <c r="AZ272">
        <v>16384</v>
      </c>
      <c r="BA272">
        <v>272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CX272">
        <f>ROUND(Y272*Source!I228,9)</f>
        <v>0</v>
      </c>
      <c r="CY272">
        <f t="shared" ref="CY272:CY284" si="132">AA272</f>
        <v>2457.8000000000002</v>
      </c>
      <c r="CZ272">
        <f t="shared" ref="CZ272:CZ284" si="133">AE272</f>
        <v>2457.8000000000002</v>
      </c>
      <c r="DA272">
        <f t="shared" ref="DA272:DA284" si="134">AI272</f>
        <v>1</v>
      </c>
      <c r="DB272">
        <f t="shared" ref="DB272:DB284" si="135">ROUND(ROUND(AT272*CZ272,2),6)</f>
        <v>221.2</v>
      </c>
      <c r="DC272">
        <f t="shared" ref="DC272:DC284" si="136">ROUND(ROUND(AT272*AG272,2),6)</f>
        <v>0</v>
      </c>
      <c r="DD272" t="s">
        <v>3</v>
      </c>
      <c r="DE272" t="s">
        <v>3</v>
      </c>
      <c r="DF272">
        <f t="shared" si="120"/>
        <v>0</v>
      </c>
      <c r="DG272">
        <f t="shared" si="121"/>
        <v>0</v>
      </c>
      <c r="DH272">
        <f t="shared" si="122"/>
        <v>0</v>
      </c>
      <c r="DI272">
        <f t="shared" si="123"/>
        <v>0</v>
      </c>
      <c r="DJ272">
        <f t="shared" ref="DJ272:DJ284" si="137">DF272</f>
        <v>0</v>
      </c>
      <c r="DK272">
        <v>0</v>
      </c>
    </row>
    <row r="273" spans="1:115" x14ac:dyDescent="0.2">
      <c r="A273">
        <f>ROW(Source!A228)</f>
        <v>228</v>
      </c>
      <c r="B273">
        <v>51442965</v>
      </c>
      <c r="C273">
        <v>51457855</v>
      </c>
      <c r="D273">
        <v>0</v>
      </c>
      <c r="E273">
        <v>1</v>
      </c>
      <c r="F273">
        <v>1</v>
      </c>
      <c r="G273">
        <v>1</v>
      </c>
      <c r="H273">
        <v>3</v>
      </c>
      <c r="I273" t="s">
        <v>233</v>
      </c>
      <c r="J273" t="s">
        <v>3</v>
      </c>
      <c r="K273" t="s">
        <v>234</v>
      </c>
      <c r="L273">
        <v>1371</v>
      </c>
      <c r="N273">
        <v>1013</v>
      </c>
      <c r="O273" t="s">
        <v>154</v>
      </c>
      <c r="P273" t="s">
        <v>154</v>
      </c>
      <c r="Q273">
        <v>1</v>
      </c>
      <c r="W273">
        <v>0</v>
      </c>
      <c r="X273">
        <v>2069209604</v>
      </c>
      <c r="Y273">
        <f t="shared" si="131"/>
        <v>1840</v>
      </c>
      <c r="AA273">
        <v>287.60000000000002</v>
      </c>
      <c r="AB273">
        <v>0</v>
      </c>
      <c r="AC273">
        <v>0</v>
      </c>
      <c r="AD273">
        <v>0</v>
      </c>
      <c r="AE273">
        <v>287.60000000000002</v>
      </c>
      <c r="AF273">
        <v>0</v>
      </c>
      <c r="AG273">
        <v>0</v>
      </c>
      <c r="AH273">
        <v>0</v>
      </c>
      <c r="AI273">
        <v>1</v>
      </c>
      <c r="AJ273">
        <v>1</v>
      </c>
      <c r="AK273">
        <v>1</v>
      </c>
      <c r="AL273">
        <v>1</v>
      </c>
      <c r="AN273">
        <v>0</v>
      </c>
      <c r="AO273">
        <v>1</v>
      </c>
      <c r="AP273">
        <v>0</v>
      </c>
      <c r="AQ273">
        <v>0</v>
      </c>
      <c r="AR273">
        <v>0</v>
      </c>
      <c r="AS273" t="s">
        <v>3</v>
      </c>
      <c r="AT273">
        <v>1840</v>
      </c>
      <c r="AU273" t="s">
        <v>3</v>
      </c>
      <c r="AV273">
        <v>0</v>
      </c>
      <c r="AW273">
        <v>2</v>
      </c>
      <c r="AX273">
        <v>51457892</v>
      </c>
      <c r="AY273">
        <v>2</v>
      </c>
      <c r="AZ273">
        <v>16384</v>
      </c>
      <c r="BA273">
        <v>273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CX273">
        <f>ROUND(Y273*Source!I228,9)</f>
        <v>0</v>
      </c>
      <c r="CY273">
        <f t="shared" si="132"/>
        <v>287.60000000000002</v>
      </c>
      <c r="CZ273">
        <f t="shared" si="133"/>
        <v>287.60000000000002</v>
      </c>
      <c r="DA273">
        <f t="shared" si="134"/>
        <v>1</v>
      </c>
      <c r="DB273">
        <f t="shared" si="135"/>
        <v>529184</v>
      </c>
      <c r="DC273">
        <f t="shared" si="136"/>
        <v>0</v>
      </c>
      <c r="DD273" t="s">
        <v>3</v>
      </c>
      <c r="DE273" t="s">
        <v>3</v>
      </c>
      <c r="DF273">
        <f t="shared" si="120"/>
        <v>0</v>
      </c>
      <c r="DG273">
        <f t="shared" si="121"/>
        <v>0</v>
      </c>
      <c r="DH273">
        <f t="shared" si="122"/>
        <v>0</v>
      </c>
      <c r="DI273">
        <f t="shared" si="123"/>
        <v>0</v>
      </c>
      <c r="DJ273">
        <f t="shared" si="137"/>
        <v>0</v>
      </c>
      <c r="DK273">
        <v>0</v>
      </c>
    </row>
    <row r="274" spans="1:115" x14ac:dyDescent="0.2">
      <c r="A274">
        <f>ROW(Source!A228)</f>
        <v>228</v>
      </c>
      <c r="B274">
        <v>51442965</v>
      </c>
      <c r="C274">
        <v>51457855</v>
      </c>
      <c r="D274">
        <v>0</v>
      </c>
      <c r="E274">
        <v>1</v>
      </c>
      <c r="F274">
        <v>1</v>
      </c>
      <c r="G274">
        <v>1</v>
      </c>
      <c r="H274">
        <v>3</v>
      </c>
      <c r="I274" t="s">
        <v>715</v>
      </c>
      <c r="J274" t="s">
        <v>3</v>
      </c>
      <c r="K274" t="s">
        <v>716</v>
      </c>
      <c r="L274">
        <v>1371</v>
      </c>
      <c r="N274">
        <v>1013</v>
      </c>
      <c r="O274" t="s">
        <v>154</v>
      </c>
      <c r="P274" t="s">
        <v>154</v>
      </c>
      <c r="Q274">
        <v>1</v>
      </c>
      <c r="W274">
        <v>0</v>
      </c>
      <c r="X274">
        <v>-253122012</v>
      </c>
      <c r="Y274">
        <f t="shared" si="131"/>
        <v>7360</v>
      </c>
      <c r="AA274">
        <v>3.2</v>
      </c>
      <c r="AB274">
        <v>0</v>
      </c>
      <c r="AC274">
        <v>0</v>
      </c>
      <c r="AD274">
        <v>0</v>
      </c>
      <c r="AE274">
        <v>3.2</v>
      </c>
      <c r="AF274">
        <v>0</v>
      </c>
      <c r="AG274">
        <v>0</v>
      </c>
      <c r="AH274">
        <v>0</v>
      </c>
      <c r="AI274">
        <v>1</v>
      </c>
      <c r="AJ274">
        <v>1</v>
      </c>
      <c r="AK274">
        <v>1</v>
      </c>
      <c r="AL274">
        <v>1</v>
      </c>
      <c r="AN274">
        <v>0</v>
      </c>
      <c r="AO274">
        <v>1</v>
      </c>
      <c r="AP274">
        <v>0</v>
      </c>
      <c r="AQ274">
        <v>0</v>
      </c>
      <c r="AR274">
        <v>0</v>
      </c>
      <c r="AS274" t="s">
        <v>3</v>
      </c>
      <c r="AT274">
        <v>7360</v>
      </c>
      <c r="AU274" t="s">
        <v>3</v>
      </c>
      <c r="AV274">
        <v>0</v>
      </c>
      <c r="AW274">
        <v>2</v>
      </c>
      <c r="AX274">
        <v>51457893</v>
      </c>
      <c r="AY274">
        <v>2</v>
      </c>
      <c r="AZ274">
        <v>16384</v>
      </c>
      <c r="BA274">
        <v>274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CX274">
        <f>ROUND(Y274*Source!I228,9)</f>
        <v>0</v>
      </c>
      <c r="CY274">
        <f t="shared" si="132"/>
        <v>3.2</v>
      </c>
      <c r="CZ274">
        <f t="shared" si="133"/>
        <v>3.2</v>
      </c>
      <c r="DA274">
        <f t="shared" si="134"/>
        <v>1</v>
      </c>
      <c r="DB274">
        <f t="shared" si="135"/>
        <v>23552</v>
      </c>
      <c r="DC274">
        <f t="shared" si="136"/>
        <v>0</v>
      </c>
      <c r="DD274" t="s">
        <v>3</v>
      </c>
      <c r="DE274" t="s">
        <v>3</v>
      </c>
      <c r="DF274">
        <f t="shared" si="120"/>
        <v>0</v>
      </c>
      <c r="DG274">
        <f t="shared" si="121"/>
        <v>0</v>
      </c>
      <c r="DH274">
        <f t="shared" si="122"/>
        <v>0</v>
      </c>
      <c r="DI274">
        <f t="shared" si="123"/>
        <v>0</v>
      </c>
      <c r="DJ274">
        <f t="shared" si="137"/>
        <v>0</v>
      </c>
      <c r="DK274">
        <v>0</v>
      </c>
    </row>
    <row r="275" spans="1:115" x14ac:dyDescent="0.2">
      <c r="A275">
        <f>ROW(Source!A228)</f>
        <v>228</v>
      </c>
      <c r="B275">
        <v>51442965</v>
      </c>
      <c r="C275">
        <v>51457855</v>
      </c>
      <c r="D275">
        <v>0</v>
      </c>
      <c r="E275">
        <v>1</v>
      </c>
      <c r="F275">
        <v>1</v>
      </c>
      <c r="G275">
        <v>1</v>
      </c>
      <c r="H275">
        <v>3</v>
      </c>
      <c r="I275" t="s">
        <v>717</v>
      </c>
      <c r="J275" t="s">
        <v>3</v>
      </c>
      <c r="K275" t="s">
        <v>718</v>
      </c>
      <c r="L275">
        <v>1407</v>
      </c>
      <c r="N275">
        <v>1013</v>
      </c>
      <c r="O275" t="s">
        <v>719</v>
      </c>
      <c r="P275" t="s">
        <v>719</v>
      </c>
      <c r="Q275">
        <v>1</v>
      </c>
      <c r="W275">
        <v>0</v>
      </c>
      <c r="X275">
        <v>1550182695</v>
      </c>
      <c r="Y275">
        <f t="shared" si="131"/>
        <v>3.68</v>
      </c>
      <c r="AA275">
        <v>1620.85</v>
      </c>
      <c r="AB275">
        <v>0</v>
      </c>
      <c r="AC275">
        <v>0</v>
      </c>
      <c r="AD275">
        <v>0</v>
      </c>
      <c r="AE275">
        <v>1620.85</v>
      </c>
      <c r="AF275">
        <v>0</v>
      </c>
      <c r="AG275">
        <v>0</v>
      </c>
      <c r="AH275">
        <v>0</v>
      </c>
      <c r="AI275">
        <v>1</v>
      </c>
      <c r="AJ275">
        <v>1</v>
      </c>
      <c r="AK275">
        <v>1</v>
      </c>
      <c r="AL275">
        <v>1</v>
      </c>
      <c r="AN275">
        <v>0</v>
      </c>
      <c r="AO275">
        <v>1</v>
      </c>
      <c r="AP275">
        <v>0</v>
      </c>
      <c r="AQ275">
        <v>0</v>
      </c>
      <c r="AR275">
        <v>0</v>
      </c>
      <c r="AS275" t="s">
        <v>3</v>
      </c>
      <c r="AT275">
        <v>3.68</v>
      </c>
      <c r="AU275" t="s">
        <v>3</v>
      </c>
      <c r="AV275">
        <v>0</v>
      </c>
      <c r="AW275">
        <v>2</v>
      </c>
      <c r="AX275">
        <v>51457894</v>
      </c>
      <c r="AY275">
        <v>2</v>
      </c>
      <c r="AZ275">
        <v>16384</v>
      </c>
      <c r="BA275">
        <v>275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CX275">
        <f>ROUND(Y275*Source!I228,9)</f>
        <v>0</v>
      </c>
      <c r="CY275">
        <f t="shared" si="132"/>
        <v>1620.85</v>
      </c>
      <c r="CZ275">
        <f t="shared" si="133"/>
        <v>1620.85</v>
      </c>
      <c r="DA275">
        <f t="shared" si="134"/>
        <v>1</v>
      </c>
      <c r="DB275">
        <f t="shared" si="135"/>
        <v>5964.73</v>
      </c>
      <c r="DC275">
        <f t="shared" si="136"/>
        <v>0</v>
      </c>
      <c r="DD275" t="s">
        <v>3</v>
      </c>
      <c r="DE275" t="s">
        <v>3</v>
      </c>
      <c r="DF275">
        <f t="shared" si="120"/>
        <v>0</v>
      </c>
      <c r="DG275">
        <f t="shared" si="121"/>
        <v>0</v>
      </c>
      <c r="DH275">
        <f t="shared" si="122"/>
        <v>0</v>
      </c>
      <c r="DI275">
        <f t="shared" si="123"/>
        <v>0</v>
      </c>
      <c r="DJ275">
        <f t="shared" si="137"/>
        <v>0</v>
      </c>
      <c r="DK275">
        <v>0</v>
      </c>
    </row>
    <row r="276" spans="1:115" x14ac:dyDescent="0.2">
      <c r="A276">
        <f>ROW(Source!A228)</f>
        <v>228</v>
      </c>
      <c r="B276">
        <v>51442965</v>
      </c>
      <c r="C276">
        <v>51457855</v>
      </c>
      <c r="D276">
        <v>0</v>
      </c>
      <c r="E276">
        <v>1</v>
      </c>
      <c r="F276">
        <v>1</v>
      </c>
      <c r="G276">
        <v>1</v>
      </c>
      <c r="H276">
        <v>3</v>
      </c>
      <c r="I276" t="s">
        <v>720</v>
      </c>
      <c r="J276" t="s">
        <v>3</v>
      </c>
      <c r="K276" t="s">
        <v>721</v>
      </c>
      <c r="L276">
        <v>1348</v>
      </c>
      <c r="N276">
        <v>1009</v>
      </c>
      <c r="O276" t="s">
        <v>230</v>
      </c>
      <c r="P276" t="s">
        <v>230</v>
      </c>
      <c r="Q276">
        <v>1000</v>
      </c>
      <c r="W276">
        <v>0</v>
      </c>
      <c r="X276">
        <v>-427998263</v>
      </c>
      <c r="Y276">
        <f t="shared" si="131"/>
        <v>0.89</v>
      </c>
      <c r="AA276">
        <v>14408.1</v>
      </c>
      <c r="AB276">
        <v>0</v>
      </c>
      <c r="AC276">
        <v>0</v>
      </c>
      <c r="AD276">
        <v>0</v>
      </c>
      <c r="AE276">
        <v>14408.1</v>
      </c>
      <c r="AF276">
        <v>0</v>
      </c>
      <c r="AG276">
        <v>0</v>
      </c>
      <c r="AH276">
        <v>0</v>
      </c>
      <c r="AI276">
        <v>1</v>
      </c>
      <c r="AJ276">
        <v>1</v>
      </c>
      <c r="AK276">
        <v>1</v>
      </c>
      <c r="AL276">
        <v>1</v>
      </c>
      <c r="AN276">
        <v>0</v>
      </c>
      <c r="AO276">
        <v>1</v>
      </c>
      <c r="AP276">
        <v>0</v>
      </c>
      <c r="AQ276">
        <v>0</v>
      </c>
      <c r="AR276">
        <v>0</v>
      </c>
      <c r="AS276" t="s">
        <v>3</v>
      </c>
      <c r="AT276">
        <v>0.89</v>
      </c>
      <c r="AU276" t="s">
        <v>3</v>
      </c>
      <c r="AV276">
        <v>0</v>
      </c>
      <c r="AW276">
        <v>2</v>
      </c>
      <c r="AX276">
        <v>51457895</v>
      </c>
      <c r="AY276">
        <v>2</v>
      </c>
      <c r="AZ276">
        <v>16384</v>
      </c>
      <c r="BA276">
        <v>276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CX276">
        <f>ROUND(Y276*Source!I228,9)</f>
        <v>0</v>
      </c>
      <c r="CY276">
        <f t="shared" si="132"/>
        <v>14408.1</v>
      </c>
      <c r="CZ276">
        <f t="shared" si="133"/>
        <v>14408.1</v>
      </c>
      <c r="DA276">
        <f t="shared" si="134"/>
        <v>1</v>
      </c>
      <c r="DB276">
        <f t="shared" si="135"/>
        <v>12823.21</v>
      </c>
      <c r="DC276">
        <f t="shared" si="136"/>
        <v>0</v>
      </c>
      <c r="DD276" t="s">
        <v>3</v>
      </c>
      <c r="DE276" t="s">
        <v>3</v>
      </c>
      <c r="DF276">
        <f t="shared" si="120"/>
        <v>0</v>
      </c>
      <c r="DG276">
        <f t="shared" si="121"/>
        <v>0</v>
      </c>
      <c r="DH276">
        <f t="shared" si="122"/>
        <v>0</v>
      </c>
      <c r="DI276">
        <f t="shared" si="123"/>
        <v>0</v>
      </c>
      <c r="DJ276">
        <f t="shared" si="137"/>
        <v>0</v>
      </c>
      <c r="DK276">
        <v>0</v>
      </c>
    </row>
    <row r="277" spans="1:115" x14ac:dyDescent="0.2">
      <c r="A277">
        <f>ROW(Source!A228)</f>
        <v>228</v>
      </c>
      <c r="B277">
        <v>51442965</v>
      </c>
      <c r="C277">
        <v>51457855</v>
      </c>
      <c r="D277">
        <v>0</v>
      </c>
      <c r="E277">
        <v>1</v>
      </c>
      <c r="F277">
        <v>1</v>
      </c>
      <c r="G277">
        <v>1</v>
      </c>
      <c r="H277">
        <v>3</v>
      </c>
      <c r="I277" t="s">
        <v>732</v>
      </c>
      <c r="J277" t="s">
        <v>3</v>
      </c>
      <c r="K277" t="s">
        <v>733</v>
      </c>
      <c r="L277">
        <v>1348</v>
      </c>
      <c r="N277">
        <v>1009</v>
      </c>
      <c r="O277" t="s">
        <v>230</v>
      </c>
      <c r="P277" t="s">
        <v>230</v>
      </c>
      <c r="Q277">
        <v>1000</v>
      </c>
      <c r="W277">
        <v>0</v>
      </c>
      <c r="X277">
        <v>66312365</v>
      </c>
      <c r="Y277">
        <f t="shared" si="131"/>
        <v>0.03</v>
      </c>
      <c r="AA277">
        <v>12118</v>
      </c>
      <c r="AB277">
        <v>0</v>
      </c>
      <c r="AC277">
        <v>0</v>
      </c>
      <c r="AD277">
        <v>0</v>
      </c>
      <c r="AE277">
        <v>12118</v>
      </c>
      <c r="AF277">
        <v>0</v>
      </c>
      <c r="AG277">
        <v>0</v>
      </c>
      <c r="AH277">
        <v>0</v>
      </c>
      <c r="AI277">
        <v>1</v>
      </c>
      <c r="AJ277">
        <v>1</v>
      </c>
      <c r="AK277">
        <v>1</v>
      </c>
      <c r="AL277">
        <v>1</v>
      </c>
      <c r="AN277">
        <v>0</v>
      </c>
      <c r="AO277">
        <v>1</v>
      </c>
      <c r="AP277">
        <v>0</v>
      </c>
      <c r="AQ277">
        <v>0</v>
      </c>
      <c r="AR277">
        <v>0</v>
      </c>
      <c r="AS277" t="s">
        <v>3</v>
      </c>
      <c r="AT277">
        <v>0.03</v>
      </c>
      <c r="AU277" t="s">
        <v>3</v>
      </c>
      <c r="AV277">
        <v>0</v>
      </c>
      <c r="AW277">
        <v>2</v>
      </c>
      <c r="AX277">
        <v>51457896</v>
      </c>
      <c r="AY277">
        <v>2</v>
      </c>
      <c r="AZ277">
        <v>16384</v>
      </c>
      <c r="BA277">
        <v>277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CX277">
        <f>ROUND(Y277*Source!I228,9)</f>
        <v>0</v>
      </c>
      <c r="CY277">
        <f t="shared" si="132"/>
        <v>12118</v>
      </c>
      <c r="CZ277">
        <f t="shared" si="133"/>
        <v>12118</v>
      </c>
      <c r="DA277">
        <f t="shared" si="134"/>
        <v>1</v>
      </c>
      <c r="DB277">
        <f t="shared" si="135"/>
        <v>363.54</v>
      </c>
      <c r="DC277">
        <f t="shared" si="136"/>
        <v>0</v>
      </c>
      <c r="DD277" t="s">
        <v>3</v>
      </c>
      <c r="DE277" t="s">
        <v>3</v>
      </c>
      <c r="DF277">
        <f t="shared" si="120"/>
        <v>0</v>
      </c>
      <c r="DG277">
        <f t="shared" si="121"/>
        <v>0</v>
      </c>
      <c r="DH277">
        <f t="shared" si="122"/>
        <v>0</v>
      </c>
      <c r="DI277">
        <f t="shared" si="123"/>
        <v>0</v>
      </c>
      <c r="DJ277">
        <f t="shared" si="137"/>
        <v>0</v>
      </c>
      <c r="DK277">
        <v>0</v>
      </c>
    </row>
    <row r="278" spans="1:115" x14ac:dyDescent="0.2">
      <c r="A278">
        <f>ROW(Source!A228)</f>
        <v>228</v>
      </c>
      <c r="B278">
        <v>51442965</v>
      </c>
      <c r="C278">
        <v>51457855</v>
      </c>
      <c r="D278">
        <v>0</v>
      </c>
      <c r="E278">
        <v>1</v>
      </c>
      <c r="F278">
        <v>1</v>
      </c>
      <c r="G278">
        <v>1</v>
      </c>
      <c r="H278">
        <v>3</v>
      </c>
      <c r="I278" t="s">
        <v>253</v>
      </c>
      <c r="J278" t="s">
        <v>3</v>
      </c>
      <c r="K278" t="s">
        <v>254</v>
      </c>
      <c r="L278">
        <v>1348</v>
      </c>
      <c r="N278">
        <v>1009</v>
      </c>
      <c r="O278" t="s">
        <v>230</v>
      </c>
      <c r="P278" t="s">
        <v>230</v>
      </c>
      <c r="Q278">
        <v>1000</v>
      </c>
      <c r="W278">
        <v>0</v>
      </c>
      <c r="X278">
        <v>1753042651</v>
      </c>
      <c r="Y278">
        <f t="shared" si="131"/>
        <v>3.44</v>
      </c>
      <c r="AA278">
        <v>11859</v>
      </c>
      <c r="AB278">
        <v>0</v>
      </c>
      <c r="AC278">
        <v>0</v>
      </c>
      <c r="AD278">
        <v>0</v>
      </c>
      <c r="AE278">
        <v>11859</v>
      </c>
      <c r="AF278">
        <v>0</v>
      </c>
      <c r="AG278">
        <v>0</v>
      </c>
      <c r="AH278">
        <v>0</v>
      </c>
      <c r="AI278">
        <v>1</v>
      </c>
      <c r="AJ278">
        <v>1</v>
      </c>
      <c r="AK278">
        <v>1</v>
      </c>
      <c r="AL278">
        <v>1</v>
      </c>
      <c r="AN278">
        <v>0</v>
      </c>
      <c r="AO278">
        <v>1</v>
      </c>
      <c r="AP278">
        <v>0</v>
      </c>
      <c r="AQ278">
        <v>0</v>
      </c>
      <c r="AR278">
        <v>0</v>
      </c>
      <c r="AS278" t="s">
        <v>3</v>
      </c>
      <c r="AT278">
        <v>3.44</v>
      </c>
      <c r="AU278" t="s">
        <v>3</v>
      </c>
      <c r="AV278">
        <v>0</v>
      </c>
      <c r="AW278">
        <v>2</v>
      </c>
      <c r="AX278">
        <v>51457897</v>
      </c>
      <c r="AY278">
        <v>2</v>
      </c>
      <c r="AZ278">
        <v>16384</v>
      </c>
      <c r="BA278">
        <v>278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CX278">
        <f>ROUND(Y278*Source!I228,9)</f>
        <v>0</v>
      </c>
      <c r="CY278">
        <f t="shared" si="132"/>
        <v>11859</v>
      </c>
      <c r="CZ278">
        <f t="shared" si="133"/>
        <v>11859</v>
      </c>
      <c r="DA278">
        <f t="shared" si="134"/>
        <v>1</v>
      </c>
      <c r="DB278">
        <f t="shared" si="135"/>
        <v>40794.959999999999</v>
      </c>
      <c r="DC278">
        <f t="shared" si="136"/>
        <v>0</v>
      </c>
      <c r="DD278" t="s">
        <v>3</v>
      </c>
      <c r="DE278" t="s">
        <v>3</v>
      </c>
      <c r="DF278">
        <f t="shared" si="120"/>
        <v>0</v>
      </c>
      <c r="DG278">
        <f t="shared" si="121"/>
        <v>0</v>
      </c>
      <c r="DH278">
        <f t="shared" si="122"/>
        <v>0</v>
      </c>
      <c r="DI278">
        <f t="shared" si="123"/>
        <v>0</v>
      </c>
      <c r="DJ278">
        <f t="shared" si="137"/>
        <v>0</v>
      </c>
      <c r="DK278">
        <v>0</v>
      </c>
    </row>
    <row r="279" spans="1:115" x14ac:dyDescent="0.2">
      <c r="A279">
        <f>ROW(Source!A228)</f>
        <v>228</v>
      </c>
      <c r="B279">
        <v>51442965</v>
      </c>
      <c r="C279">
        <v>51457855</v>
      </c>
      <c r="D279">
        <v>0</v>
      </c>
      <c r="E279">
        <v>1</v>
      </c>
      <c r="F279">
        <v>1</v>
      </c>
      <c r="G279">
        <v>1</v>
      </c>
      <c r="H279">
        <v>3</v>
      </c>
      <c r="I279" t="s">
        <v>368</v>
      </c>
      <c r="J279" t="s">
        <v>3</v>
      </c>
      <c r="K279" t="s">
        <v>369</v>
      </c>
      <c r="L279">
        <v>1348</v>
      </c>
      <c r="N279">
        <v>1009</v>
      </c>
      <c r="O279" t="s">
        <v>230</v>
      </c>
      <c r="P279" t="s">
        <v>230</v>
      </c>
      <c r="Q279">
        <v>1000</v>
      </c>
      <c r="W279">
        <v>0</v>
      </c>
      <c r="X279">
        <v>-1427723800</v>
      </c>
      <c r="Y279">
        <f t="shared" si="131"/>
        <v>0.36</v>
      </c>
      <c r="AA279">
        <v>10883</v>
      </c>
      <c r="AB279">
        <v>0</v>
      </c>
      <c r="AC279">
        <v>0</v>
      </c>
      <c r="AD279">
        <v>0</v>
      </c>
      <c r="AE279">
        <v>10883</v>
      </c>
      <c r="AF279">
        <v>0</v>
      </c>
      <c r="AG279">
        <v>0</v>
      </c>
      <c r="AH279">
        <v>0</v>
      </c>
      <c r="AI279">
        <v>1</v>
      </c>
      <c r="AJ279">
        <v>1</v>
      </c>
      <c r="AK279">
        <v>1</v>
      </c>
      <c r="AL279">
        <v>1</v>
      </c>
      <c r="AN279">
        <v>0</v>
      </c>
      <c r="AO279">
        <v>1</v>
      </c>
      <c r="AP279">
        <v>0</v>
      </c>
      <c r="AQ279">
        <v>0</v>
      </c>
      <c r="AR279">
        <v>0</v>
      </c>
      <c r="AS279" t="s">
        <v>3</v>
      </c>
      <c r="AT279">
        <v>0.36</v>
      </c>
      <c r="AU279" t="s">
        <v>3</v>
      </c>
      <c r="AV279">
        <v>0</v>
      </c>
      <c r="AW279">
        <v>2</v>
      </c>
      <c r="AX279">
        <v>51457898</v>
      </c>
      <c r="AY279">
        <v>2</v>
      </c>
      <c r="AZ279">
        <v>16384</v>
      </c>
      <c r="BA279">
        <v>279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CX279">
        <f>ROUND(Y279*Source!I228,9)</f>
        <v>0</v>
      </c>
      <c r="CY279">
        <f t="shared" si="132"/>
        <v>10883</v>
      </c>
      <c r="CZ279">
        <f t="shared" si="133"/>
        <v>10883</v>
      </c>
      <c r="DA279">
        <f t="shared" si="134"/>
        <v>1</v>
      </c>
      <c r="DB279">
        <f t="shared" si="135"/>
        <v>3917.88</v>
      </c>
      <c r="DC279">
        <f t="shared" si="136"/>
        <v>0</v>
      </c>
      <c r="DD279" t="s">
        <v>3</v>
      </c>
      <c r="DE279" t="s">
        <v>3</v>
      </c>
      <c r="DF279">
        <f t="shared" si="120"/>
        <v>0</v>
      </c>
      <c r="DG279">
        <f t="shared" si="121"/>
        <v>0</v>
      </c>
      <c r="DH279">
        <f t="shared" si="122"/>
        <v>0</v>
      </c>
      <c r="DI279">
        <f t="shared" si="123"/>
        <v>0</v>
      </c>
      <c r="DJ279">
        <f t="shared" si="137"/>
        <v>0</v>
      </c>
      <c r="DK279">
        <v>0</v>
      </c>
    </row>
    <row r="280" spans="1:115" x14ac:dyDescent="0.2">
      <c r="A280">
        <f>ROW(Source!A228)</f>
        <v>228</v>
      </c>
      <c r="B280">
        <v>51442965</v>
      </c>
      <c r="C280">
        <v>51457855</v>
      </c>
      <c r="D280">
        <v>0</v>
      </c>
      <c r="E280">
        <v>1</v>
      </c>
      <c r="F280">
        <v>1</v>
      </c>
      <c r="G280">
        <v>1</v>
      </c>
      <c r="H280">
        <v>3</v>
      </c>
      <c r="I280" t="s">
        <v>257</v>
      </c>
      <c r="J280" t="s">
        <v>3</v>
      </c>
      <c r="K280" t="s">
        <v>258</v>
      </c>
      <c r="L280">
        <v>1348</v>
      </c>
      <c r="N280">
        <v>1009</v>
      </c>
      <c r="O280" t="s">
        <v>230</v>
      </c>
      <c r="P280" t="s">
        <v>230</v>
      </c>
      <c r="Q280">
        <v>1000</v>
      </c>
      <c r="W280">
        <v>0</v>
      </c>
      <c r="X280">
        <v>-1292456569</v>
      </c>
      <c r="Y280">
        <f t="shared" si="131"/>
        <v>8.2899999999999991</v>
      </c>
      <c r="AA280">
        <v>11856</v>
      </c>
      <c r="AB280">
        <v>0</v>
      </c>
      <c r="AC280">
        <v>0</v>
      </c>
      <c r="AD280">
        <v>0</v>
      </c>
      <c r="AE280">
        <v>11856</v>
      </c>
      <c r="AF280">
        <v>0</v>
      </c>
      <c r="AG280">
        <v>0</v>
      </c>
      <c r="AH280">
        <v>0</v>
      </c>
      <c r="AI280">
        <v>1</v>
      </c>
      <c r="AJ280">
        <v>1</v>
      </c>
      <c r="AK280">
        <v>1</v>
      </c>
      <c r="AL280">
        <v>1</v>
      </c>
      <c r="AN280">
        <v>0</v>
      </c>
      <c r="AO280">
        <v>1</v>
      </c>
      <c r="AP280">
        <v>0</v>
      </c>
      <c r="AQ280">
        <v>0</v>
      </c>
      <c r="AR280">
        <v>0</v>
      </c>
      <c r="AS280" t="s">
        <v>3</v>
      </c>
      <c r="AT280">
        <v>8.2899999999999991</v>
      </c>
      <c r="AU280" t="s">
        <v>3</v>
      </c>
      <c r="AV280">
        <v>0</v>
      </c>
      <c r="AW280">
        <v>2</v>
      </c>
      <c r="AX280">
        <v>51457899</v>
      </c>
      <c r="AY280">
        <v>2</v>
      </c>
      <c r="AZ280">
        <v>16384</v>
      </c>
      <c r="BA280">
        <v>280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CX280">
        <f>ROUND(Y280*Source!I228,9)</f>
        <v>0</v>
      </c>
      <c r="CY280">
        <f t="shared" si="132"/>
        <v>11856</v>
      </c>
      <c r="CZ280">
        <f t="shared" si="133"/>
        <v>11856</v>
      </c>
      <c r="DA280">
        <f t="shared" si="134"/>
        <v>1</v>
      </c>
      <c r="DB280">
        <f t="shared" si="135"/>
        <v>98286.24</v>
      </c>
      <c r="DC280">
        <f t="shared" si="136"/>
        <v>0</v>
      </c>
      <c r="DD280" t="s">
        <v>3</v>
      </c>
      <c r="DE280" t="s">
        <v>3</v>
      </c>
      <c r="DF280">
        <f t="shared" si="120"/>
        <v>0</v>
      </c>
      <c r="DG280">
        <f t="shared" si="121"/>
        <v>0</v>
      </c>
      <c r="DH280">
        <f t="shared" si="122"/>
        <v>0</v>
      </c>
      <c r="DI280">
        <f t="shared" si="123"/>
        <v>0</v>
      </c>
      <c r="DJ280">
        <f t="shared" si="137"/>
        <v>0</v>
      </c>
      <c r="DK280">
        <v>0</v>
      </c>
    </row>
    <row r="281" spans="1:115" x14ac:dyDescent="0.2">
      <c r="A281">
        <f>ROW(Source!A228)</f>
        <v>228</v>
      </c>
      <c r="B281">
        <v>51442965</v>
      </c>
      <c r="C281">
        <v>51457855</v>
      </c>
      <c r="D281">
        <v>0</v>
      </c>
      <c r="E281">
        <v>1</v>
      </c>
      <c r="F281">
        <v>1</v>
      </c>
      <c r="G281">
        <v>1</v>
      </c>
      <c r="H281">
        <v>3</v>
      </c>
      <c r="I281" t="s">
        <v>335</v>
      </c>
      <c r="J281" t="s">
        <v>3</v>
      </c>
      <c r="K281" t="s">
        <v>336</v>
      </c>
      <c r="L281">
        <v>1348</v>
      </c>
      <c r="N281">
        <v>1009</v>
      </c>
      <c r="O281" t="s">
        <v>230</v>
      </c>
      <c r="P281" t="s">
        <v>230</v>
      </c>
      <c r="Q281">
        <v>1000</v>
      </c>
      <c r="W281">
        <v>0</v>
      </c>
      <c r="X281">
        <v>1382106581</v>
      </c>
      <c r="Y281">
        <f t="shared" si="131"/>
        <v>3</v>
      </c>
      <c r="AA281">
        <v>3700</v>
      </c>
      <c r="AB281">
        <v>0</v>
      </c>
      <c r="AC281">
        <v>0</v>
      </c>
      <c r="AD281">
        <v>0</v>
      </c>
      <c r="AE281">
        <v>3700</v>
      </c>
      <c r="AF281">
        <v>0</v>
      </c>
      <c r="AG281">
        <v>0</v>
      </c>
      <c r="AH281">
        <v>0</v>
      </c>
      <c r="AI281">
        <v>1</v>
      </c>
      <c r="AJ281">
        <v>1</v>
      </c>
      <c r="AK281">
        <v>1</v>
      </c>
      <c r="AL281">
        <v>1</v>
      </c>
      <c r="AN281">
        <v>0</v>
      </c>
      <c r="AO281">
        <v>1</v>
      </c>
      <c r="AP281">
        <v>0</v>
      </c>
      <c r="AQ281">
        <v>0</v>
      </c>
      <c r="AR281">
        <v>0</v>
      </c>
      <c r="AS281" t="s">
        <v>3</v>
      </c>
      <c r="AT281">
        <v>3</v>
      </c>
      <c r="AU281" t="s">
        <v>3</v>
      </c>
      <c r="AV281">
        <v>0</v>
      </c>
      <c r="AW281">
        <v>2</v>
      </c>
      <c r="AX281">
        <v>51457900</v>
      </c>
      <c r="AY281">
        <v>2</v>
      </c>
      <c r="AZ281">
        <v>16384</v>
      </c>
      <c r="BA281">
        <v>281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CX281">
        <f>ROUND(Y281*Source!I228,9)</f>
        <v>0</v>
      </c>
      <c r="CY281">
        <f t="shared" si="132"/>
        <v>3700</v>
      </c>
      <c r="CZ281">
        <f t="shared" si="133"/>
        <v>3700</v>
      </c>
      <c r="DA281">
        <f t="shared" si="134"/>
        <v>1</v>
      </c>
      <c r="DB281">
        <f t="shared" si="135"/>
        <v>11100</v>
      </c>
      <c r="DC281">
        <f t="shared" si="136"/>
        <v>0</v>
      </c>
      <c r="DD281" t="s">
        <v>3</v>
      </c>
      <c r="DE281" t="s">
        <v>3</v>
      </c>
      <c r="DF281">
        <f t="shared" si="120"/>
        <v>0</v>
      </c>
      <c r="DG281">
        <f t="shared" si="121"/>
        <v>0</v>
      </c>
      <c r="DH281">
        <f t="shared" si="122"/>
        <v>0</v>
      </c>
      <c r="DI281">
        <f t="shared" si="123"/>
        <v>0</v>
      </c>
      <c r="DJ281">
        <f t="shared" si="137"/>
        <v>0</v>
      </c>
      <c r="DK281">
        <v>0</v>
      </c>
    </row>
    <row r="282" spans="1:115" x14ac:dyDescent="0.2">
      <c r="A282">
        <f>ROW(Source!A228)</f>
        <v>228</v>
      </c>
      <c r="B282">
        <v>51442965</v>
      </c>
      <c r="C282">
        <v>51457855</v>
      </c>
      <c r="D282">
        <v>0</v>
      </c>
      <c r="E282">
        <v>1</v>
      </c>
      <c r="F282">
        <v>1</v>
      </c>
      <c r="G282">
        <v>1</v>
      </c>
      <c r="H282">
        <v>3</v>
      </c>
      <c r="I282" t="s">
        <v>346</v>
      </c>
      <c r="J282" t="s">
        <v>3</v>
      </c>
      <c r="K282" t="s">
        <v>347</v>
      </c>
      <c r="L282">
        <v>1348</v>
      </c>
      <c r="N282">
        <v>1009</v>
      </c>
      <c r="O282" t="s">
        <v>230</v>
      </c>
      <c r="P282" t="s">
        <v>230</v>
      </c>
      <c r="Q282">
        <v>1000</v>
      </c>
      <c r="W282">
        <v>0</v>
      </c>
      <c r="X282">
        <v>213749569</v>
      </c>
      <c r="Y282">
        <f t="shared" si="131"/>
        <v>31.3</v>
      </c>
      <c r="AA282">
        <v>4750</v>
      </c>
      <c r="AB282">
        <v>0</v>
      </c>
      <c r="AC282">
        <v>0</v>
      </c>
      <c r="AD282">
        <v>0</v>
      </c>
      <c r="AE282">
        <v>4750</v>
      </c>
      <c r="AF282">
        <v>0</v>
      </c>
      <c r="AG282">
        <v>0</v>
      </c>
      <c r="AH282">
        <v>0</v>
      </c>
      <c r="AI282">
        <v>1</v>
      </c>
      <c r="AJ282">
        <v>1</v>
      </c>
      <c r="AK282">
        <v>1</v>
      </c>
      <c r="AL282">
        <v>1</v>
      </c>
      <c r="AN282">
        <v>0</v>
      </c>
      <c r="AO282">
        <v>1</v>
      </c>
      <c r="AP282">
        <v>0</v>
      </c>
      <c r="AQ282">
        <v>0</v>
      </c>
      <c r="AR282">
        <v>0</v>
      </c>
      <c r="AS282" t="s">
        <v>3</v>
      </c>
      <c r="AT282">
        <v>31.3</v>
      </c>
      <c r="AU282" t="s">
        <v>3</v>
      </c>
      <c r="AV282">
        <v>0</v>
      </c>
      <c r="AW282">
        <v>2</v>
      </c>
      <c r="AX282">
        <v>51457901</v>
      </c>
      <c r="AY282">
        <v>2</v>
      </c>
      <c r="AZ282">
        <v>16384</v>
      </c>
      <c r="BA282">
        <v>282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CX282">
        <f>ROUND(Y282*Source!I228,9)</f>
        <v>0</v>
      </c>
      <c r="CY282">
        <f t="shared" si="132"/>
        <v>4750</v>
      </c>
      <c r="CZ282">
        <f t="shared" si="133"/>
        <v>4750</v>
      </c>
      <c r="DA282">
        <f t="shared" si="134"/>
        <v>1</v>
      </c>
      <c r="DB282">
        <f t="shared" si="135"/>
        <v>148675</v>
      </c>
      <c r="DC282">
        <f t="shared" si="136"/>
        <v>0</v>
      </c>
      <c r="DD282" t="s">
        <v>3</v>
      </c>
      <c r="DE282" t="s">
        <v>3</v>
      </c>
      <c r="DF282">
        <f t="shared" si="120"/>
        <v>0</v>
      </c>
      <c r="DG282">
        <f t="shared" si="121"/>
        <v>0</v>
      </c>
      <c r="DH282">
        <f t="shared" si="122"/>
        <v>0</v>
      </c>
      <c r="DI282">
        <f t="shared" si="123"/>
        <v>0</v>
      </c>
      <c r="DJ282">
        <f t="shared" si="137"/>
        <v>0</v>
      </c>
      <c r="DK282">
        <v>0</v>
      </c>
    </row>
    <row r="283" spans="1:115" x14ac:dyDescent="0.2">
      <c r="A283">
        <f>ROW(Source!A228)</f>
        <v>228</v>
      </c>
      <c r="B283">
        <v>51442965</v>
      </c>
      <c r="C283">
        <v>51457855</v>
      </c>
      <c r="D283">
        <v>0</v>
      </c>
      <c r="E283">
        <v>1</v>
      </c>
      <c r="F283">
        <v>1</v>
      </c>
      <c r="G283">
        <v>1</v>
      </c>
      <c r="H283">
        <v>3</v>
      </c>
      <c r="I283" t="s">
        <v>329</v>
      </c>
      <c r="J283" t="s">
        <v>3</v>
      </c>
      <c r="K283" t="s">
        <v>330</v>
      </c>
      <c r="L283">
        <v>1348</v>
      </c>
      <c r="N283">
        <v>1009</v>
      </c>
      <c r="O283" t="s">
        <v>230</v>
      </c>
      <c r="P283" t="s">
        <v>230</v>
      </c>
      <c r="Q283">
        <v>1000</v>
      </c>
      <c r="W283">
        <v>0</v>
      </c>
      <c r="X283">
        <v>1683527483</v>
      </c>
      <c r="Y283">
        <f t="shared" si="131"/>
        <v>103.34</v>
      </c>
      <c r="AA283">
        <v>5160</v>
      </c>
      <c r="AB283">
        <v>0</v>
      </c>
      <c r="AC283">
        <v>0</v>
      </c>
      <c r="AD283">
        <v>0</v>
      </c>
      <c r="AE283">
        <v>5160</v>
      </c>
      <c r="AF283">
        <v>0</v>
      </c>
      <c r="AG283">
        <v>0</v>
      </c>
      <c r="AH283">
        <v>0</v>
      </c>
      <c r="AI283">
        <v>1</v>
      </c>
      <c r="AJ283">
        <v>1</v>
      </c>
      <c r="AK283">
        <v>1</v>
      </c>
      <c r="AL283">
        <v>1</v>
      </c>
      <c r="AN283">
        <v>0</v>
      </c>
      <c r="AO283">
        <v>1</v>
      </c>
      <c r="AP283">
        <v>0</v>
      </c>
      <c r="AQ283">
        <v>0</v>
      </c>
      <c r="AR283">
        <v>0</v>
      </c>
      <c r="AS283" t="s">
        <v>3</v>
      </c>
      <c r="AT283">
        <v>103.34</v>
      </c>
      <c r="AU283" t="s">
        <v>3</v>
      </c>
      <c r="AV283">
        <v>0</v>
      </c>
      <c r="AW283">
        <v>2</v>
      </c>
      <c r="AX283">
        <v>51457902</v>
      </c>
      <c r="AY283">
        <v>2</v>
      </c>
      <c r="AZ283">
        <v>16384</v>
      </c>
      <c r="BA283">
        <v>283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CX283">
        <f>ROUND(Y283*Source!I228,9)</f>
        <v>0</v>
      </c>
      <c r="CY283">
        <f t="shared" si="132"/>
        <v>5160</v>
      </c>
      <c r="CZ283">
        <f t="shared" si="133"/>
        <v>5160</v>
      </c>
      <c r="DA283">
        <f t="shared" si="134"/>
        <v>1</v>
      </c>
      <c r="DB283">
        <f t="shared" si="135"/>
        <v>533234.4</v>
      </c>
      <c r="DC283">
        <f t="shared" si="136"/>
        <v>0</v>
      </c>
      <c r="DD283" t="s">
        <v>3</v>
      </c>
      <c r="DE283" t="s">
        <v>3</v>
      </c>
      <c r="DF283">
        <f t="shared" si="120"/>
        <v>0</v>
      </c>
      <c r="DG283">
        <f t="shared" si="121"/>
        <v>0</v>
      </c>
      <c r="DH283">
        <f t="shared" si="122"/>
        <v>0</v>
      </c>
      <c r="DI283">
        <f t="shared" si="123"/>
        <v>0</v>
      </c>
      <c r="DJ283">
        <f t="shared" si="137"/>
        <v>0</v>
      </c>
      <c r="DK283">
        <v>0</v>
      </c>
    </row>
    <row r="284" spans="1:115" x14ac:dyDescent="0.2">
      <c r="A284">
        <f>ROW(Source!A228)</f>
        <v>228</v>
      </c>
      <c r="B284">
        <v>51442965</v>
      </c>
      <c r="C284">
        <v>51457855</v>
      </c>
      <c r="D284">
        <v>0</v>
      </c>
      <c r="E284">
        <v>1</v>
      </c>
      <c r="F284">
        <v>1</v>
      </c>
      <c r="G284">
        <v>1</v>
      </c>
      <c r="H284">
        <v>3</v>
      </c>
      <c r="I284" t="s">
        <v>340</v>
      </c>
      <c r="J284" t="s">
        <v>3</v>
      </c>
      <c r="K284" t="s">
        <v>341</v>
      </c>
      <c r="L284">
        <v>1371</v>
      </c>
      <c r="N284">
        <v>1013</v>
      </c>
      <c r="O284" t="s">
        <v>154</v>
      </c>
      <c r="P284" t="s">
        <v>154</v>
      </c>
      <c r="Q284">
        <v>1</v>
      </c>
      <c r="W284">
        <v>0</v>
      </c>
      <c r="X284">
        <v>-1029500475</v>
      </c>
      <c r="Y284">
        <f t="shared" si="131"/>
        <v>3680</v>
      </c>
      <c r="AA284">
        <v>19.73</v>
      </c>
      <c r="AB284">
        <v>0</v>
      </c>
      <c r="AC284">
        <v>0</v>
      </c>
      <c r="AD284">
        <v>0</v>
      </c>
      <c r="AE284">
        <v>19.73</v>
      </c>
      <c r="AF284">
        <v>0</v>
      </c>
      <c r="AG284">
        <v>0</v>
      </c>
      <c r="AH284">
        <v>0</v>
      </c>
      <c r="AI284">
        <v>1</v>
      </c>
      <c r="AJ284">
        <v>1</v>
      </c>
      <c r="AK284">
        <v>1</v>
      </c>
      <c r="AL284">
        <v>1</v>
      </c>
      <c r="AN284">
        <v>0</v>
      </c>
      <c r="AO284">
        <v>1</v>
      </c>
      <c r="AP284">
        <v>0</v>
      </c>
      <c r="AQ284">
        <v>0</v>
      </c>
      <c r="AR284">
        <v>0</v>
      </c>
      <c r="AS284" t="s">
        <v>3</v>
      </c>
      <c r="AT284">
        <v>3680</v>
      </c>
      <c r="AU284" t="s">
        <v>3</v>
      </c>
      <c r="AV284">
        <v>0</v>
      </c>
      <c r="AW284">
        <v>2</v>
      </c>
      <c r="AX284">
        <v>51457903</v>
      </c>
      <c r="AY284">
        <v>2</v>
      </c>
      <c r="AZ284">
        <v>16384</v>
      </c>
      <c r="BA284">
        <v>284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CX284">
        <f>ROUND(Y284*Source!I228,9)</f>
        <v>0</v>
      </c>
      <c r="CY284">
        <f t="shared" si="132"/>
        <v>19.73</v>
      </c>
      <c r="CZ284">
        <f t="shared" si="133"/>
        <v>19.73</v>
      </c>
      <c r="DA284">
        <f t="shared" si="134"/>
        <v>1</v>
      </c>
      <c r="DB284">
        <f t="shared" si="135"/>
        <v>72606.399999999994</v>
      </c>
      <c r="DC284">
        <f t="shared" si="136"/>
        <v>0</v>
      </c>
      <c r="DD284" t="s">
        <v>3</v>
      </c>
      <c r="DE284" t="s">
        <v>3</v>
      </c>
      <c r="DF284">
        <f t="shared" si="120"/>
        <v>0</v>
      </c>
      <c r="DG284">
        <f t="shared" si="121"/>
        <v>0</v>
      </c>
      <c r="DH284">
        <f t="shared" si="122"/>
        <v>0</v>
      </c>
      <c r="DI284">
        <f t="shared" si="123"/>
        <v>0</v>
      </c>
      <c r="DJ284">
        <f t="shared" si="137"/>
        <v>0</v>
      </c>
      <c r="DK284">
        <v>0</v>
      </c>
    </row>
    <row r="285" spans="1:115" x14ac:dyDescent="0.2">
      <c r="A285">
        <f>ROW(Source!A229)</f>
        <v>229</v>
      </c>
      <c r="B285">
        <v>51441990</v>
      </c>
      <c r="C285">
        <v>51457855</v>
      </c>
      <c r="D285">
        <v>0</v>
      </c>
      <c r="E285">
        <v>1</v>
      </c>
      <c r="F285">
        <v>1</v>
      </c>
      <c r="G285">
        <v>1</v>
      </c>
      <c r="H285">
        <v>1</v>
      </c>
      <c r="I285" t="s">
        <v>703</v>
      </c>
      <c r="J285" t="s">
        <v>3</v>
      </c>
      <c r="K285" t="s">
        <v>704</v>
      </c>
      <c r="L285">
        <v>1369</v>
      </c>
      <c r="N285">
        <v>1013</v>
      </c>
      <c r="O285" t="s">
        <v>642</v>
      </c>
      <c r="P285" t="s">
        <v>642</v>
      </c>
      <c r="Q285">
        <v>1</v>
      </c>
      <c r="W285">
        <v>0</v>
      </c>
      <c r="X285">
        <v>1266649377</v>
      </c>
      <c r="Y285">
        <f>(AT285*1.15*1.15)</f>
        <v>1499.7149999999997</v>
      </c>
      <c r="AA285">
        <v>0</v>
      </c>
      <c r="AB285">
        <v>0</v>
      </c>
      <c r="AC285">
        <v>0</v>
      </c>
      <c r="AD285">
        <v>8.31</v>
      </c>
      <c r="AE285">
        <v>0</v>
      </c>
      <c r="AF285">
        <v>0</v>
      </c>
      <c r="AG285">
        <v>0</v>
      </c>
      <c r="AH285">
        <v>8.31</v>
      </c>
      <c r="AI285">
        <v>1</v>
      </c>
      <c r="AJ285">
        <v>1</v>
      </c>
      <c r="AK285">
        <v>1</v>
      </c>
      <c r="AL285">
        <v>1</v>
      </c>
      <c r="AN285">
        <v>0</v>
      </c>
      <c r="AO285">
        <v>1</v>
      </c>
      <c r="AP285">
        <v>0</v>
      </c>
      <c r="AQ285">
        <v>0</v>
      </c>
      <c r="AR285">
        <v>0</v>
      </c>
      <c r="AS285" t="s">
        <v>3</v>
      </c>
      <c r="AT285">
        <v>1134</v>
      </c>
      <c r="AU285" t="s">
        <v>43</v>
      </c>
      <c r="AV285">
        <v>1</v>
      </c>
      <c r="AW285">
        <v>2</v>
      </c>
      <c r="AX285">
        <v>51457880</v>
      </c>
      <c r="AY285">
        <v>2</v>
      </c>
      <c r="AZ285">
        <v>131072</v>
      </c>
      <c r="BA285">
        <v>285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CX285">
        <f>ROUND(Y285*Source!I229,9)</f>
        <v>0</v>
      </c>
      <c r="CY285">
        <f>AD285</f>
        <v>8.31</v>
      </c>
      <c r="CZ285">
        <f>AH285</f>
        <v>8.31</v>
      </c>
      <c r="DA285">
        <f>AL285</f>
        <v>1</v>
      </c>
      <c r="DB285">
        <f>ROUND((ROUND(AT285*CZ285,2)*1.15*1.15),6)</f>
        <v>12462.631649999999</v>
      </c>
      <c r="DC285">
        <f>ROUND((ROUND(AT285*AG285,2)*1.15*1.15),6)</f>
        <v>0</v>
      </c>
      <c r="DD285" t="s">
        <v>3</v>
      </c>
      <c r="DE285" t="s">
        <v>3</v>
      </c>
      <c r="DF285">
        <f t="shared" si="120"/>
        <v>0</v>
      </c>
      <c r="DG285">
        <f t="shared" si="121"/>
        <v>0</v>
      </c>
      <c r="DH285">
        <f t="shared" si="122"/>
        <v>0</v>
      </c>
      <c r="DI285">
        <f t="shared" si="123"/>
        <v>0</v>
      </c>
      <c r="DJ285">
        <f>DI285</f>
        <v>0</v>
      </c>
      <c r="DK285">
        <v>0</v>
      </c>
    </row>
    <row r="286" spans="1:115" x14ac:dyDescent="0.2">
      <c r="A286">
        <f>ROW(Source!A229)</f>
        <v>229</v>
      </c>
      <c r="B286">
        <v>51441990</v>
      </c>
      <c r="C286">
        <v>51457855</v>
      </c>
      <c r="D286">
        <v>121548</v>
      </c>
      <c r="E286">
        <v>1</v>
      </c>
      <c r="F286">
        <v>1</v>
      </c>
      <c r="G286">
        <v>1</v>
      </c>
      <c r="H286">
        <v>1</v>
      </c>
      <c r="I286" t="s">
        <v>31</v>
      </c>
      <c r="J286" t="s">
        <v>3</v>
      </c>
      <c r="K286" t="s">
        <v>643</v>
      </c>
      <c r="L286">
        <v>1369</v>
      </c>
      <c r="N286">
        <v>1013</v>
      </c>
      <c r="O286" t="s">
        <v>642</v>
      </c>
      <c r="P286" t="s">
        <v>642</v>
      </c>
      <c r="Q286">
        <v>1</v>
      </c>
      <c r="W286">
        <v>0</v>
      </c>
      <c r="X286">
        <v>18861106</v>
      </c>
      <c r="Y286">
        <f t="shared" ref="Y286:Y295" si="138">(AT286*1.25*1.15)</f>
        <v>137.71249999999998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1</v>
      </c>
      <c r="AJ286">
        <v>1</v>
      </c>
      <c r="AK286">
        <v>1</v>
      </c>
      <c r="AL286">
        <v>1</v>
      </c>
      <c r="AN286">
        <v>0</v>
      </c>
      <c r="AO286">
        <v>1</v>
      </c>
      <c r="AP286">
        <v>0</v>
      </c>
      <c r="AQ286">
        <v>0</v>
      </c>
      <c r="AR286">
        <v>0</v>
      </c>
      <c r="AS286" t="s">
        <v>3</v>
      </c>
      <c r="AT286">
        <v>95.8</v>
      </c>
      <c r="AU286" t="s">
        <v>36</v>
      </c>
      <c r="AV286">
        <v>2</v>
      </c>
      <c r="AW286">
        <v>2</v>
      </c>
      <c r="AX286">
        <v>51457881</v>
      </c>
      <c r="AY286">
        <v>1</v>
      </c>
      <c r="AZ286">
        <v>2048</v>
      </c>
      <c r="BA286">
        <v>286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CX286">
        <f>ROUND(Y286*Source!I229,9)</f>
        <v>0</v>
      </c>
      <c r="CY286">
        <f>AD286</f>
        <v>0</v>
      </c>
      <c r="CZ286">
        <f>AH286</f>
        <v>0</v>
      </c>
      <c r="DA286">
        <f>AL286</f>
        <v>1</v>
      </c>
      <c r="DB286">
        <f t="shared" ref="DB286:DB295" si="139">ROUND((ROUND(AT286*CZ286,2)*1.25*1.15),6)</f>
        <v>0</v>
      </c>
      <c r="DC286">
        <f t="shared" ref="DC286:DC295" si="140">ROUND((ROUND(AT286*AG286,2)*1.25*1.15),6)</f>
        <v>0</v>
      </c>
      <c r="DD286" t="s">
        <v>3</v>
      </c>
      <c r="DE286" t="s">
        <v>3</v>
      </c>
      <c r="DF286">
        <f t="shared" si="120"/>
        <v>0</v>
      </c>
      <c r="DG286">
        <f t="shared" si="121"/>
        <v>0</v>
      </c>
      <c r="DH286">
        <f t="shared" si="122"/>
        <v>0</v>
      </c>
      <c r="DI286">
        <f t="shared" si="123"/>
        <v>0</v>
      </c>
      <c r="DJ286">
        <f>DI286</f>
        <v>0</v>
      </c>
      <c r="DK286">
        <v>0</v>
      </c>
    </row>
    <row r="287" spans="1:115" x14ac:dyDescent="0.2">
      <c r="A287">
        <f>ROW(Source!A229)</f>
        <v>229</v>
      </c>
      <c r="B287">
        <v>51441990</v>
      </c>
      <c r="C287">
        <v>51457855</v>
      </c>
      <c r="D287">
        <v>0</v>
      </c>
      <c r="E287">
        <v>1</v>
      </c>
      <c r="F287">
        <v>1</v>
      </c>
      <c r="G287">
        <v>1</v>
      </c>
      <c r="H287">
        <v>2</v>
      </c>
      <c r="I287" t="s">
        <v>673</v>
      </c>
      <c r="J287" t="s">
        <v>3</v>
      </c>
      <c r="K287" t="s">
        <v>674</v>
      </c>
      <c r="L287">
        <v>37129807</v>
      </c>
      <c r="N287">
        <v>1011</v>
      </c>
      <c r="O287" t="s">
        <v>646</v>
      </c>
      <c r="P287" t="s">
        <v>646</v>
      </c>
      <c r="Q287">
        <v>1</v>
      </c>
      <c r="W287">
        <v>0</v>
      </c>
      <c r="X287">
        <v>1021476359</v>
      </c>
      <c r="Y287">
        <f t="shared" si="138"/>
        <v>43.556249999999999</v>
      </c>
      <c r="AA287">
        <v>0</v>
      </c>
      <c r="AB287">
        <v>187.02</v>
      </c>
      <c r="AC287">
        <v>25.1</v>
      </c>
      <c r="AD287">
        <v>0</v>
      </c>
      <c r="AE287">
        <v>0</v>
      </c>
      <c r="AF287">
        <v>187.02</v>
      </c>
      <c r="AG287">
        <v>25.1</v>
      </c>
      <c r="AH287">
        <v>0</v>
      </c>
      <c r="AI287">
        <v>1</v>
      </c>
      <c r="AJ287">
        <v>1</v>
      </c>
      <c r="AK287">
        <v>1</v>
      </c>
      <c r="AL287">
        <v>1</v>
      </c>
      <c r="AN287">
        <v>0</v>
      </c>
      <c r="AO287">
        <v>1</v>
      </c>
      <c r="AP287">
        <v>0</v>
      </c>
      <c r="AQ287">
        <v>0</v>
      </c>
      <c r="AR287">
        <v>0</v>
      </c>
      <c r="AS287" t="s">
        <v>3</v>
      </c>
      <c r="AT287">
        <v>30.3</v>
      </c>
      <c r="AU287" t="s">
        <v>36</v>
      </c>
      <c r="AV287">
        <v>0</v>
      </c>
      <c r="AW287">
        <v>2</v>
      </c>
      <c r="AX287">
        <v>51457882</v>
      </c>
      <c r="AY287">
        <v>2</v>
      </c>
      <c r="AZ287">
        <v>98304</v>
      </c>
      <c r="BA287">
        <v>287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CX287">
        <f>ROUND(Y287*Source!I229,9)</f>
        <v>0</v>
      </c>
      <c r="CY287">
        <f t="shared" ref="CY287:CY295" si="141">AB287</f>
        <v>187.02</v>
      </c>
      <c r="CZ287">
        <f t="shared" ref="CZ287:CZ295" si="142">AF287</f>
        <v>187.02</v>
      </c>
      <c r="DA287">
        <f t="shared" ref="DA287:DA295" si="143">AJ287</f>
        <v>1</v>
      </c>
      <c r="DB287">
        <f t="shared" si="139"/>
        <v>8145.8956250000001</v>
      </c>
      <c r="DC287">
        <f t="shared" si="140"/>
        <v>1093.2618749999999</v>
      </c>
      <c r="DD287" t="s">
        <v>3</v>
      </c>
      <c r="DE287" t="s">
        <v>3</v>
      </c>
      <c r="DF287">
        <f t="shared" si="120"/>
        <v>0</v>
      </c>
      <c r="DG287">
        <f t="shared" si="121"/>
        <v>0</v>
      </c>
      <c r="DH287">
        <f t="shared" si="122"/>
        <v>0</v>
      </c>
      <c r="DI287">
        <f t="shared" si="123"/>
        <v>0</v>
      </c>
      <c r="DJ287">
        <f t="shared" ref="DJ287:DJ295" si="144">DG287</f>
        <v>0</v>
      </c>
      <c r="DK287">
        <v>0</v>
      </c>
    </row>
    <row r="288" spans="1:115" x14ac:dyDescent="0.2">
      <c r="A288">
        <f>ROW(Source!A229)</f>
        <v>229</v>
      </c>
      <c r="B288">
        <v>51441990</v>
      </c>
      <c r="C288">
        <v>51457855</v>
      </c>
      <c r="D288">
        <v>0</v>
      </c>
      <c r="E288">
        <v>1</v>
      </c>
      <c r="F288">
        <v>1</v>
      </c>
      <c r="G288">
        <v>1</v>
      </c>
      <c r="H288">
        <v>2</v>
      </c>
      <c r="I288" t="s">
        <v>705</v>
      </c>
      <c r="J288" t="s">
        <v>3</v>
      </c>
      <c r="K288" t="s">
        <v>706</v>
      </c>
      <c r="L288">
        <v>37129807</v>
      </c>
      <c r="N288">
        <v>1011</v>
      </c>
      <c r="O288" t="s">
        <v>646</v>
      </c>
      <c r="P288" t="s">
        <v>646</v>
      </c>
      <c r="Q288">
        <v>1</v>
      </c>
      <c r="W288">
        <v>0</v>
      </c>
      <c r="X288">
        <v>-154294902</v>
      </c>
      <c r="Y288">
        <f t="shared" si="138"/>
        <v>31.811874999999993</v>
      </c>
      <c r="AA288">
        <v>0</v>
      </c>
      <c r="AB288">
        <v>0.48</v>
      </c>
      <c r="AC288">
        <v>0</v>
      </c>
      <c r="AD288">
        <v>0</v>
      </c>
      <c r="AE288">
        <v>0</v>
      </c>
      <c r="AF288">
        <v>0.48</v>
      </c>
      <c r="AG288">
        <v>0</v>
      </c>
      <c r="AH288">
        <v>0</v>
      </c>
      <c r="AI288">
        <v>1</v>
      </c>
      <c r="AJ288">
        <v>1</v>
      </c>
      <c r="AK288">
        <v>1</v>
      </c>
      <c r="AL288">
        <v>1</v>
      </c>
      <c r="AN288">
        <v>0</v>
      </c>
      <c r="AO288">
        <v>1</v>
      </c>
      <c r="AP288">
        <v>0</v>
      </c>
      <c r="AQ288">
        <v>0</v>
      </c>
      <c r="AR288">
        <v>0</v>
      </c>
      <c r="AS288" t="s">
        <v>3</v>
      </c>
      <c r="AT288">
        <v>22.13</v>
      </c>
      <c r="AU288" t="s">
        <v>36</v>
      </c>
      <c r="AV288">
        <v>0</v>
      </c>
      <c r="AW288">
        <v>2</v>
      </c>
      <c r="AX288">
        <v>51457883</v>
      </c>
      <c r="AY288">
        <v>2</v>
      </c>
      <c r="AZ288">
        <v>34816</v>
      </c>
      <c r="BA288">
        <v>288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CX288">
        <f>ROUND(Y288*Source!I229,9)</f>
        <v>0</v>
      </c>
      <c r="CY288">
        <f t="shared" si="141"/>
        <v>0.48</v>
      </c>
      <c r="CZ288">
        <f t="shared" si="142"/>
        <v>0.48</v>
      </c>
      <c r="DA288">
        <f t="shared" si="143"/>
        <v>1</v>
      </c>
      <c r="DB288">
        <f t="shared" si="139"/>
        <v>15.266249999999999</v>
      </c>
      <c r="DC288">
        <f t="shared" si="140"/>
        <v>0</v>
      </c>
      <c r="DD288" t="s">
        <v>3</v>
      </c>
      <c r="DE288" t="s">
        <v>3</v>
      </c>
      <c r="DF288">
        <f t="shared" si="120"/>
        <v>0</v>
      </c>
      <c r="DG288">
        <f t="shared" si="121"/>
        <v>0</v>
      </c>
      <c r="DH288">
        <f t="shared" si="122"/>
        <v>0</v>
      </c>
      <c r="DI288">
        <f t="shared" si="123"/>
        <v>0</v>
      </c>
      <c r="DJ288">
        <f t="shared" si="144"/>
        <v>0</v>
      </c>
      <c r="DK288">
        <v>0</v>
      </c>
    </row>
    <row r="289" spans="1:115" x14ac:dyDescent="0.2">
      <c r="A289">
        <f>ROW(Source!A229)</f>
        <v>229</v>
      </c>
      <c r="B289">
        <v>51441990</v>
      </c>
      <c r="C289">
        <v>51457855</v>
      </c>
      <c r="D289">
        <v>0</v>
      </c>
      <c r="E289">
        <v>1</v>
      </c>
      <c r="F289">
        <v>1</v>
      </c>
      <c r="G289">
        <v>1</v>
      </c>
      <c r="H289">
        <v>2</v>
      </c>
      <c r="I289" t="s">
        <v>701</v>
      </c>
      <c r="J289" t="s">
        <v>3</v>
      </c>
      <c r="K289" t="s">
        <v>702</v>
      </c>
      <c r="L289">
        <v>37129807</v>
      </c>
      <c r="N289">
        <v>1011</v>
      </c>
      <c r="O289" t="s">
        <v>646</v>
      </c>
      <c r="P289" t="s">
        <v>646</v>
      </c>
      <c r="Q289">
        <v>1</v>
      </c>
      <c r="W289">
        <v>0</v>
      </c>
      <c r="X289">
        <v>1536764081</v>
      </c>
      <c r="Y289">
        <f t="shared" si="138"/>
        <v>26.263124999999995</v>
      </c>
      <c r="AA289">
        <v>0</v>
      </c>
      <c r="AB289">
        <v>4.5</v>
      </c>
      <c r="AC289">
        <v>0</v>
      </c>
      <c r="AD289">
        <v>0</v>
      </c>
      <c r="AE289">
        <v>0</v>
      </c>
      <c r="AF289">
        <v>4.5</v>
      </c>
      <c r="AG289">
        <v>0</v>
      </c>
      <c r="AH289">
        <v>0</v>
      </c>
      <c r="AI289">
        <v>1</v>
      </c>
      <c r="AJ289">
        <v>1</v>
      </c>
      <c r="AK289">
        <v>1</v>
      </c>
      <c r="AL289">
        <v>1</v>
      </c>
      <c r="AN289">
        <v>0</v>
      </c>
      <c r="AO289">
        <v>1</v>
      </c>
      <c r="AP289">
        <v>0</v>
      </c>
      <c r="AQ289">
        <v>0</v>
      </c>
      <c r="AR289">
        <v>0</v>
      </c>
      <c r="AS289" t="s">
        <v>3</v>
      </c>
      <c r="AT289">
        <v>18.27</v>
      </c>
      <c r="AU289" t="s">
        <v>36</v>
      </c>
      <c r="AV289">
        <v>0</v>
      </c>
      <c r="AW289">
        <v>2</v>
      </c>
      <c r="AX289">
        <v>51457884</v>
      </c>
      <c r="AY289">
        <v>2</v>
      </c>
      <c r="AZ289">
        <v>34816</v>
      </c>
      <c r="BA289">
        <v>289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CX289">
        <f>ROUND(Y289*Source!I229,9)</f>
        <v>0</v>
      </c>
      <c r="CY289">
        <f t="shared" si="141"/>
        <v>4.5</v>
      </c>
      <c r="CZ289">
        <f t="shared" si="142"/>
        <v>4.5</v>
      </c>
      <c r="DA289">
        <f t="shared" si="143"/>
        <v>1</v>
      </c>
      <c r="DB289">
        <f t="shared" si="139"/>
        <v>118.19125</v>
      </c>
      <c r="DC289">
        <f t="shared" si="140"/>
        <v>0</v>
      </c>
      <c r="DD289" t="s">
        <v>3</v>
      </c>
      <c r="DE289" t="s">
        <v>3</v>
      </c>
      <c r="DF289">
        <f t="shared" si="120"/>
        <v>0</v>
      </c>
      <c r="DG289">
        <f t="shared" si="121"/>
        <v>0</v>
      </c>
      <c r="DH289">
        <f t="shared" si="122"/>
        <v>0</v>
      </c>
      <c r="DI289">
        <f t="shared" si="123"/>
        <v>0</v>
      </c>
      <c r="DJ289">
        <f t="shared" si="144"/>
        <v>0</v>
      </c>
      <c r="DK289">
        <v>0</v>
      </c>
    </row>
    <row r="290" spans="1:115" x14ac:dyDescent="0.2">
      <c r="A290">
        <f>ROW(Source!A229)</f>
        <v>229</v>
      </c>
      <c r="B290">
        <v>51441990</v>
      </c>
      <c r="C290">
        <v>51457855</v>
      </c>
      <c r="D290">
        <v>0</v>
      </c>
      <c r="E290">
        <v>1</v>
      </c>
      <c r="F290">
        <v>1</v>
      </c>
      <c r="G290">
        <v>1</v>
      </c>
      <c r="H290">
        <v>2</v>
      </c>
      <c r="I290" t="s">
        <v>689</v>
      </c>
      <c r="J290" t="s">
        <v>3</v>
      </c>
      <c r="K290" t="s">
        <v>690</v>
      </c>
      <c r="L290">
        <v>37129807</v>
      </c>
      <c r="N290">
        <v>1011</v>
      </c>
      <c r="O290" t="s">
        <v>646</v>
      </c>
      <c r="P290" t="s">
        <v>646</v>
      </c>
      <c r="Q290">
        <v>1</v>
      </c>
      <c r="W290">
        <v>0</v>
      </c>
      <c r="X290">
        <v>562843950</v>
      </c>
      <c r="Y290">
        <f t="shared" si="138"/>
        <v>104.3625</v>
      </c>
      <c r="AA290">
        <v>0</v>
      </c>
      <c r="AB290">
        <v>70</v>
      </c>
      <c r="AC290">
        <v>0</v>
      </c>
      <c r="AD290">
        <v>0</v>
      </c>
      <c r="AE290">
        <v>0</v>
      </c>
      <c r="AF290">
        <v>70</v>
      </c>
      <c r="AG290">
        <v>0</v>
      </c>
      <c r="AH290">
        <v>0</v>
      </c>
      <c r="AI290">
        <v>1</v>
      </c>
      <c r="AJ290">
        <v>1</v>
      </c>
      <c r="AK290">
        <v>1</v>
      </c>
      <c r="AL290">
        <v>1</v>
      </c>
      <c r="AN290">
        <v>0</v>
      </c>
      <c r="AO290">
        <v>1</v>
      </c>
      <c r="AP290">
        <v>0</v>
      </c>
      <c r="AQ290">
        <v>0</v>
      </c>
      <c r="AR290">
        <v>0</v>
      </c>
      <c r="AS290" t="s">
        <v>3</v>
      </c>
      <c r="AT290">
        <v>72.599999999999994</v>
      </c>
      <c r="AU290" t="s">
        <v>36</v>
      </c>
      <c r="AV290">
        <v>0</v>
      </c>
      <c r="AW290">
        <v>2</v>
      </c>
      <c r="AX290">
        <v>51457885</v>
      </c>
      <c r="AY290">
        <v>2</v>
      </c>
      <c r="AZ290">
        <v>32768</v>
      </c>
      <c r="BA290">
        <v>290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CX290">
        <f>ROUND(Y290*Source!I229,9)</f>
        <v>0</v>
      </c>
      <c r="CY290">
        <f t="shared" si="141"/>
        <v>70</v>
      </c>
      <c r="CZ290">
        <f t="shared" si="142"/>
        <v>70</v>
      </c>
      <c r="DA290">
        <f t="shared" si="143"/>
        <v>1</v>
      </c>
      <c r="DB290">
        <f t="shared" si="139"/>
        <v>7305.375</v>
      </c>
      <c r="DC290">
        <f t="shared" si="140"/>
        <v>0</v>
      </c>
      <c r="DD290" t="s">
        <v>3</v>
      </c>
      <c r="DE290" t="s">
        <v>3</v>
      </c>
      <c r="DF290">
        <f t="shared" si="120"/>
        <v>0</v>
      </c>
      <c r="DG290">
        <f t="shared" si="121"/>
        <v>0</v>
      </c>
      <c r="DH290">
        <f t="shared" si="122"/>
        <v>0</v>
      </c>
      <c r="DI290">
        <f t="shared" si="123"/>
        <v>0</v>
      </c>
      <c r="DJ290">
        <f t="shared" si="144"/>
        <v>0</v>
      </c>
      <c r="DK290">
        <v>0</v>
      </c>
    </row>
    <row r="291" spans="1:115" x14ac:dyDescent="0.2">
      <c r="A291">
        <f>ROW(Source!A229)</f>
        <v>229</v>
      </c>
      <c r="B291">
        <v>51441990</v>
      </c>
      <c r="C291">
        <v>51457855</v>
      </c>
      <c r="D291">
        <v>0</v>
      </c>
      <c r="E291">
        <v>1</v>
      </c>
      <c r="F291">
        <v>1</v>
      </c>
      <c r="G291">
        <v>1</v>
      </c>
      <c r="H291">
        <v>2</v>
      </c>
      <c r="I291" t="s">
        <v>693</v>
      </c>
      <c r="J291" t="s">
        <v>3</v>
      </c>
      <c r="K291" t="s">
        <v>694</v>
      </c>
      <c r="L291">
        <v>37129807</v>
      </c>
      <c r="N291">
        <v>1011</v>
      </c>
      <c r="O291" t="s">
        <v>646</v>
      </c>
      <c r="P291" t="s">
        <v>646</v>
      </c>
      <c r="Q291">
        <v>1</v>
      </c>
      <c r="W291">
        <v>0</v>
      </c>
      <c r="X291">
        <v>-868342826</v>
      </c>
      <c r="Y291">
        <f t="shared" si="138"/>
        <v>25.299999999999997</v>
      </c>
      <c r="AA291">
        <v>0</v>
      </c>
      <c r="AB291">
        <v>597.1</v>
      </c>
      <c r="AC291">
        <v>23.2</v>
      </c>
      <c r="AD291">
        <v>0</v>
      </c>
      <c r="AE291">
        <v>0</v>
      </c>
      <c r="AF291">
        <v>597.1</v>
      </c>
      <c r="AG291">
        <v>23.2</v>
      </c>
      <c r="AH291">
        <v>0</v>
      </c>
      <c r="AI291">
        <v>1</v>
      </c>
      <c r="AJ291">
        <v>1</v>
      </c>
      <c r="AK291">
        <v>1</v>
      </c>
      <c r="AL291">
        <v>1</v>
      </c>
      <c r="AN291">
        <v>0</v>
      </c>
      <c r="AO291">
        <v>1</v>
      </c>
      <c r="AP291">
        <v>0</v>
      </c>
      <c r="AQ291">
        <v>0</v>
      </c>
      <c r="AR291">
        <v>0</v>
      </c>
      <c r="AS291" t="s">
        <v>3</v>
      </c>
      <c r="AT291">
        <v>17.600000000000001</v>
      </c>
      <c r="AU291" t="s">
        <v>36</v>
      </c>
      <c r="AV291">
        <v>0</v>
      </c>
      <c r="AW291">
        <v>2</v>
      </c>
      <c r="AX291">
        <v>51457886</v>
      </c>
      <c r="AY291">
        <v>2</v>
      </c>
      <c r="AZ291">
        <v>100352</v>
      </c>
      <c r="BA291">
        <v>291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CX291">
        <f>ROUND(Y291*Source!I229,9)</f>
        <v>0</v>
      </c>
      <c r="CY291">
        <f t="shared" si="141"/>
        <v>597.1</v>
      </c>
      <c r="CZ291">
        <f t="shared" si="142"/>
        <v>597.1</v>
      </c>
      <c r="DA291">
        <f t="shared" si="143"/>
        <v>1</v>
      </c>
      <c r="DB291">
        <f t="shared" si="139"/>
        <v>15106.63</v>
      </c>
      <c r="DC291">
        <f t="shared" si="140"/>
        <v>586.96</v>
      </c>
      <c r="DD291" t="s">
        <v>3</v>
      </c>
      <c r="DE291" t="s">
        <v>3</v>
      </c>
      <c r="DF291">
        <f t="shared" si="120"/>
        <v>0</v>
      </c>
      <c r="DG291">
        <f t="shared" si="121"/>
        <v>0</v>
      </c>
      <c r="DH291">
        <f t="shared" si="122"/>
        <v>0</v>
      </c>
      <c r="DI291">
        <f t="shared" si="123"/>
        <v>0</v>
      </c>
      <c r="DJ291">
        <f t="shared" si="144"/>
        <v>0</v>
      </c>
      <c r="DK291">
        <v>0</v>
      </c>
    </row>
    <row r="292" spans="1:115" x14ac:dyDescent="0.2">
      <c r="A292">
        <f>ROW(Source!A229)</f>
        <v>229</v>
      </c>
      <c r="B292">
        <v>51441990</v>
      </c>
      <c r="C292">
        <v>51457855</v>
      </c>
      <c r="D292">
        <v>0</v>
      </c>
      <c r="E292">
        <v>1</v>
      </c>
      <c r="F292">
        <v>1</v>
      </c>
      <c r="G292">
        <v>1</v>
      </c>
      <c r="H292">
        <v>2</v>
      </c>
      <c r="I292" t="s">
        <v>681</v>
      </c>
      <c r="J292" t="s">
        <v>3</v>
      </c>
      <c r="K292" t="s">
        <v>682</v>
      </c>
      <c r="L292">
        <v>37129807</v>
      </c>
      <c r="N292">
        <v>1011</v>
      </c>
      <c r="O292" t="s">
        <v>646</v>
      </c>
      <c r="P292" t="s">
        <v>646</v>
      </c>
      <c r="Q292">
        <v>1</v>
      </c>
      <c r="W292">
        <v>0</v>
      </c>
      <c r="X292">
        <v>1350498324</v>
      </c>
      <c r="Y292">
        <f t="shared" si="138"/>
        <v>150.07499999999999</v>
      </c>
      <c r="AA292">
        <v>0</v>
      </c>
      <c r="AB292">
        <v>0.49</v>
      </c>
      <c r="AC292">
        <v>0</v>
      </c>
      <c r="AD292">
        <v>0</v>
      </c>
      <c r="AE292">
        <v>0</v>
      </c>
      <c r="AF292">
        <v>0.49</v>
      </c>
      <c r="AG292">
        <v>0</v>
      </c>
      <c r="AH292">
        <v>0</v>
      </c>
      <c r="AI292">
        <v>1</v>
      </c>
      <c r="AJ292">
        <v>1</v>
      </c>
      <c r="AK292">
        <v>1</v>
      </c>
      <c r="AL292">
        <v>1</v>
      </c>
      <c r="AN292">
        <v>0</v>
      </c>
      <c r="AO292">
        <v>1</v>
      </c>
      <c r="AP292">
        <v>0</v>
      </c>
      <c r="AQ292">
        <v>0</v>
      </c>
      <c r="AR292">
        <v>0</v>
      </c>
      <c r="AS292" t="s">
        <v>3</v>
      </c>
      <c r="AT292">
        <v>104.4</v>
      </c>
      <c r="AU292" t="s">
        <v>36</v>
      </c>
      <c r="AV292">
        <v>0</v>
      </c>
      <c r="AW292">
        <v>2</v>
      </c>
      <c r="AX292">
        <v>51457887</v>
      </c>
      <c r="AY292">
        <v>2</v>
      </c>
      <c r="AZ292">
        <v>34816</v>
      </c>
      <c r="BA292">
        <v>292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CX292">
        <f>ROUND(Y292*Source!I229,9)</f>
        <v>0</v>
      </c>
      <c r="CY292">
        <f t="shared" si="141"/>
        <v>0.49</v>
      </c>
      <c r="CZ292">
        <f t="shared" si="142"/>
        <v>0.49</v>
      </c>
      <c r="DA292">
        <f t="shared" si="143"/>
        <v>1</v>
      </c>
      <c r="DB292">
        <f t="shared" si="139"/>
        <v>73.542500000000004</v>
      </c>
      <c r="DC292">
        <f t="shared" si="140"/>
        <v>0</v>
      </c>
      <c r="DD292" t="s">
        <v>3</v>
      </c>
      <c r="DE292" t="s">
        <v>3</v>
      </c>
      <c r="DF292">
        <f t="shared" si="120"/>
        <v>0</v>
      </c>
      <c r="DG292">
        <f t="shared" si="121"/>
        <v>0</v>
      </c>
      <c r="DH292">
        <f t="shared" si="122"/>
        <v>0</v>
      </c>
      <c r="DI292">
        <f t="shared" si="123"/>
        <v>0</v>
      </c>
      <c r="DJ292">
        <f t="shared" si="144"/>
        <v>0</v>
      </c>
      <c r="DK292">
        <v>0</v>
      </c>
    </row>
    <row r="293" spans="1:115" x14ac:dyDescent="0.2">
      <c r="A293">
        <f>ROW(Source!A229)</f>
        <v>229</v>
      </c>
      <c r="B293">
        <v>51441990</v>
      </c>
      <c r="C293">
        <v>51457855</v>
      </c>
      <c r="D293">
        <v>0</v>
      </c>
      <c r="E293">
        <v>1</v>
      </c>
      <c r="F293">
        <v>1</v>
      </c>
      <c r="G293">
        <v>1</v>
      </c>
      <c r="H293">
        <v>2</v>
      </c>
      <c r="I293" t="s">
        <v>707</v>
      </c>
      <c r="J293" t="s">
        <v>3</v>
      </c>
      <c r="K293" t="s">
        <v>708</v>
      </c>
      <c r="L293">
        <v>37129807</v>
      </c>
      <c r="N293">
        <v>1011</v>
      </c>
      <c r="O293" t="s">
        <v>646</v>
      </c>
      <c r="P293" t="s">
        <v>646</v>
      </c>
      <c r="Q293">
        <v>1</v>
      </c>
      <c r="W293">
        <v>0</v>
      </c>
      <c r="X293">
        <v>2111957426</v>
      </c>
      <c r="Y293">
        <f t="shared" si="138"/>
        <v>0.359375</v>
      </c>
      <c r="AA293">
        <v>0</v>
      </c>
      <c r="AB293">
        <v>20</v>
      </c>
      <c r="AC293">
        <v>0</v>
      </c>
      <c r="AD293">
        <v>0</v>
      </c>
      <c r="AE293">
        <v>0</v>
      </c>
      <c r="AF293">
        <v>20</v>
      </c>
      <c r="AG293">
        <v>0</v>
      </c>
      <c r="AH293">
        <v>0</v>
      </c>
      <c r="AI293">
        <v>1</v>
      </c>
      <c r="AJ293">
        <v>1</v>
      </c>
      <c r="AK293">
        <v>1</v>
      </c>
      <c r="AL293">
        <v>1</v>
      </c>
      <c r="AN293">
        <v>0</v>
      </c>
      <c r="AO293">
        <v>1</v>
      </c>
      <c r="AP293">
        <v>0</v>
      </c>
      <c r="AQ293">
        <v>0</v>
      </c>
      <c r="AR293">
        <v>0</v>
      </c>
      <c r="AS293" t="s">
        <v>3</v>
      </c>
      <c r="AT293">
        <v>0.25</v>
      </c>
      <c r="AU293" t="s">
        <v>36</v>
      </c>
      <c r="AV293">
        <v>0</v>
      </c>
      <c r="AW293">
        <v>2</v>
      </c>
      <c r="AX293">
        <v>51457888</v>
      </c>
      <c r="AY293">
        <v>2</v>
      </c>
      <c r="AZ293">
        <v>32768</v>
      </c>
      <c r="BA293">
        <v>293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CX293">
        <f>ROUND(Y293*Source!I229,9)</f>
        <v>0</v>
      </c>
      <c r="CY293">
        <f t="shared" si="141"/>
        <v>20</v>
      </c>
      <c r="CZ293">
        <f t="shared" si="142"/>
        <v>20</v>
      </c>
      <c r="DA293">
        <f t="shared" si="143"/>
        <v>1</v>
      </c>
      <c r="DB293">
        <f t="shared" si="139"/>
        <v>7.1875</v>
      </c>
      <c r="DC293">
        <f t="shared" si="140"/>
        <v>0</v>
      </c>
      <c r="DD293" t="s">
        <v>3</v>
      </c>
      <c r="DE293" t="s">
        <v>3</v>
      </c>
      <c r="DF293">
        <f t="shared" si="120"/>
        <v>0</v>
      </c>
      <c r="DG293">
        <f t="shared" si="121"/>
        <v>0</v>
      </c>
      <c r="DH293">
        <f t="shared" si="122"/>
        <v>0</v>
      </c>
      <c r="DI293">
        <f t="shared" si="123"/>
        <v>0</v>
      </c>
      <c r="DJ293">
        <f t="shared" si="144"/>
        <v>0</v>
      </c>
      <c r="DK293">
        <v>0</v>
      </c>
    </row>
    <row r="294" spans="1:115" x14ac:dyDescent="0.2">
      <c r="A294">
        <f>ROW(Source!A229)</f>
        <v>229</v>
      </c>
      <c r="B294">
        <v>51441990</v>
      </c>
      <c r="C294">
        <v>51457855</v>
      </c>
      <c r="D294">
        <v>0</v>
      </c>
      <c r="E294">
        <v>1</v>
      </c>
      <c r="F294">
        <v>1</v>
      </c>
      <c r="G294">
        <v>1</v>
      </c>
      <c r="H294">
        <v>2</v>
      </c>
      <c r="I294" t="s">
        <v>709</v>
      </c>
      <c r="J294" t="s">
        <v>3</v>
      </c>
      <c r="K294" t="s">
        <v>710</v>
      </c>
      <c r="L294">
        <v>37129807</v>
      </c>
      <c r="N294">
        <v>1011</v>
      </c>
      <c r="O294" t="s">
        <v>646</v>
      </c>
      <c r="P294" t="s">
        <v>646</v>
      </c>
      <c r="Q294">
        <v>1</v>
      </c>
      <c r="W294">
        <v>0</v>
      </c>
      <c r="X294">
        <v>1349450528</v>
      </c>
      <c r="Y294">
        <f t="shared" si="138"/>
        <v>0.359375</v>
      </c>
      <c r="AA294">
        <v>0</v>
      </c>
      <c r="AB294">
        <v>3</v>
      </c>
      <c r="AC294">
        <v>0</v>
      </c>
      <c r="AD294">
        <v>0</v>
      </c>
      <c r="AE294">
        <v>0</v>
      </c>
      <c r="AF294">
        <v>3</v>
      </c>
      <c r="AG294">
        <v>0</v>
      </c>
      <c r="AH294">
        <v>0</v>
      </c>
      <c r="AI294">
        <v>1</v>
      </c>
      <c r="AJ294">
        <v>1</v>
      </c>
      <c r="AK294">
        <v>1</v>
      </c>
      <c r="AL294">
        <v>1</v>
      </c>
      <c r="AN294">
        <v>0</v>
      </c>
      <c r="AO294">
        <v>1</v>
      </c>
      <c r="AP294">
        <v>0</v>
      </c>
      <c r="AQ294">
        <v>0</v>
      </c>
      <c r="AR294">
        <v>0</v>
      </c>
      <c r="AS294" t="s">
        <v>3</v>
      </c>
      <c r="AT294">
        <v>0.25</v>
      </c>
      <c r="AU294" t="s">
        <v>36</v>
      </c>
      <c r="AV294">
        <v>0</v>
      </c>
      <c r="AW294">
        <v>2</v>
      </c>
      <c r="AX294">
        <v>51457889</v>
      </c>
      <c r="AY294">
        <v>2</v>
      </c>
      <c r="AZ294">
        <v>32768</v>
      </c>
      <c r="BA294">
        <v>294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CX294">
        <f>ROUND(Y294*Source!I229,9)</f>
        <v>0</v>
      </c>
      <c r="CY294">
        <f t="shared" si="141"/>
        <v>3</v>
      </c>
      <c r="CZ294">
        <f t="shared" si="142"/>
        <v>3</v>
      </c>
      <c r="DA294">
        <f t="shared" si="143"/>
        <v>1</v>
      </c>
      <c r="DB294">
        <f t="shared" si="139"/>
        <v>1.078125</v>
      </c>
      <c r="DC294">
        <f t="shared" si="140"/>
        <v>0</v>
      </c>
      <c r="DD294" t="s">
        <v>3</v>
      </c>
      <c r="DE294" t="s">
        <v>3</v>
      </c>
      <c r="DF294">
        <f t="shared" si="120"/>
        <v>0</v>
      </c>
      <c r="DG294">
        <f t="shared" si="121"/>
        <v>0</v>
      </c>
      <c r="DH294">
        <f t="shared" si="122"/>
        <v>0</v>
      </c>
      <c r="DI294">
        <f t="shared" si="123"/>
        <v>0</v>
      </c>
      <c r="DJ294">
        <f t="shared" si="144"/>
        <v>0</v>
      </c>
      <c r="DK294">
        <v>0</v>
      </c>
    </row>
    <row r="295" spans="1:115" x14ac:dyDescent="0.2">
      <c r="A295">
        <f>ROW(Source!A229)</f>
        <v>229</v>
      </c>
      <c r="B295">
        <v>51441990</v>
      </c>
      <c r="C295">
        <v>51457855</v>
      </c>
      <c r="D295">
        <v>0</v>
      </c>
      <c r="E295">
        <v>1</v>
      </c>
      <c r="F295">
        <v>1</v>
      </c>
      <c r="G295">
        <v>1</v>
      </c>
      <c r="H295">
        <v>2</v>
      </c>
      <c r="I295" t="s">
        <v>711</v>
      </c>
      <c r="J295" t="s">
        <v>3</v>
      </c>
      <c r="K295" t="s">
        <v>712</v>
      </c>
      <c r="L295">
        <v>37129807</v>
      </c>
      <c r="N295">
        <v>1011</v>
      </c>
      <c r="O295" t="s">
        <v>646</v>
      </c>
      <c r="P295" t="s">
        <v>646</v>
      </c>
      <c r="Q295">
        <v>1</v>
      </c>
      <c r="W295">
        <v>0</v>
      </c>
      <c r="X295">
        <v>373707872</v>
      </c>
      <c r="Y295">
        <f t="shared" si="138"/>
        <v>86.71</v>
      </c>
      <c r="AA295">
        <v>0</v>
      </c>
      <c r="AB295">
        <v>6.4</v>
      </c>
      <c r="AC295">
        <v>0</v>
      </c>
      <c r="AD295">
        <v>0</v>
      </c>
      <c r="AE295">
        <v>0</v>
      </c>
      <c r="AF295">
        <v>6.4</v>
      </c>
      <c r="AG295">
        <v>0</v>
      </c>
      <c r="AH295">
        <v>0</v>
      </c>
      <c r="AI295">
        <v>1</v>
      </c>
      <c r="AJ295">
        <v>1</v>
      </c>
      <c r="AK295">
        <v>1</v>
      </c>
      <c r="AL295">
        <v>1</v>
      </c>
      <c r="AN295">
        <v>0</v>
      </c>
      <c r="AO295">
        <v>1</v>
      </c>
      <c r="AP295">
        <v>0</v>
      </c>
      <c r="AQ295">
        <v>0</v>
      </c>
      <c r="AR295">
        <v>0</v>
      </c>
      <c r="AS295" t="s">
        <v>3</v>
      </c>
      <c r="AT295">
        <v>60.32</v>
      </c>
      <c r="AU295" t="s">
        <v>36</v>
      </c>
      <c r="AV295">
        <v>0</v>
      </c>
      <c r="AW295">
        <v>2</v>
      </c>
      <c r="AX295">
        <v>51457890</v>
      </c>
      <c r="AY295">
        <v>2</v>
      </c>
      <c r="AZ295">
        <v>32768</v>
      </c>
      <c r="BA295">
        <v>295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CX295">
        <f>ROUND(Y295*Source!I229,9)</f>
        <v>0</v>
      </c>
      <c r="CY295">
        <f t="shared" si="141"/>
        <v>6.4</v>
      </c>
      <c r="CZ295">
        <f t="shared" si="142"/>
        <v>6.4</v>
      </c>
      <c r="DA295">
        <f t="shared" si="143"/>
        <v>1</v>
      </c>
      <c r="DB295">
        <f t="shared" si="139"/>
        <v>554.94687499999998</v>
      </c>
      <c r="DC295">
        <f t="shared" si="140"/>
        <v>0</v>
      </c>
      <c r="DD295" t="s">
        <v>3</v>
      </c>
      <c r="DE295" t="s">
        <v>3</v>
      </c>
      <c r="DF295">
        <f t="shared" si="120"/>
        <v>0</v>
      </c>
      <c r="DG295">
        <f t="shared" si="121"/>
        <v>0</v>
      </c>
      <c r="DH295">
        <f t="shared" si="122"/>
        <v>0</v>
      </c>
      <c r="DI295">
        <f t="shared" si="123"/>
        <v>0</v>
      </c>
      <c r="DJ295">
        <f t="shared" si="144"/>
        <v>0</v>
      </c>
      <c r="DK295">
        <v>0</v>
      </c>
    </row>
    <row r="296" spans="1:115" x14ac:dyDescent="0.2">
      <c r="A296">
        <f>ROW(Source!A229)</f>
        <v>229</v>
      </c>
      <c r="B296">
        <v>51441990</v>
      </c>
      <c r="C296">
        <v>51457855</v>
      </c>
      <c r="D296">
        <v>0</v>
      </c>
      <c r="E296">
        <v>1</v>
      </c>
      <c r="F296">
        <v>1</v>
      </c>
      <c r="G296">
        <v>1</v>
      </c>
      <c r="H296">
        <v>3</v>
      </c>
      <c r="I296" t="s">
        <v>713</v>
      </c>
      <c r="J296" t="s">
        <v>3</v>
      </c>
      <c r="K296" t="s">
        <v>714</v>
      </c>
      <c r="L296">
        <v>1348</v>
      </c>
      <c r="N296">
        <v>1009</v>
      </c>
      <c r="O296" t="s">
        <v>230</v>
      </c>
      <c r="P296" t="s">
        <v>230</v>
      </c>
      <c r="Q296">
        <v>1000</v>
      </c>
      <c r="W296">
        <v>0</v>
      </c>
      <c r="X296">
        <v>-933603626</v>
      </c>
      <c r="Y296">
        <f t="shared" ref="Y296:Y308" si="145">AT296</f>
        <v>0.09</v>
      </c>
      <c r="AA296">
        <v>2457.8000000000002</v>
      </c>
      <c r="AB296">
        <v>0</v>
      </c>
      <c r="AC296">
        <v>0</v>
      </c>
      <c r="AD296">
        <v>0</v>
      </c>
      <c r="AE296">
        <v>2457.8000000000002</v>
      </c>
      <c r="AF296">
        <v>0</v>
      </c>
      <c r="AG296">
        <v>0</v>
      </c>
      <c r="AH296">
        <v>0</v>
      </c>
      <c r="AI296">
        <v>1</v>
      </c>
      <c r="AJ296">
        <v>1</v>
      </c>
      <c r="AK296">
        <v>1</v>
      </c>
      <c r="AL296">
        <v>1</v>
      </c>
      <c r="AN296">
        <v>0</v>
      </c>
      <c r="AO296">
        <v>1</v>
      </c>
      <c r="AP296">
        <v>0</v>
      </c>
      <c r="AQ296">
        <v>0</v>
      </c>
      <c r="AR296">
        <v>0</v>
      </c>
      <c r="AS296" t="s">
        <v>3</v>
      </c>
      <c r="AT296">
        <v>0.09</v>
      </c>
      <c r="AU296" t="s">
        <v>3</v>
      </c>
      <c r="AV296">
        <v>0</v>
      </c>
      <c r="AW296">
        <v>2</v>
      </c>
      <c r="AX296">
        <v>51457891</v>
      </c>
      <c r="AY296">
        <v>2</v>
      </c>
      <c r="AZ296">
        <v>16384</v>
      </c>
      <c r="BA296">
        <v>296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CX296">
        <f>ROUND(Y296*Source!I229,9)</f>
        <v>0</v>
      </c>
      <c r="CY296">
        <f t="shared" ref="CY296:CY308" si="146">AA296</f>
        <v>2457.8000000000002</v>
      </c>
      <c r="CZ296">
        <f t="shared" ref="CZ296:CZ308" si="147">AE296</f>
        <v>2457.8000000000002</v>
      </c>
      <c r="DA296">
        <f t="shared" ref="DA296:DA308" si="148">AI296</f>
        <v>1</v>
      </c>
      <c r="DB296">
        <f t="shared" ref="DB296:DB308" si="149">ROUND(ROUND(AT296*CZ296,2),6)</f>
        <v>221.2</v>
      </c>
      <c r="DC296">
        <f t="shared" ref="DC296:DC308" si="150">ROUND(ROUND(AT296*AG296,2),6)</f>
        <v>0</v>
      </c>
      <c r="DD296" t="s">
        <v>3</v>
      </c>
      <c r="DE296" t="s">
        <v>3</v>
      </c>
      <c r="DF296">
        <f t="shared" si="120"/>
        <v>0</v>
      </c>
      <c r="DG296">
        <f t="shared" si="121"/>
        <v>0</v>
      </c>
      <c r="DH296">
        <f t="shared" si="122"/>
        <v>0</v>
      </c>
      <c r="DI296">
        <f t="shared" si="123"/>
        <v>0</v>
      </c>
      <c r="DJ296">
        <f t="shared" ref="DJ296:DJ308" si="151">DF296</f>
        <v>0</v>
      </c>
      <c r="DK296">
        <v>0</v>
      </c>
    </row>
    <row r="297" spans="1:115" x14ac:dyDescent="0.2">
      <c r="A297">
        <f>ROW(Source!A229)</f>
        <v>229</v>
      </c>
      <c r="B297">
        <v>51441990</v>
      </c>
      <c r="C297">
        <v>51457855</v>
      </c>
      <c r="D297">
        <v>0</v>
      </c>
      <c r="E297">
        <v>1</v>
      </c>
      <c r="F297">
        <v>1</v>
      </c>
      <c r="G297">
        <v>1</v>
      </c>
      <c r="H297">
        <v>3</v>
      </c>
      <c r="I297" t="s">
        <v>233</v>
      </c>
      <c r="J297" t="s">
        <v>3</v>
      </c>
      <c r="K297" t="s">
        <v>234</v>
      </c>
      <c r="L297">
        <v>1371</v>
      </c>
      <c r="N297">
        <v>1013</v>
      </c>
      <c r="O297" t="s">
        <v>154</v>
      </c>
      <c r="P297" t="s">
        <v>154</v>
      </c>
      <c r="Q297">
        <v>1</v>
      </c>
      <c r="W297">
        <v>0</v>
      </c>
      <c r="X297">
        <v>2069209604</v>
      </c>
      <c r="Y297">
        <f t="shared" si="145"/>
        <v>1840</v>
      </c>
      <c r="AA297">
        <v>287.60000000000002</v>
      </c>
      <c r="AB297">
        <v>0</v>
      </c>
      <c r="AC297">
        <v>0</v>
      </c>
      <c r="AD297">
        <v>0</v>
      </c>
      <c r="AE297">
        <v>287.60000000000002</v>
      </c>
      <c r="AF297">
        <v>0</v>
      </c>
      <c r="AG297">
        <v>0</v>
      </c>
      <c r="AH297">
        <v>0</v>
      </c>
      <c r="AI297">
        <v>1</v>
      </c>
      <c r="AJ297">
        <v>1</v>
      </c>
      <c r="AK297">
        <v>1</v>
      </c>
      <c r="AL297">
        <v>1</v>
      </c>
      <c r="AN297">
        <v>0</v>
      </c>
      <c r="AO297">
        <v>1</v>
      </c>
      <c r="AP297">
        <v>0</v>
      </c>
      <c r="AQ297">
        <v>0</v>
      </c>
      <c r="AR297">
        <v>0</v>
      </c>
      <c r="AS297" t="s">
        <v>3</v>
      </c>
      <c r="AT297">
        <v>1840</v>
      </c>
      <c r="AU297" t="s">
        <v>3</v>
      </c>
      <c r="AV297">
        <v>0</v>
      </c>
      <c r="AW297">
        <v>2</v>
      </c>
      <c r="AX297">
        <v>51457892</v>
      </c>
      <c r="AY297">
        <v>2</v>
      </c>
      <c r="AZ297">
        <v>16384</v>
      </c>
      <c r="BA297">
        <v>297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CX297">
        <f>ROUND(Y297*Source!I229,9)</f>
        <v>0</v>
      </c>
      <c r="CY297">
        <f t="shared" si="146"/>
        <v>287.60000000000002</v>
      </c>
      <c r="CZ297">
        <f t="shared" si="147"/>
        <v>287.60000000000002</v>
      </c>
      <c r="DA297">
        <f t="shared" si="148"/>
        <v>1</v>
      </c>
      <c r="DB297">
        <f t="shared" si="149"/>
        <v>529184</v>
      </c>
      <c r="DC297">
        <f t="shared" si="150"/>
        <v>0</v>
      </c>
      <c r="DD297" t="s">
        <v>3</v>
      </c>
      <c r="DE297" t="s">
        <v>3</v>
      </c>
      <c r="DF297">
        <f t="shared" si="120"/>
        <v>0</v>
      </c>
      <c r="DG297">
        <f t="shared" si="121"/>
        <v>0</v>
      </c>
      <c r="DH297">
        <f t="shared" si="122"/>
        <v>0</v>
      </c>
      <c r="DI297">
        <f t="shared" si="123"/>
        <v>0</v>
      </c>
      <c r="DJ297">
        <f t="shared" si="151"/>
        <v>0</v>
      </c>
      <c r="DK297">
        <v>0</v>
      </c>
    </row>
    <row r="298" spans="1:115" x14ac:dyDescent="0.2">
      <c r="A298">
        <f>ROW(Source!A229)</f>
        <v>229</v>
      </c>
      <c r="B298">
        <v>51441990</v>
      </c>
      <c r="C298">
        <v>51457855</v>
      </c>
      <c r="D298">
        <v>0</v>
      </c>
      <c r="E298">
        <v>1</v>
      </c>
      <c r="F298">
        <v>1</v>
      </c>
      <c r="G298">
        <v>1</v>
      </c>
      <c r="H298">
        <v>3</v>
      </c>
      <c r="I298" t="s">
        <v>715</v>
      </c>
      <c r="J298" t="s">
        <v>3</v>
      </c>
      <c r="K298" t="s">
        <v>716</v>
      </c>
      <c r="L298">
        <v>1371</v>
      </c>
      <c r="N298">
        <v>1013</v>
      </c>
      <c r="O298" t="s">
        <v>154</v>
      </c>
      <c r="P298" t="s">
        <v>154</v>
      </c>
      <c r="Q298">
        <v>1</v>
      </c>
      <c r="W298">
        <v>0</v>
      </c>
      <c r="X298">
        <v>-253122012</v>
      </c>
      <c r="Y298">
        <f t="shared" si="145"/>
        <v>7360</v>
      </c>
      <c r="AA298">
        <v>3.2</v>
      </c>
      <c r="AB298">
        <v>0</v>
      </c>
      <c r="AC298">
        <v>0</v>
      </c>
      <c r="AD298">
        <v>0</v>
      </c>
      <c r="AE298">
        <v>3.2</v>
      </c>
      <c r="AF298">
        <v>0</v>
      </c>
      <c r="AG298">
        <v>0</v>
      </c>
      <c r="AH298">
        <v>0</v>
      </c>
      <c r="AI298">
        <v>1</v>
      </c>
      <c r="AJ298">
        <v>1</v>
      </c>
      <c r="AK298">
        <v>1</v>
      </c>
      <c r="AL298">
        <v>1</v>
      </c>
      <c r="AN298">
        <v>0</v>
      </c>
      <c r="AO298">
        <v>1</v>
      </c>
      <c r="AP298">
        <v>0</v>
      </c>
      <c r="AQ298">
        <v>0</v>
      </c>
      <c r="AR298">
        <v>0</v>
      </c>
      <c r="AS298" t="s">
        <v>3</v>
      </c>
      <c r="AT298">
        <v>7360</v>
      </c>
      <c r="AU298" t="s">
        <v>3</v>
      </c>
      <c r="AV298">
        <v>0</v>
      </c>
      <c r="AW298">
        <v>2</v>
      </c>
      <c r="AX298">
        <v>51457893</v>
      </c>
      <c r="AY298">
        <v>2</v>
      </c>
      <c r="AZ298">
        <v>16384</v>
      </c>
      <c r="BA298">
        <v>298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CX298">
        <f>ROUND(Y298*Source!I229,9)</f>
        <v>0</v>
      </c>
      <c r="CY298">
        <f t="shared" si="146"/>
        <v>3.2</v>
      </c>
      <c r="CZ298">
        <f t="shared" si="147"/>
        <v>3.2</v>
      </c>
      <c r="DA298">
        <f t="shared" si="148"/>
        <v>1</v>
      </c>
      <c r="DB298">
        <f t="shared" si="149"/>
        <v>23552</v>
      </c>
      <c r="DC298">
        <f t="shared" si="150"/>
        <v>0</v>
      </c>
      <c r="DD298" t="s">
        <v>3</v>
      </c>
      <c r="DE298" t="s">
        <v>3</v>
      </c>
      <c r="DF298">
        <f t="shared" si="120"/>
        <v>0</v>
      </c>
      <c r="DG298">
        <f t="shared" si="121"/>
        <v>0</v>
      </c>
      <c r="DH298">
        <f t="shared" si="122"/>
        <v>0</v>
      </c>
      <c r="DI298">
        <f t="shared" si="123"/>
        <v>0</v>
      </c>
      <c r="DJ298">
        <f t="shared" si="151"/>
        <v>0</v>
      </c>
      <c r="DK298">
        <v>0</v>
      </c>
    </row>
    <row r="299" spans="1:115" x14ac:dyDescent="0.2">
      <c r="A299">
        <f>ROW(Source!A229)</f>
        <v>229</v>
      </c>
      <c r="B299">
        <v>51441990</v>
      </c>
      <c r="C299">
        <v>51457855</v>
      </c>
      <c r="D299">
        <v>0</v>
      </c>
      <c r="E299">
        <v>1</v>
      </c>
      <c r="F299">
        <v>1</v>
      </c>
      <c r="G299">
        <v>1</v>
      </c>
      <c r="H299">
        <v>3</v>
      </c>
      <c r="I299" t="s">
        <v>717</v>
      </c>
      <c r="J299" t="s">
        <v>3</v>
      </c>
      <c r="K299" t="s">
        <v>718</v>
      </c>
      <c r="L299">
        <v>1407</v>
      </c>
      <c r="N299">
        <v>1013</v>
      </c>
      <c r="O299" t="s">
        <v>719</v>
      </c>
      <c r="P299" t="s">
        <v>719</v>
      </c>
      <c r="Q299">
        <v>1</v>
      </c>
      <c r="W299">
        <v>0</v>
      </c>
      <c r="X299">
        <v>1550182695</v>
      </c>
      <c r="Y299">
        <f t="shared" si="145"/>
        <v>3.68</v>
      </c>
      <c r="AA299">
        <v>1620.85</v>
      </c>
      <c r="AB299">
        <v>0</v>
      </c>
      <c r="AC299">
        <v>0</v>
      </c>
      <c r="AD299">
        <v>0</v>
      </c>
      <c r="AE299">
        <v>1620.85</v>
      </c>
      <c r="AF299">
        <v>0</v>
      </c>
      <c r="AG299">
        <v>0</v>
      </c>
      <c r="AH299">
        <v>0</v>
      </c>
      <c r="AI299">
        <v>1</v>
      </c>
      <c r="AJ299">
        <v>1</v>
      </c>
      <c r="AK299">
        <v>1</v>
      </c>
      <c r="AL299">
        <v>1</v>
      </c>
      <c r="AN299">
        <v>0</v>
      </c>
      <c r="AO299">
        <v>1</v>
      </c>
      <c r="AP299">
        <v>0</v>
      </c>
      <c r="AQ299">
        <v>0</v>
      </c>
      <c r="AR299">
        <v>0</v>
      </c>
      <c r="AS299" t="s">
        <v>3</v>
      </c>
      <c r="AT299">
        <v>3.68</v>
      </c>
      <c r="AU299" t="s">
        <v>3</v>
      </c>
      <c r="AV299">
        <v>0</v>
      </c>
      <c r="AW299">
        <v>2</v>
      </c>
      <c r="AX299">
        <v>51457894</v>
      </c>
      <c r="AY299">
        <v>2</v>
      </c>
      <c r="AZ299">
        <v>16384</v>
      </c>
      <c r="BA299">
        <v>299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CX299">
        <f>ROUND(Y299*Source!I229,9)</f>
        <v>0</v>
      </c>
      <c r="CY299">
        <f t="shared" si="146"/>
        <v>1620.85</v>
      </c>
      <c r="CZ299">
        <f t="shared" si="147"/>
        <v>1620.85</v>
      </c>
      <c r="DA299">
        <f t="shared" si="148"/>
        <v>1</v>
      </c>
      <c r="DB299">
        <f t="shared" si="149"/>
        <v>5964.73</v>
      </c>
      <c r="DC299">
        <f t="shared" si="150"/>
        <v>0</v>
      </c>
      <c r="DD299" t="s">
        <v>3</v>
      </c>
      <c r="DE299" t="s">
        <v>3</v>
      </c>
      <c r="DF299">
        <f t="shared" si="120"/>
        <v>0</v>
      </c>
      <c r="DG299">
        <f t="shared" si="121"/>
        <v>0</v>
      </c>
      <c r="DH299">
        <f t="shared" si="122"/>
        <v>0</v>
      </c>
      <c r="DI299">
        <f t="shared" si="123"/>
        <v>0</v>
      </c>
      <c r="DJ299">
        <f t="shared" si="151"/>
        <v>0</v>
      </c>
      <c r="DK299">
        <v>0</v>
      </c>
    </row>
    <row r="300" spans="1:115" x14ac:dyDescent="0.2">
      <c r="A300">
        <f>ROW(Source!A229)</f>
        <v>229</v>
      </c>
      <c r="B300">
        <v>51441990</v>
      </c>
      <c r="C300">
        <v>51457855</v>
      </c>
      <c r="D300">
        <v>0</v>
      </c>
      <c r="E300">
        <v>1</v>
      </c>
      <c r="F300">
        <v>1</v>
      </c>
      <c r="G300">
        <v>1</v>
      </c>
      <c r="H300">
        <v>3</v>
      </c>
      <c r="I300" t="s">
        <v>720</v>
      </c>
      <c r="J300" t="s">
        <v>3</v>
      </c>
      <c r="K300" t="s">
        <v>721</v>
      </c>
      <c r="L300">
        <v>1348</v>
      </c>
      <c r="N300">
        <v>1009</v>
      </c>
      <c r="O300" t="s">
        <v>230</v>
      </c>
      <c r="P300" t="s">
        <v>230</v>
      </c>
      <c r="Q300">
        <v>1000</v>
      </c>
      <c r="W300">
        <v>0</v>
      </c>
      <c r="X300">
        <v>-427998263</v>
      </c>
      <c r="Y300">
        <f t="shared" si="145"/>
        <v>0.89</v>
      </c>
      <c r="AA300">
        <v>14408.1</v>
      </c>
      <c r="AB300">
        <v>0</v>
      </c>
      <c r="AC300">
        <v>0</v>
      </c>
      <c r="AD300">
        <v>0</v>
      </c>
      <c r="AE300">
        <v>14408.1</v>
      </c>
      <c r="AF300">
        <v>0</v>
      </c>
      <c r="AG300">
        <v>0</v>
      </c>
      <c r="AH300">
        <v>0</v>
      </c>
      <c r="AI300">
        <v>1</v>
      </c>
      <c r="AJ300">
        <v>1</v>
      </c>
      <c r="AK300">
        <v>1</v>
      </c>
      <c r="AL300">
        <v>1</v>
      </c>
      <c r="AN300">
        <v>0</v>
      </c>
      <c r="AO300">
        <v>1</v>
      </c>
      <c r="AP300">
        <v>0</v>
      </c>
      <c r="AQ300">
        <v>0</v>
      </c>
      <c r="AR300">
        <v>0</v>
      </c>
      <c r="AS300" t="s">
        <v>3</v>
      </c>
      <c r="AT300">
        <v>0.89</v>
      </c>
      <c r="AU300" t="s">
        <v>3</v>
      </c>
      <c r="AV300">
        <v>0</v>
      </c>
      <c r="AW300">
        <v>2</v>
      </c>
      <c r="AX300">
        <v>51457895</v>
      </c>
      <c r="AY300">
        <v>2</v>
      </c>
      <c r="AZ300">
        <v>16384</v>
      </c>
      <c r="BA300">
        <v>300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CX300">
        <f>ROUND(Y300*Source!I229,9)</f>
        <v>0</v>
      </c>
      <c r="CY300">
        <f t="shared" si="146"/>
        <v>14408.1</v>
      </c>
      <c r="CZ300">
        <f t="shared" si="147"/>
        <v>14408.1</v>
      </c>
      <c r="DA300">
        <f t="shared" si="148"/>
        <v>1</v>
      </c>
      <c r="DB300">
        <f t="shared" si="149"/>
        <v>12823.21</v>
      </c>
      <c r="DC300">
        <f t="shared" si="150"/>
        <v>0</v>
      </c>
      <c r="DD300" t="s">
        <v>3</v>
      </c>
      <c r="DE300" t="s">
        <v>3</v>
      </c>
      <c r="DF300">
        <f t="shared" si="120"/>
        <v>0</v>
      </c>
      <c r="DG300">
        <f t="shared" si="121"/>
        <v>0</v>
      </c>
      <c r="DH300">
        <f t="shared" si="122"/>
        <v>0</v>
      </c>
      <c r="DI300">
        <f t="shared" si="123"/>
        <v>0</v>
      </c>
      <c r="DJ300">
        <f t="shared" si="151"/>
        <v>0</v>
      </c>
      <c r="DK300">
        <v>0</v>
      </c>
    </row>
    <row r="301" spans="1:115" x14ac:dyDescent="0.2">
      <c r="A301">
        <f>ROW(Source!A229)</f>
        <v>229</v>
      </c>
      <c r="B301">
        <v>51441990</v>
      </c>
      <c r="C301">
        <v>51457855</v>
      </c>
      <c r="D301">
        <v>0</v>
      </c>
      <c r="E301">
        <v>1</v>
      </c>
      <c r="F301">
        <v>1</v>
      </c>
      <c r="G301">
        <v>1</v>
      </c>
      <c r="H301">
        <v>3</v>
      </c>
      <c r="I301" t="s">
        <v>732</v>
      </c>
      <c r="J301" t="s">
        <v>3</v>
      </c>
      <c r="K301" t="s">
        <v>733</v>
      </c>
      <c r="L301">
        <v>1348</v>
      </c>
      <c r="N301">
        <v>1009</v>
      </c>
      <c r="O301" t="s">
        <v>230</v>
      </c>
      <c r="P301" t="s">
        <v>230</v>
      </c>
      <c r="Q301">
        <v>1000</v>
      </c>
      <c r="W301">
        <v>0</v>
      </c>
      <c r="X301">
        <v>66312365</v>
      </c>
      <c r="Y301">
        <f t="shared" si="145"/>
        <v>0.03</v>
      </c>
      <c r="AA301">
        <v>12118</v>
      </c>
      <c r="AB301">
        <v>0</v>
      </c>
      <c r="AC301">
        <v>0</v>
      </c>
      <c r="AD301">
        <v>0</v>
      </c>
      <c r="AE301">
        <v>12118</v>
      </c>
      <c r="AF301">
        <v>0</v>
      </c>
      <c r="AG301">
        <v>0</v>
      </c>
      <c r="AH301">
        <v>0</v>
      </c>
      <c r="AI301">
        <v>1</v>
      </c>
      <c r="AJ301">
        <v>1</v>
      </c>
      <c r="AK301">
        <v>1</v>
      </c>
      <c r="AL301">
        <v>1</v>
      </c>
      <c r="AN301">
        <v>0</v>
      </c>
      <c r="AO301">
        <v>1</v>
      </c>
      <c r="AP301">
        <v>0</v>
      </c>
      <c r="AQ301">
        <v>0</v>
      </c>
      <c r="AR301">
        <v>0</v>
      </c>
      <c r="AS301" t="s">
        <v>3</v>
      </c>
      <c r="AT301">
        <v>0.03</v>
      </c>
      <c r="AU301" t="s">
        <v>3</v>
      </c>
      <c r="AV301">
        <v>0</v>
      </c>
      <c r="AW301">
        <v>2</v>
      </c>
      <c r="AX301">
        <v>51457896</v>
      </c>
      <c r="AY301">
        <v>2</v>
      </c>
      <c r="AZ301">
        <v>16384</v>
      </c>
      <c r="BA301">
        <v>301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CX301">
        <f>ROUND(Y301*Source!I229,9)</f>
        <v>0</v>
      </c>
      <c r="CY301">
        <f t="shared" si="146"/>
        <v>12118</v>
      </c>
      <c r="CZ301">
        <f t="shared" si="147"/>
        <v>12118</v>
      </c>
      <c r="DA301">
        <f t="shared" si="148"/>
        <v>1</v>
      </c>
      <c r="DB301">
        <f t="shared" si="149"/>
        <v>363.54</v>
      </c>
      <c r="DC301">
        <f t="shared" si="150"/>
        <v>0</v>
      </c>
      <c r="DD301" t="s">
        <v>3</v>
      </c>
      <c r="DE301" t="s">
        <v>3</v>
      </c>
      <c r="DF301">
        <f t="shared" si="120"/>
        <v>0</v>
      </c>
      <c r="DG301">
        <f t="shared" si="121"/>
        <v>0</v>
      </c>
      <c r="DH301">
        <f t="shared" si="122"/>
        <v>0</v>
      </c>
      <c r="DI301">
        <f t="shared" si="123"/>
        <v>0</v>
      </c>
      <c r="DJ301">
        <f t="shared" si="151"/>
        <v>0</v>
      </c>
      <c r="DK301">
        <v>0</v>
      </c>
    </row>
    <row r="302" spans="1:115" x14ac:dyDescent="0.2">
      <c r="A302">
        <f>ROW(Source!A229)</f>
        <v>229</v>
      </c>
      <c r="B302">
        <v>51441990</v>
      </c>
      <c r="C302">
        <v>51457855</v>
      </c>
      <c r="D302">
        <v>0</v>
      </c>
      <c r="E302">
        <v>1</v>
      </c>
      <c r="F302">
        <v>1</v>
      </c>
      <c r="G302">
        <v>1</v>
      </c>
      <c r="H302">
        <v>3</v>
      </c>
      <c r="I302" t="s">
        <v>253</v>
      </c>
      <c r="J302" t="s">
        <v>3</v>
      </c>
      <c r="K302" t="s">
        <v>254</v>
      </c>
      <c r="L302">
        <v>1348</v>
      </c>
      <c r="N302">
        <v>1009</v>
      </c>
      <c r="O302" t="s">
        <v>230</v>
      </c>
      <c r="P302" t="s">
        <v>230</v>
      </c>
      <c r="Q302">
        <v>1000</v>
      </c>
      <c r="W302">
        <v>0</v>
      </c>
      <c r="X302">
        <v>1753042651</v>
      </c>
      <c r="Y302">
        <f t="shared" si="145"/>
        <v>3.44</v>
      </c>
      <c r="AA302">
        <v>11859</v>
      </c>
      <c r="AB302">
        <v>0</v>
      </c>
      <c r="AC302">
        <v>0</v>
      </c>
      <c r="AD302">
        <v>0</v>
      </c>
      <c r="AE302">
        <v>11859</v>
      </c>
      <c r="AF302">
        <v>0</v>
      </c>
      <c r="AG302">
        <v>0</v>
      </c>
      <c r="AH302">
        <v>0</v>
      </c>
      <c r="AI302">
        <v>1</v>
      </c>
      <c r="AJ302">
        <v>1</v>
      </c>
      <c r="AK302">
        <v>1</v>
      </c>
      <c r="AL302">
        <v>1</v>
      </c>
      <c r="AN302">
        <v>0</v>
      </c>
      <c r="AO302">
        <v>1</v>
      </c>
      <c r="AP302">
        <v>0</v>
      </c>
      <c r="AQ302">
        <v>0</v>
      </c>
      <c r="AR302">
        <v>0</v>
      </c>
      <c r="AS302" t="s">
        <v>3</v>
      </c>
      <c r="AT302">
        <v>3.44</v>
      </c>
      <c r="AU302" t="s">
        <v>3</v>
      </c>
      <c r="AV302">
        <v>0</v>
      </c>
      <c r="AW302">
        <v>2</v>
      </c>
      <c r="AX302">
        <v>51457897</v>
      </c>
      <c r="AY302">
        <v>2</v>
      </c>
      <c r="AZ302">
        <v>16384</v>
      </c>
      <c r="BA302">
        <v>302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CX302">
        <f>ROUND(Y302*Source!I229,9)</f>
        <v>0</v>
      </c>
      <c r="CY302">
        <f t="shared" si="146"/>
        <v>11859</v>
      </c>
      <c r="CZ302">
        <f t="shared" si="147"/>
        <v>11859</v>
      </c>
      <c r="DA302">
        <f t="shared" si="148"/>
        <v>1</v>
      </c>
      <c r="DB302">
        <f t="shared" si="149"/>
        <v>40794.959999999999</v>
      </c>
      <c r="DC302">
        <f t="shared" si="150"/>
        <v>0</v>
      </c>
      <c r="DD302" t="s">
        <v>3</v>
      </c>
      <c r="DE302" t="s">
        <v>3</v>
      </c>
      <c r="DF302">
        <f t="shared" si="120"/>
        <v>0</v>
      </c>
      <c r="DG302">
        <f t="shared" si="121"/>
        <v>0</v>
      </c>
      <c r="DH302">
        <f t="shared" si="122"/>
        <v>0</v>
      </c>
      <c r="DI302">
        <f t="shared" si="123"/>
        <v>0</v>
      </c>
      <c r="DJ302">
        <f t="shared" si="151"/>
        <v>0</v>
      </c>
      <c r="DK302">
        <v>0</v>
      </c>
    </row>
    <row r="303" spans="1:115" x14ac:dyDescent="0.2">
      <c r="A303">
        <f>ROW(Source!A229)</f>
        <v>229</v>
      </c>
      <c r="B303">
        <v>51441990</v>
      </c>
      <c r="C303">
        <v>51457855</v>
      </c>
      <c r="D303">
        <v>0</v>
      </c>
      <c r="E303">
        <v>1</v>
      </c>
      <c r="F303">
        <v>1</v>
      </c>
      <c r="G303">
        <v>1</v>
      </c>
      <c r="H303">
        <v>3</v>
      </c>
      <c r="I303" t="s">
        <v>368</v>
      </c>
      <c r="J303" t="s">
        <v>3</v>
      </c>
      <c r="K303" t="s">
        <v>369</v>
      </c>
      <c r="L303">
        <v>1348</v>
      </c>
      <c r="N303">
        <v>1009</v>
      </c>
      <c r="O303" t="s">
        <v>230</v>
      </c>
      <c r="P303" t="s">
        <v>230</v>
      </c>
      <c r="Q303">
        <v>1000</v>
      </c>
      <c r="W303">
        <v>0</v>
      </c>
      <c r="X303">
        <v>-1427723800</v>
      </c>
      <c r="Y303">
        <f t="shared" si="145"/>
        <v>0.36</v>
      </c>
      <c r="AA303">
        <v>10883</v>
      </c>
      <c r="AB303">
        <v>0</v>
      </c>
      <c r="AC303">
        <v>0</v>
      </c>
      <c r="AD303">
        <v>0</v>
      </c>
      <c r="AE303">
        <v>10883</v>
      </c>
      <c r="AF303">
        <v>0</v>
      </c>
      <c r="AG303">
        <v>0</v>
      </c>
      <c r="AH303">
        <v>0</v>
      </c>
      <c r="AI303">
        <v>1</v>
      </c>
      <c r="AJ303">
        <v>1</v>
      </c>
      <c r="AK303">
        <v>1</v>
      </c>
      <c r="AL303">
        <v>1</v>
      </c>
      <c r="AN303">
        <v>0</v>
      </c>
      <c r="AO303">
        <v>1</v>
      </c>
      <c r="AP303">
        <v>0</v>
      </c>
      <c r="AQ303">
        <v>0</v>
      </c>
      <c r="AR303">
        <v>0</v>
      </c>
      <c r="AS303" t="s">
        <v>3</v>
      </c>
      <c r="AT303">
        <v>0.36</v>
      </c>
      <c r="AU303" t="s">
        <v>3</v>
      </c>
      <c r="AV303">
        <v>0</v>
      </c>
      <c r="AW303">
        <v>2</v>
      </c>
      <c r="AX303">
        <v>51457898</v>
      </c>
      <c r="AY303">
        <v>2</v>
      </c>
      <c r="AZ303">
        <v>16384</v>
      </c>
      <c r="BA303">
        <v>303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CX303">
        <f>ROUND(Y303*Source!I229,9)</f>
        <v>0</v>
      </c>
      <c r="CY303">
        <f t="shared" si="146"/>
        <v>10883</v>
      </c>
      <c r="CZ303">
        <f t="shared" si="147"/>
        <v>10883</v>
      </c>
      <c r="DA303">
        <f t="shared" si="148"/>
        <v>1</v>
      </c>
      <c r="DB303">
        <f t="shared" si="149"/>
        <v>3917.88</v>
      </c>
      <c r="DC303">
        <f t="shared" si="150"/>
        <v>0</v>
      </c>
      <c r="DD303" t="s">
        <v>3</v>
      </c>
      <c r="DE303" t="s">
        <v>3</v>
      </c>
      <c r="DF303">
        <f t="shared" si="120"/>
        <v>0</v>
      </c>
      <c r="DG303">
        <f t="shared" si="121"/>
        <v>0</v>
      </c>
      <c r="DH303">
        <f t="shared" si="122"/>
        <v>0</v>
      </c>
      <c r="DI303">
        <f t="shared" si="123"/>
        <v>0</v>
      </c>
      <c r="DJ303">
        <f t="shared" si="151"/>
        <v>0</v>
      </c>
      <c r="DK303">
        <v>0</v>
      </c>
    </row>
    <row r="304" spans="1:115" x14ac:dyDescent="0.2">
      <c r="A304">
        <f>ROW(Source!A229)</f>
        <v>229</v>
      </c>
      <c r="B304">
        <v>51441990</v>
      </c>
      <c r="C304">
        <v>51457855</v>
      </c>
      <c r="D304">
        <v>0</v>
      </c>
      <c r="E304">
        <v>1</v>
      </c>
      <c r="F304">
        <v>1</v>
      </c>
      <c r="G304">
        <v>1</v>
      </c>
      <c r="H304">
        <v>3</v>
      </c>
      <c r="I304" t="s">
        <v>257</v>
      </c>
      <c r="J304" t="s">
        <v>3</v>
      </c>
      <c r="K304" t="s">
        <v>258</v>
      </c>
      <c r="L304">
        <v>1348</v>
      </c>
      <c r="N304">
        <v>1009</v>
      </c>
      <c r="O304" t="s">
        <v>230</v>
      </c>
      <c r="P304" t="s">
        <v>230</v>
      </c>
      <c r="Q304">
        <v>1000</v>
      </c>
      <c r="W304">
        <v>0</v>
      </c>
      <c r="X304">
        <v>-1292456569</v>
      </c>
      <c r="Y304">
        <f t="shared" si="145"/>
        <v>8.2899999999999991</v>
      </c>
      <c r="AA304">
        <v>11856</v>
      </c>
      <c r="AB304">
        <v>0</v>
      </c>
      <c r="AC304">
        <v>0</v>
      </c>
      <c r="AD304">
        <v>0</v>
      </c>
      <c r="AE304">
        <v>11856</v>
      </c>
      <c r="AF304">
        <v>0</v>
      </c>
      <c r="AG304">
        <v>0</v>
      </c>
      <c r="AH304">
        <v>0</v>
      </c>
      <c r="AI304">
        <v>1</v>
      </c>
      <c r="AJ304">
        <v>1</v>
      </c>
      <c r="AK304">
        <v>1</v>
      </c>
      <c r="AL304">
        <v>1</v>
      </c>
      <c r="AN304">
        <v>0</v>
      </c>
      <c r="AO304">
        <v>1</v>
      </c>
      <c r="AP304">
        <v>0</v>
      </c>
      <c r="AQ304">
        <v>0</v>
      </c>
      <c r="AR304">
        <v>0</v>
      </c>
      <c r="AS304" t="s">
        <v>3</v>
      </c>
      <c r="AT304">
        <v>8.2899999999999991</v>
      </c>
      <c r="AU304" t="s">
        <v>3</v>
      </c>
      <c r="AV304">
        <v>0</v>
      </c>
      <c r="AW304">
        <v>2</v>
      </c>
      <c r="AX304">
        <v>51457899</v>
      </c>
      <c r="AY304">
        <v>2</v>
      </c>
      <c r="AZ304">
        <v>16384</v>
      </c>
      <c r="BA304">
        <v>304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CX304">
        <f>ROUND(Y304*Source!I229,9)</f>
        <v>0</v>
      </c>
      <c r="CY304">
        <f t="shared" si="146"/>
        <v>11856</v>
      </c>
      <c r="CZ304">
        <f t="shared" si="147"/>
        <v>11856</v>
      </c>
      <c r="DA304">
        <f t="shared" si="148"/>
        <v>1</v>
      </c>
      <c r="DB304">
        <f t="shared" si="149"/>
        <v>98286.24</v>
      </c>
      <c r="DC304">
        <f t="shared" si="150"/>
        <v>0</v>
      </c>
      <c r="DD304" t="s">
        <v>3</v>
      </c>
      <c r="DE304" t="s">
        <v>3</v>
      </c>
      <c r="DF304">
        <f t="shared" si="120"/>
        <v>0</v>
      </c>
      <c r="DG304">
        <f t="shared" si="121"/>
        <v>0</v>
      </c>
      <c r="DH304">
        <f t="shared" si="122"/>
        <v>0</v>
      </c>
      <c r="DI304">
        <f t="shared" si="123"/>
        <v>0</v>
      </c>
      <c r="DJ304">
        <f t="shared" si="151"/>
        <v>0</v>
      </c>
      <c r="DK304">
        <v>0</v>
      </c>
    </row>
    <row r="305" spans="1:115" x14ac:dyDescent="0.2">
      <c r="A305">
        <f>ROW(Source!A229)</f>
        <v>229</v>
      </c>
      <c r="B305">
        <v>51441990</v>
      </c>
      <c r="C305">
        <v>51457855</v>
      </c>
      <c r="D305">
        <v>0</v>
      </c>
      <c r="E305">
        <v>1</v>
      </c>
      <c r="F305">
        <v>1</v>
      </c>
      <c r="G305">
        <v>1</v>
      </c>
      <c r="H305">
        <v>3</v>
      </c>
      <c r="I305" t="s">
        <v>335</v>
      </c>
      <c r="J305" t="s">
        <v>3</v>
      </c>
      <c r="K305" t="s">
        <v>336</v>
      </c>
      <c r="L305">
        <v>1348</v>
      </c>
      <c r="N305">
        <v>1009</v>
      </c>
      <c r="O305" t="s">
        <v>230</v>
      </c>
      <c r="P305" t="s">
        <v>230</v>
      </c>
      <c r="Q305">
        <v>1000</v>
      </c>
      <c r="W305">
        <v>0</v>
      </c>
      <c r="X305">
        <v>1382106581</v>
      </c>
      <c r="Y305">
        <f t="shared" si="145"/>
        <v>3</v>
      </c>
      <c r="AA305">
        <v>3700</v>
      </c>
      <c r="AB305">
        <v>0</v>
      </c>
      <c r="AC305">
        <v>0</v>
      </c>
      <c r="AD305">
        <v>0</v>
      </c>
      <c r="AE305">
        <v>3700</v>
      </c>
      <c r="AF305">
        <v>0</v>
      </c>
      <c r="AG305">
        <v>0</v>
      </c>
      <c r="AH305">
        <v>0</v>
      </c>
      <c r="AI305">
        <v>1</v>
      </c>
      <c r="AJ305">
        <v>1</v>
      </c>
      <c r="AK305">
        <v>1</v>
      </c>
      <c r="AL305">
        <v>1</v>
      </c>
      <c r="AN305">
        <v>0</v>
      </c>
      <c r="AO305">
        <v>1</v>
      </c>
      <c r="AP305">
        <v>0</v>
      </c>
      <c r="AQ305">
        <v>0</v>
      </c>
      <c r="AR305">
        <v>0</v>
      </c>
      <c r="AS305" t="s">
        <v>3</v>
      </c>
      <c r="AT305">
        <v>3</v>
      </c>
      <c r="AU305" t="s">
        <v>3</v>
      </c>
      <c r="AV305">
        <v>0</v>
      </c>
      <c r="AW305">
        <v>2</v>
      </c>
      <c r="AX305">
        <v>51457900</v>
      </c>
      <c r="AY305">
        <v>2</v>
      </c>
      <c r="AZ305">
        <v>16384</v>
      </c>
      <c r="BA305">
        <v>305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CX305">
        <f>ROUND(Y305*Source!I229,9)</f>
        <v>0</v>
      </c>
      <c r="CY305">
        <f t="shared" si="146"/>
        <v>3700</v>
      </c>
      <c r="CZ305">
        <f t="shared" si="147"/>
        <v>3700</v>
      </c>
      <c r="DA305">
        <f t="shared" si="148"/>
        <v>1</v>
      </c>
      <c r="DB305">
        <f t="shared" si="149"/>
        <v>11100</v>
      </c>
      <c r="DC305">
        <f t="shared" si="150"/>
        <v>0</v>
      </c>
      <c r="DD305" t="s">
        <v>3</v>
      </c>
      <c r="DE305" t="s">
        <v>3</v>
      </c>
      <c r="DF305">
        <f t="shared" si="120"/>
        <v>0</v>
      </c>
      <c r="DG305">
        <f t="shared" si="121"/>
        <v>0</v>
      </c>
      <c r="DH305">
        <f t="shared" si="122"/>
        <v>0</v>
      </c>
      <c r="DI305">
        <f t="shared" si="123"/>
        <v>0</v>
      </c>
      <c r="DJ305">
        <f t="shared" si="151"/>
        <v>0</v>
      </c>
      <c r="DK305">
        <v>0</v>
      </c>
    </row>
    <row r="306" spans="1:115" x14ac:dyDescent="0.2">
      <c r="A306">
        <f>ROW(Source!A229)</f>
        <v>229</v>
      </c>
      <c r="B306">
        <v>51441990</v>
      </c>
      <c r="C306">
        <v>51457855</v>
      </c>
      <c r="D306">
        <v>0</v>
      </c>
      <c r="E306">
        <v>1</v>
      </c>
      <c r="F306">
        <v>1</v>
      </c>
      <c r="G306">
        <v>1</v>
      </c>
      <c r="H306">
        <v>3</v>
      </c>
      <c r="I306" t="s">
        <v>346</v>
      </c>
      <c r="J306" t="s">
        <v>3</v>
      </c>
      <c r="K306" t="s">
        <v>347</v>
      </c>
      <c r="L306">
        <v>1348</v>
      </c>
      <c r="N306">
        <v>1009</v>
      </c>
      <c r="O306" t="s">
        <v>230</v>
      </c>
      <c r="P306" t="s">
        <v>230</v>
      </c>
      <c r="Q306">
        <v>1000</v>
      </c>
      <c r="W306">
        <v>0</v>
      </c>
      <c r="X306">
        <v>213749569</v>
      </c>
      <c r="Y306">
        <f t="shared" si="145"/>
        <v>31.3</v>
      </c>
      <c r="AA306">
        <v>4750</v>
      </c>
      <c r="AB306">
        <v>0</v>
      </c>
      <c r="AC306">
        <v>0</v>
      </c>
      <c r="AD306">
        <v>0</v>
      </c>
      <c r="AE306">
        <v>4750</v>
      </c>
      <c r="AF306">
        <v>0</v>
      </c>
      <c r="AG306">
        <v>0</v>
      </c>
      <c r="AH306">
        <v>0</v>
      </c>
      <c r="AI306">
        <v>1</v>
      </c>
      <c r="AJ306">
        <v>1</v>
      </c>
      <c r="AK306">
        <v>1</v>
      </c>
      <c r="AL306">
        <v>1</v>
      </c>
      <c r="AN306">
        <v>0</v>
      </c>
      <c r="AO306">
        <v>1</v>
      </c>
      <c r="AP306">
        <v>0</v>
      </c>
      <c r="AQ306">
        <v>0</v>
      </c>
      <c r="AR306">
        <v>0</v>
      </c>
      <c r="AS306" t="s">
        <v>3</v>
      </c>
      <c r="AT306">
        <v>31.3</v>
      </c>
      <c r="AU306" t="s">
        <v>3</v>
      </c>
      <c r="AV306">
        <v>0</v>
      </c>
      <c r="AW306">
        <v>2</v>
      </c>
      <c r="AX306">
        <v>51457901</v>
      </c>
      <c r="AY306">
        <v>2</v>
      </c>
      <c r="AZ306">
        <v>16384</v>
      </c>
      <c r="BA306">
        <v>306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CX306">
        <f>ROUND(Y306*Source!I229,9)</f>
        <v>0</v>
      </c>
      <c r="CY306">
        <f t="shared" si="146"/>
        <v>4750</v>
      </c>
      <c r="CZ306">
        <f t="shared" si="147"/>
        <v>4750</v>
      </c>
      <c r="DA306">
        <f t="shared" si="148"/>
        <v>1</v>
      </c>
      <c r="DB306">
        <f t="shared" si="149"/>
        <v>148675</v>
      </c>
      <c r="DC306">
        <f t="shared" si="150"/>
        <v>0</v>
      </c>
      <c r="DD306" t="s">
        <v>3</v>
      </c>
      <c r="DE306" t="s">
        <v>3</v>
      </c>
      <c r="DF306">
        <f t="shared" si="120"/>
        <v>0</v>
      </c>
      <c r="DG306">
        <f t="shared" si="121"/>
        <v>0</v>
      </c>
      <c r="DH306">
        <f t="shared" si="122"/>
        <v>0</v>
      </c>
      <c r="DI306">
        <f t="shared" si="123"/>
        <v>0</v>
      </c>
      <c r="DJ306">
        <f t="shared" si="151"/>
        <v>0</v>
      </c>
      <c r="DK306">
        <v>0</v>
      </c>
    </row>
    <row r="307" spans="1:115" x14ac:dyDescent="0.2">
      <c r="A307">
        <f>ROW(Source!A229)</f>
        <v>229</v>
      </c>
      <c r="B307">
        <v>51441990</v>
      </c>
      <c r="C307">
        <v>51457855</v>
      </c>
      <c r="D307">
        <v>0</v>
      </c>
      <c r="E307">
        <v>1</v>
      </c>
      <c r="F307">
        <v>1</v>
      </c>
      <c r="G307">
        <v>1</v>
      </c>
      <c r="H307">
        <v>3</v>
      </c>
      <c r="I307" t="s">
        <v>329</v>
      </c>
      <c r="J307" t="s">
        <v>3</v>
      </c>
      <c r="K307" t="s">
        <v>330</v>
      </c>
      <c r="L307">
        <v>1348</v>
      </c>
      <c r="N307">
        <v>1009</v>
      </c>
      <c r="O307" t="s">
        <v>230</v>
      </c>
      <c r="P307" t="s">
        <v>230</v>
      </c>
      <c r="Q307">
        <v>1000</v>
      </c>
      <c r="W307">
        <v>0</v>
      </c>
      <c r="X307">
        <v>1683527483</v>
      </c>
      <c r="Y307">
        <f t="shared" si="145"/>
        <v>103.34</v>
      </c>
      <c r="AA307">
        <v>5160</v>
      </c>
      <c r="AB307">
        <v>0</v>
      </c>
      <c r="AC307">
        <v>0</v>
      </c>
      <c r="AD307">
        <v>0</v>
      </c>
      <c r="AE307">
        <v>5160</v>
      </c>
      <c r="AF307">
        <v>0</v>
      </c>
      <c r="AG307">
        <v>0</v>
      </c>
      <c r="AH307">
        <v>0</v>
      </c>
      <c r="AI307">
        <v>1</v>
      </c>
      <c r="AJ307">
        <v>1</v>
      </c>
      <c r="AK307">
        <v>1</v>
      </c>
      <c r="AL307">
        <v>1</v>
      </c>
      <c r="AN307">
        <v>0</v>
      </c>
      <c r="AO307">
        <v>1</v>
      </c>
      <c r="AP307">
        <v>0</v>
      </c>
      <c r="AQ307">
        <v>0</v>
      </c>
      <c r="AR307">
        <v>0</v>
      </c>
      <c r="AS307" t="s">
        <v>3</v>
      </c>
      <c r="AT307">
        <v>103.34</v>
      </c>
      <c r="AU307" t="s">
        <v>3</v>
      </c>
      <c r="AV307">
        <v>0</v>
      </c>
      <c r="AW307">
        <v>2</v>
      </c>
      <c r="AX307">
        <v>51457902</v>
      </c>
      <c r="AY307">
        <v>2</v>
      </c>
      <c r="AZ307">
        <v>16384</v>
      </c>
      <c r="BA307">
        <v>307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CX307">
        <f>ROUND(Y307*Source!I229,9)</f>
        <v>0</v>
      </c>
      <c r="CY307">
        <f t="shared" si="146"/>
        <v>5160</v>
      </c>
      <c r="CZ307">
        <f t="shared" si="147"/>
        <v>5160</v>
      </c>
      <c r="DA307">
        <f t="shared" si="148"/>
        <v>1</v>
      </c>
      <c r="DB307">
        <f t="shared" si="149"/>
        <v>533234.4</v>
      </c>
      <c r="DC307">
        <f t="shared" si="150"/>
        <v>0</v>
      </c>
      <c r="DD307" t="s">
        <v>3</v>
      </c>
      <c r="DE307" t="s">
        <v>3</v>
      </c>
      <c r="DF307">
        <f t="shared" si="120"/>
        <v>0</v>
      </c>
      <c r="DG307">
        <f t="shared" si="121"/>
        <v>0</v>
      </c>
      <c r="DH307">
        <f t="shared" si="122"/>
        <v>0</v>
      </c>
      <c r="DI307">
        <f t="shared" si="123"/>
        <v>0</v>
      </c>
      <c r="DJ307">
        <f t="shared" si="151"/>
        <v>0</v>
      </c>
      <c r="DK307">
        <v>0</v>
      </c>
    </row>
    <row r="308" spans="1:115" x14ac:dyDescent="0.2">
      <c r="A308">
        <f>ROW(Source!A229)</f>
        <v>229</v>
      </c>
      <c r="B308">
        <v>51441990</v>
      </c>
      <c r="C308">
        <v>51457855</v>
      </c>
      <c r="D308">
        <v>0</v>
      </c>
      <c r="E308">
        <v>1</v>
      </c>
      <c r="F308">
        <v>1</v>
      </c>
      <c r="G308">
        <v>1</v>
      </c>
      <c r="H308">
        <v>3</v>
      </c>
      <c r="I308" t="s">
        <v>340</v>
      </c>
      <c r="J308" t="s">
        <v>3</v>
      </c>
      <c r="K308" t="s">
        <v>341</v>
      </c>
      <c r="L308">
        <v>1371</v>
      </c>
      <c r="N308">
        <v>1013</v>
      </c>
      <c r="O308" t="s">
        <v>154</v>
      </c>
      <c r="P308" t="s">
        <v>154</v>
      </c>
      <c r="Q308">
        <v>1</v>
      </c>
      <c r="W308">
        <v>0</v>
      </c>
      <c r="X308">
        <v>-1029500475</v>
      </c>
      <c r="Y308">
        <f t="shared" si="145"/>
        <v>3680</v>
      </c>
      <c r="AA308">
        <v>19.73</v>
      </c>
      <c r="AB308">
        <v>0</v>
      </c>
      <c r="AC308">
        <v>0</v>
      </c>
      <c r="AD308">
        <v>0</v>
      </c>
      <c r="AE308">
        <v>19.73</v>
      </c>
      <c r="AF308">
        <v>0</v>
      </c>
      <c r="AG308">
        <v>0</v>
      </c>
      <c r="AH308">
        <v>0</v>
      </c>
      <c r="AI308">
        <v>1</v>
      </c>
      <c r="AJ308">
        <v>1</v>
      </c>
      <c r="AK308">
        <v>1</v>
      </c>
      <c r="AL308">
        <v>1</v>
      </c>
      <c r="AN308">
        <v>0</v>
      </c>
      <c r="AO308">
        <v>1</v>
      </c>
      <c r="AP308">
        <v>0</v>
      </c>
      <c r="AQ308">
        <v>0</v>
      </c>
      <c r="AR308">
        <v>0</v>
      </c>
      <c r="AS308" t="s">
        <v>3</v>
      </c>
      <c r="AT308">
        <v>3680</v>
      </c>
      <c r="AU308" t="s">
        <v>3</v>
      </c>
      <c r="AV308">
        <v>0</v>
      </c>
      <c r="AW308">
        <v>2</v>
      </c>
      <c r="AX308">
        <v>51457903</v>
      </c>
      <c r="AY308">
        <v>2</v>
      </c>
      <c r="AZ308">
        <v>16384</v>
      </c>
      <c r="BA308">
        <v>308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CX308">
        <f>ROUND(Y308*Source!I229,9)</f>
        <v>0</v>
      </c>
      <c r="CY308">
        <f t="shared" si="146"/>
        <v>19.73</v>
      </c>
      <c r="CZ308">
        <f t="shared" si="147"/>
        <v>19.73</v>
      </c>
      <c r="DA308">
        <f t="shared" si="148"/>
        <v>1</v>
      </c>
      <c r="DB308">
        <f t="shared" si="149"/>
        <v>72606.399999999994</v>
      </c>
      <c r="DC308">
        <f t="shared" si="150"/>
        <v>0</v>
      </c>
      <c r="DD308" t="s">
        <v>3</v>
      </c>
      <c r="DE308" t="s">
        <v>3</v>
      </c>
      <c r="DF308">
        <f t="shared" si="120"/>
        <v>0</v>
      </c>
      <c r="DG308">
        <f t="shared" si="121"/>
        <v>0</v>
      </c>
      <c r="DH308">
        <f t="shared" si="122"/>
        <v>0</v>
      </c>
      <c r="DI308">
        <f t="shared" si="123"/>
        <v>0</v>
      </c>
      <c r="DJ308">
        <f t="shared" si="151"/>
        <v>0</v>
      </c>
      <c r="DK308">
        <v>0</v>
      </c>
    </row>
    <row r="309" spans="1:115" x14ac:dyDescent="0.2">
      <c r="A309">
        <f>ROW(Source!A250)</f>
        <v>250</v>
      </c>
      <c r="B309">
        <v>51442965</v>
      </c>
      <c r="C309">
        <v>51457914</v>
      </c>
      <c r="D309">
        <v>0</v>
      </c>
      <c r="E309">
        <v>1</v>
      </c>
      <c r="F309">
        <v>1</v>
      </c>
      <c r="G309">
        <v>1</v>
      </c>
      <c r="H309">
        <v>1</v>
      </c>
      <c r="I309" t="s">
        <v>734</v>
      </c>
      <c r="J309" t="s">
        <v>3</v>
      </c>
      <c r="K309" t="s">
        <v>735</v>
      </c>
      <c r="L309">
        <v>1369</v>
      </c>
      <c r="N309">
        <v>1013</v>
      </c>
      <c r="O309" t="s">
        <v>642</v>
      </c>
      <c r="P309" t="s">
        <v>642</v>
      </c>
      <c r="Q309">
        <v>1</v>
      </c>
      <c r="W309">
        <v>0</v>
      </c>
      <c r="X309">
        <v>-2095006986</v>
      </c>
      <c r="Y309">
        <f>(AT309*1.15*1.15)</f>
        <v>2063.0999999999995</v>
      </c>
      <c r="AA309">
        <v>0</v>
      </c>
      <c r="AB309">
        <v>0</v>
      </c>
      <c r="AC309">
        <v>0</v>
      </c>
      <c r="AD309">
        <v>9.6199999999999992</v>
      </c>
      <c r="AE309">
        <v>0</v>
      </c>
      <c r="AF309">
        <v>0</v>
      </c>
      <c r="AG309">
        <v>0</v>
      </c>
      <c r="AH309">
        <v>9.6199999999999992</v>
      </c>
      <c r="AI309">
        <v>1</v>
      </c>
      <c r="AJ309">
        <v>1</v>
      </c>
      <c r="AK309">
        <v>1</v>
      </c>
      <c r="AL309">
        <v>1</v>
      </c>
      <c r="AN309">
        <v>0</v>
      </c>
      <c r="AO309">
        <v>1</v>
      </c>
      <c r="AP309">
        <v>0</v>
      </c>
      <c r="AQ309">
        <v>0</v>
      </c>
      <c r="AR309">
        <v>0</v>
      </c>
      <c r="AS309" t="s">
        <v>3</v>
      </c>
      <c r="AT309">
        <v>1560</v>
      </c>
      <c r="AU309" t="s">
        <v>43</v>
      </c>
      <c r="AV309">
        <v>1</v>
      </c>
      <c r="AW309">
        <v>2</v>
      </c>
      <c r="AX309">
        <v>51457931</v>
      </c>
      <c r="AY309">
        <v>2</v>
      </c>
      <c r="AZ309">
        <v>131072</v>
      </c>
      <c r="BA309">
        <v>309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CX309">
        <f>ROUND(Y309*Source!I250,9)</f>
        <v>19.18683</v>
      </c>
      <c r="CY309">
        <f>AD309</f>
        <v>9.6199999999999992</v>
      </c>
      <c r="CZ309">
        <f>AH309</f>
        <v>9.6199999999999992</v>
      </c>
      <c r="DA309">
        <f>AL309</f>
        <v>1</v>
      </c>
      <c r="DB309">
        <f>ROUND((ROUND(AT309*CZ309,2)*1.15*1.15),6)</f>
        <v>19847.022000000001</v>
      </c>
      <c r="DC309">
        <f>ROUND((ROUND(AT309*AG309,2)*1.15*1.15),6)</f>
        <v>0</v>
      </c>
      <c r="DD309" t="s">
        <v>3</v>
      </c>
      <c r="DE309" t="s">
        <v>3</v>
      </c>
      <c r="DF309">
        <f t="shared" si="120"/>
        <v>0</v>
      </c>
      <c r="DG309">
        <f t="shared" si="121"/>
        <v>0</v>
      </c>
      <c r="DH309">
        <f t="shared" si="122"/>
        <v>0</v>
      </c>
      <c r="DI309">
        <f t="shared" si="123"/>
        <v>184.58</v>
      </c>
      <c r="DJ309">
        <f>DI309</f>
        <v>184.58</v>
      </c>
      <c r="DK309">
        <v>0</v>
      </c>
    </row>
    <row r="310" spans="1:115" x14ac:dyDescent="0.2">
      <c r="A310">
        <f>ROW(Source!A250)</f>
        <v>250</v>
      </c>
      <c r="B310">
        <v>51442965</v>
      </c>
      <c r="C310">
        <v>51457914</v>
      </c>
      <c r="D310">
        <v>0</v>
      </c>
      <c r="E310">
        <v>1</v>
      </c>
      <c r="F310">
        <v>1</v>
      </c>
      <c r="G310">
        <v>1</v>
      </c>
      <c r="H310">
        <v>2</v>
      </c>
      <c r="I310" t="s">
        <v>736</v>
      </c>
      <c r="J310" t="s">
        <v>3</v>
      </c>
      <c r="K310" t="s">
        <v>737</v>
      </c>
      <c r="L310">
        <v>37129807</v>
      </c>
      <c r="N310">
        <v>1011</v>
      </c>
      <c r="O310" t="s">
        <v>646</v>
      </c>
      <c r="P310" t="s">
        <v>646</v>
      </c>
      <c r="Q310">
        <v>1</v>
      </c>
      <c r="W310">
        <v>0</v>
      </c>
      <c r="X310">
        <v>-2095942995</v>
      </c>
      <c r="Y310">
        <f>(AT310*1.25*1.15)</f>
        <v>107.78375</v>
      </c>
      <c r="AA310">
        <v>0</v>
      </c>
      <c r="AB310">
        <v>5.41</v>
      </c>
      <c r="AC310">
        <v>0</v>
      </c>
      <c r="AD310">
        <v>0</v>
      </c>
      <c r="AE310">
        <v>0</v>
      </c>
      <c r="AF310">
        <v>5.41</v>
      </c>
      <c r="AG310">
        <v>0</v>
      </c>
      <c r="AH310">
        <v>0</v>
      </c>
      <c r="AI310">
        <v>1</v>
      </c>
      <c r="AJ310">
        <v>1</v>
      </c>
      <c r="AK310">
        <v>1</v>
      </c>
      <c r="AL310">
        <v>1</v>
      </c>
      <c r="AN310">
        <v>0</v>
      </c>
      <c r="AO310">
        <v>1</v>
      </c>
      <c r="AP310">
        <v>0</v>
      </c>
      <c r="AQ310">
        <v>0</v>
      </c>
      <c r="AR310">
        <v>0</v>
      </c>
      <c r="AS310" t="s">
        <v>3</v>
      </c>
      <c r="AT310">
        <v>74.98</v>
      </c>
      <c r="AU310" t="s">
        <v>36</v>
      </c>
      <c r="AV310">
        <v>0</v>
      </c>
      <c r="AW310">
        <v>2</v>
      </c>
      <c r="AX310">
        <v>51457932</v>
      </c>
      <c r="AY310">
        <v>2</v>
      </c>
      <c r="AZ310">
        <v>34816</v>
      </c>
      <c r="BA310">
        <v>310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CX310">
        <f>ROUND(Y310*Source!I250,9)</f>
        <v>1.0023888750000001</v>
      </c>
      <c r="CY310">
        <f>AB310</f>
        <v>5.41</v>
      </c>
      <c r="CZ310">
        <f>AF310</f>
        <v>5.41</v>
      </c>
      <c r="DA310">
        <f>AJ310</f>
        <v>1</v>
      </c>
      <c r="DB310">
        <f>ROUND((ROUND(AT310*CZ310,2)*1.25*1.15),6)</f>
        <v>583.10749999999996</v>
      </c>
      <c r="DC310">
        <f>ROUND((ROUND(AT310*AG310,2)*1.25*1.15),6)</f>
        <v>0</v>
      </c>
      <c r="DD310" t="s">
        <v>3</v>
      </c>
      <c r="DE310" t="s">
        <v>3</v>
      </c>
      <c r="DF310">
        <f t="shared" si="120"/>
        <v>0</v>
      </c>
      <c r="DG310">
        <f t="shared" si="121"/>
        <v>5.42</v>
      </c>
      <c r="DH310">
        <f t="shared" si="122"/>
        <v>0</v>
      </c>
      <c r="DI310">
        <f t="shared" si="123"/>
        <v>0</v>
      </c>
      <c r="DJ310">
        <f>DG310</f>
        <v>5.42</v>
      </c>
      <c r="DK310">
        <v>0</v>
      </c>
    </row>
    <row r="311" spans="1:115" x14ac:dyDescent="0.2">
      <c r="A311">
        <f>ROW(Source!A250)</f>
        <v>250</v>
      </c>
      <c r="B311">
        <v>51442965</v>
      </c>
      <c r="C311">
        <v>51457914</v>
      </c>
      <c r="D311">
        <v>0</v>
      </c>
      <c r="E311">
        <v>1</v>
      </c>
      <c r="F311">
        <v>1</v>
      </c>
      <c r="G311">
        <v>1</v>
      </c>
      <c r="H311">
        <v>2</v>
      </c>
      <c r="I311" t="s">
        <v>738</v>
      </c>
      <c r="J311" t="s">
        <v>3</v>
      </c>
      <c r="K311" t="s">
        <v>739</v>
      </c>
      <c r="L311">
        <v>37129807</v>
      </c>
      <c r="N311">
        <v>1011</v>
      </c>
      <c r="O311" t="s">
        <v>646</v>
      </c>
      <c r="P311" t="s">
        <v>646</v>
      </c>
      <c r="Q311">
        <v>1</v>
      </c>
      <c r="W311">
        <v>0</v>
      </c>
      <c r="X311">
        <v>-483308800</v>
      </c>
      <c r="Y311">
        <f>(AT311*1.25*1.15)</f>
        <v>39.387499999999996</v>
      </c>
      <c r="AA311">
        <v>0</v>
      </c>
      <c r="AB311">
        <v>1.7</v>
      </c>
      <c r="AC311">
        <v>0</v>
      </c>
      <c r="AD311">
        <v>0</v>
      </c>
      <c r="AE311">
        <v>0</v>
      </c>
      <c r="AF311">
        <v>1.7</v>
      </c>
      <c r="AG311">
        <v>0</v>
      </c>
      <c r="AH311">
        <v>0</v>
      </c>
      <c r="AI311">
        <v>1</v>
      </c>
      <c r="AJ311">
        <v>1</v>
      </c>
      <c r="AK311">
        <v>1</v>
      </c>
      <c r="AL311">
        <v>1</v>
      </c>
      <c r="AN311">
        <v>0</v>
      </c>
      <c r="AO311">
        <v>1</v>
      </c>
      <c r="AP311">
        <v>0</v>
      </c>
      <c r="AQ311">
        <v>0</v>
      </c>
      <c r="AR311">
        <v>0</v>
      </c>
      <c r="AS311" t="s">
        <v>3</v>
      </c>
      <c r="AT311">
        <v>27.4</v>
      </c>
      <c r="AU311" t="s">
        <v>36</v>
      </c>
      <c r="AV311">
        <v>0</v>
      </c>
      <c r="AW311">
        <v>2</v>
      </c>
      <c r="AX311">
        <v>51457933</v>
      </c>
      <c r="AY311">
        <v>2</v>
      </c>
      <c r="AZ311">
        <v>32768</v>
      </c>
      <c r="BA311">
        <v>311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CX311">
        <f>ROUND(Y311*Source!I250,9)</f>
        <v>0.36630374999999998</v>
      </c>
      <c r="CY311">
        <f>AB311</f>
        <v>1.7</v>
      </c>
      <c r="CZ311">
        <f>AF311</f>
        <v>1.7</v>
      </c>
      <c r="DA311">
        <f>AJ311</f>
        <v>1</v>
      </c>
      <c r="DB311">
        <f>ROUND((ROUND(AT311*CZ311,2)*1.25*1.15),6)</f>
        <v>66.958749999999995</v>
      </c>
      <c r="DC311">
        <f>ROUND((ROUND(AT311*AG311,2)*1.25*1.15),6)</f>
        <v>0</v>
      </c>
      <c r="DD311" t="s">
        <v>3</v>
      </c>
      <c r="DE311" t="s">
        <v>3</v>
      </c>
      <c r="DF311">
        <f t="shared" si="120"/>
        <v>0</v>
      </c>
      <c r="DG311">
        <f t="shared" si="121"/>
        <v>0.62</v>
      </c>
      <c r="DH311">
        <f t="shared" si="122"/>
        <v>0</v>
      </c>
      <c r="DI311">
        <f t="shared" si="123"/>
        <v>0</v>
      </c>
      <c r="DJ311">
        <f>DG311</f>
        <v>0.62</v>
      </c>
      <c r="DK311">
        <v>0</v>
      </c>
    </row>
    <row r="312" spans="1:115" x14ac:dyDescent="0.2">
      <c r="A312">
        <f>ROW(Source!A250)</f>
        <v>250</v>
      </c>
      <c r="B312">
        <v>51442965</v>
      </c>
      <c r="C312">
        <v>51457914</v>
      </c>
      <c r="D312">
        <v>0</v>
      </c>
      <c r="E312">
        <v>1</v>
      </c>
      <c r="F312">
        <v>1</v>
      </c>
      <c r="G312">
        <v>1</v>
      </c>
      <c r="H312">
        <v>2</v>
      </c>
      <c r="I312" t="s">
        <v>740</v>
      </c>
      <c r="J312" t="s">
        <v>3</v>
      </c>
      <c r="K312" t="s">
        <v>741</v>
      </c>
      <c r="L312">
        <v>37129807</v>
      </c>
      <c r="N312">
        <v>1011</v>
      </c>
      <c r="O312" t="s">
        <v>646</v>
      </c>
      <c r="P312" t="s">
        <v>646</v>
      </c>
      <c r="Q312">
        <v>1</v>
      </c>
      <c r="W312">
        <v>0</v>
      </c>
      <c r="X312">
        <v>145146202</v>
      </c>
      <c r="Y312">
        <f>(AT312*1.25*1.15)</f>
        <v>114.99999999999999</v>
      </c>
      <c r="AA312">
        <v>0</v>
      </c>
      <c r="AB312">
        <v>0.25</v>
      </c>
      <c r="AC312">
        <v>0</v>
      </c>
      <c r="AD312">
        <v>0</v>
      </c>
      <c r="AE312">
        <v>0</v>
      </c>
      <c r="AF312">
        <v>0.25</v>
      </c>
      <c r="AG312">
        <v>0</v>
      </c>
      <c r="AH312">
        <v>0</v>
      </c>
      <c r="AI312">
        <v>1</v>
      </c>
      <c r="AJ312">
        <v>1</v>
      </c>
      <c r="AK312">
        <v>1</v>
      </c>
      <c r="AL312">
        <v>1</v>
      </c>
      <c r="AN312">
        <v>0</v>
      </c>
      <c r="AO312">
        <v>1</v>
      </c>
      <c r="AP312">
        <v>0</v>
      </c>
      <c r="AQ312">
        <v>0</v>
      </c>
      <c r="AR312">
        <v>0</v>
      </c>
      <c r="AS312" t="s">
        <v>3</v>
      </c>
      <c r="AT312">
        <v>80</v>
      </c>
      <c r="AU312" t="s">
        <v>36</v>
      </c>
      <c r="AV312">
        <v>0</v>
      </c>
      <c r="AW312">
        <v>2</v>
      </c>
      <c r="AX312">
        <v>51457934</v>
      </c>
      <c r="AY312">
        <v>2</v>
      </c>
      <c r="AZ312">
        <v>34816</v>
      </c>
      <c r="BA312">
        <v>312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CX312">
        <f>ROUND(Y312*Source!I250,9)</f>
        <v>1.0694999999999999</v>
      </c>
      <c r="CY312">
        <f>AB312</f>
        <v>0.25</v>
      </c>
      <c r="CZ312">
        <f>AF312</f>
        <v>0.25</v>
      </c>
      <c r="DA312">
        <f>AJ312</f>
        <v>1</v>
      </c>
      <c r="DB312">
        <f>ROUND((ROUND(AT312*CZ312,2)*1.25*1.15),6)</f>
        <v>28.75</v>
      </c>
      <c r="DC312">
        <f>ROUND((ROUND(AT312*AG312,2)*1.25*1.15),6)</f>
        <v>0</v>
      </c>
      <c r="DD312" t="s">
        <v>3</v>
      </c>
      <c r="DE312" t="s">
        <v>3</v>
      </c>
      <c r="DF312">
        <f t="shared" si="120"/>
        <v>0</v>
      </c>
      <c r="DG312">
        <f t="shared" si="121"/>
        <v>0.27</v>
      </c>
      <c r="DH312">
        <f t="shared" si="122"/>
        <v>0</v>
      </c>
      <c r="DI312">
        <f t="shared" si="123"/>
        <v>0</v>
      </c>
      <c r="DJ312">
        <f>DG312</f>
        <v>0.27</v>
      </c>
      <c r="DK312">
        <v>0</v>
      </c>
    </row>
    <row r="313" spans="1:115" x14ac:dyDescent="0.2">
      <c r="A313">
        <f>ROW(Source!A250)</f>
        <v>250</v>
      </c>
      <c r="B313">
        <v>51442965</v>
      </c>
      <c r="C313">
        <v>51457914</v>
      </c>
      <c r="D313">
        <v>0</v>
      </c>
      <c r="E313">
        <v>1</v>
      </c>
      <c r="F313">
        <v>1</v>
      </c>
      <c r="G313">
        <v>1</v>
      </c>
      <c r="H313">
        <v>2</v>
      </c>
      <c r="I313" t="s">
        <v>742</v>
      </c>
      <c r="J313" t="s">
        <v>3</v>
      </c>
      <c r="K313" t="s">
        <v>743</v>
      </c>
      <c r="L313">
        <v>37129807</v>
      </c>
      <c r="N313">
        <v>1011</v>
      </c>
      <c r="O313" t="s">
        <v>646</v>
      </c>
      <c r="P313" t="s">
        <v>646</v>
      </c>
      <c r="Q313">
        <v>1</v>
      </c>
      <c r="W313">
        <v>0</v>
      </c>
      <c r="X313">
        <v>-918698354</v>
      </c>
      <c r="Y313">
        <f>(AT313*1.25*1.15)</f>
        <v>158.90125</v>
      </c>
      <c r="AA313">
        <v>0</v>
      </c>
      <c r="AB313">
        <v>0.92</v>
      </c>
      <c r="AC313">
        <v>0</v>
      </c>
      <c r="AD313">
        <v>0</v>
      </c>
      <c r="AE313">
        <v>0</v>
      </c>
      <c r="AF313">
        <v>0.92</v>
      </c>
      <c r="AG313">
        <v>0</v>
      </c>
      <c r="AH313">
        <v>0</v>
      </c>
      <c r="AI313">
        <v>1</v>
      </c>
      <c r="AJ313">
        <v>1</v>
      </c>
      <c r="AK313">
        <v>1</v>
      </c>
      <c r="AL313">
        <v>1</v>
      </c>
      <c r="AN313">
        <v>0</v>
      </c>
      <c r="AO313">
        <v>1</v>
      </c>
      <c r="AP313">
        <v>0</v>
      </c>
      <c r="AQ313">
        <v>0</v>
      </c>
      <c r="AR313">
        <v>0</v>
      </c>
      <c r="AS313" t="s">
        <v>3</v>
      </c>
      <c r="AT313">
        <v>110.54</v>
      </c>
      <c r="AU313" t="s">
        <v>36</v>
      </c>
      <c r="AV313">
        <v>0</v>
      </c>
      <c r="AW313">
        <v>2</v>
      </c>
      <c r="AX313">
        <v>51457935</v>
      </c>
      <c r="AY313">
        <v>2</v>
      </c>
      <c r="AZ313">
        <v>32768</v>
      </c>
      <c r="BA313">
        <v>313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CX313">
        <f>ROUND(Y313*Source!I250,9)</f>
        <v>1.477781625</v>
      </c>
      <c r="CY313">
        <f>AB313</f>
        <v>0.92</v>
      </c>
      <c r="CZ313">
        <f>AF313</f>
        <v>0.92</v>
      </c>
      <c r="DA313">
        <f>AJ313</f>
        <v>1</v>
      </c>
      <c r="DB313">
        <f>ROUND((ROUND(AT313*CZ313,2)*1.25*1.15),6)</f>
        <v>146.19374999999999</v>
      </c>
      <c r="DC313">
        <f>ROUND((ROUND(AT313*AG313,2)*1.25*1.15),6)</f>
        <v>0</v>
      </c>
      <c r="DD313" t="s">
        <v>3</v>
      </c>
      <c r="DE313" t="s">
        <v>3</v>
      </c>
      <c r="DF313">
        <f t="shared" si="120"/>
        <v>0</v>
      </c>
      <c r="DG313">
        <f t="shared" si="121"/>
        <v>1.36</v>
      </c>
      <c r="DH313">
        <f t="shared" si="122"/>
        <v>0</v>
      </c>
      <c r="DI313">
        <f t="shared" si="123"/>
        <v>0</v>
      </c>
      <c r="DJ313">
        <f>DG313</f>
        <v>1.36</v>
      </c>
      <c r="DK313">
        <v>0</v>
      </c>
    </row>
    <row r="314" spans="1:115" x14ac:dyDescent="0.2">
      <c r="A314">
        <f>ROW(Source!A250)</f>
        <v>250</v>
      </c>
      <c r="B314">
        <v>51442965</v>
      </c>
      <c r="C314">
        <v>51457914</v>
      </c>
      <c r="D314">
        <v>0</v>
      </c>
      <c r="E314">
        <v>1</v>
      </c>
      <c r="F314">
        <v>1</v>
      </c>
      <c r="G314">
        <v>1</v>
      </c>
      <c r="H314">
        <v>3</v>
      </c>
      <c r="I314" t="s">
        <v>744</v>
      </c>
      <c r="J314" t="s">
        <v>3</v>
      </c>
      <c r="K314" t="s">
        <v>745</v>
      </c>
      <c r="L314">
        <v>1348</v>
      </c>
      <c r="N314">
        <v>1009</v>
      </c>
      <c r="O314" t="s">
        <v>230</v>
      </c>
      <c r="P314" t="s">
        <v>230</v>
      </c>
      <c r="Q314">
        <v>1000</v>
      </c>
      <c r="W314">
        <v>0</v>
      </c>
      <c r="X314">
        <v>2143872990</v>
      </c>
      <c r="Y314">
        <f t="shared" ref="Y314:Y324" si="152">AT314</f>
        <v>0.86</v>
      </c>
      <c r="AA314">
        <v>5989</v>
      </c>
      <c r="AB314">
        <v>0</v>
      </c>
      <c r="AC314">
        <v>0</v>
      </c>
      <c r="AD314">
        <v>0</v>
      </c>
      <c r="AE314">
        <v>5989</v>
      </c>
      <c r="AF314">
        <v>0</v>
      </c>
      <c r="AG314">
        <v>0</v>
      </c>
      <c r="AH314">
        <v>0</v>
      </c>
      <c r="AI314">
        <v>1</v>
      </c>
      <c r="AJ314">
        <v>1</v>
      </c>
      <c r="AK314">
        <v>1</v>
      </c>
      <c r="AL314">
        <v>1</v>
      </c>
      <c r="AN314">
        <v>0</v>
      </c>
      <c r="AO314">
        <v>1</v>
      </c>
      <c r="AP314">
        <v>0</v>
      </c>
      <c r="AQ314">
        <v>0</v>
      </c>
      <c r="AR314">
        <v>0</v>
      </c>
      <c r="AS314" t="s">
        <v>3</v>
      </c>
      <c r="AT314">
        <v>0.86</v>
      </c>
      <c r="AU314" t="s">
        <v>3</v>
      </c>
      <c r="AV314">
        <v>0</v>
      </c>
      <c r="AW314">
        <v>2</v>
      </c>
      <c r="AX314">
        <v>51457936</v>
      </c>
      <c r="AY314">
        <v>2</v>
      </c>
      <c r="AZ314">
        <v>16384</v>
      </c>
      <c r="BA314">
        <v>314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CX314">
        <f>ROUND(Y314*Source!I250,9)</f>
        <v>7.9979999999999999E-3</v>
      </c>
      <c r="CY314">
        <f t="shared" ref="CY314:CY324" si="153">AA314</f>
        <v>5989</v>
      </c>
      <c r="CZ314">
        <f t="shared" ref="CZ314:CZ324" si="154">AE314</f>
        <v>5989</v>
      </c>
      <c r="DA314">
        <f t="shared" ref="DA314:DA324" si="155">AI314</f>
        <v>1</v>
      </c>
      <c r="DB314">
        <f t="shared" ref="DB314:DB324" si="156">ROUND(ROUND(AT314*CZ314,2),6)</f>
        <v>5150.54</v>
      </c>
      <c r="DC314">
        <f t="shared" ref="DC314:DC324" si="157">ROUND(ROUND(AT314*AG314,2),6)</f>
        <v>0</v>
      </c>
      <c r="DD314" t="s">
        <v>3</v>
      </c>
      <c r="DE314" t="s">
        <v>3</v>
      </c>
      <c r="DF314">
        <f t="shared" si="120"/>
        <v>47.9</v>
      </c>
      <c r="DG314">
        <f t="shared" si="121"/>
        <v>0</v>
      </c>
      <c r="DH314">
        <f t="shared" si="122"/>
        <v>0</v>
      </c>
      <c r="DI314">
        <f t="shared" si="123"/>
        <v>0</v>
      </c>
      <c r="DJ314">
        <f t="shared" ref="DJ314:DJ324" si="158">DF314</f>
        <v>47.9</v>
      </c>
      <c r="DK314">
        <v>0</v>
      </c>
    </row>
    <row r="315" spans="1:115" x14ac:dyDescent="0.2">
      <c r="A315">
        <f>ROW(Source!A250)</f>
        <v>250</v>
      </c>
      <c r="B315">
        <v>51442965</v>
      </c>
      <c r="C315">
        <v>51457914</v>
      </c>
      <c r="D315">
        <v>0</v>
      </c>
      <c r="E315">
        <v>1</v>
      </c>
      <c r="F315">
        <v>1</v>
      </c>
      <c r="G315">
        <v>1</v>
      </c>
      <c r="H315">
        <v>3</v>
      </c>
      <c r="I315" t="s">
        <v>746</v>
      </c>
      <c r="J315" t="s">
        <v>3</v>
      </c>
      <c r="K315" t="s">
        <v>747</v>
      </c>
      <c r="L315">
        <v>1346</v>
      </c>
      <c r="N315">
        <v>1009</v>
      </c>
      <c r="O315" t="s">
        <v>365</v>
      </c>
      <c r="P315" t="s">
        <v>365</v>
      </c>
      <c r="Q315">
        <v>1</v>
      </c>
      <c r="W315">
        <v>0</v>
      </c>
      <c r="X315">
        <v>1043853680</v>
      </c>
      <c r="Y315">
        <f t="shared" si="152"/>
        <v>3</v>
      </c>
      <c r="AA315">
        <v>15.12</v>
      </c>
      <c r="AB315">
        <v>0</v>
      </c>
      <c r="AC315">
        <v>0</v>
      </c>
      <c r="AD315">
        <v>0</v>
      </c>
      <c r="AE315">
        <v>15.12</v>
      </c>
      <c r="AF315">
        <v>0</v>
      </c>
      <c r="AG315">
        <v>0</v>
      </c>
      <c r="AH315">
        <v>0</v>
      </c>
      <c r="AI315">
        <v>1</v>
      </c>
      <c r="AJ315">
        <v>1</v>
      </c>
      <c r="AK315">
        <v>1</v>
      </c>
      <c r="AL315">
        <v>1</v>
      </c>
      <c r="AN315">
        <v>0</v>
      </c>
      <c r="AO315">
        <v>1</v>
      </c>
      <c r="AP315">
        <v>0</v>
      </c>
      <c r="AQ315">
        <v>0</v>
      </c>
      <c r="AR315">
        <v>0</v>
      </c>
      <c r="AS315" t="s">
        <v>3</v>
      </c>
      <c r="AT315">
        <v>3</v>
      </c>
      <c r="AU315" t="s">
        <v>3</v>
      </c>
      <c r="AV315">
        <v>0</v>
      </c>
      <c r="AW315">
        <v>2</v>
      </c>
      <c r="AX315">
        <v>51457937</v>
      </c>
      <c r="AY315">
        <v>2</v>
      </c>
      <c r="AZ315">
        <v>16384</v>
      </c>
      <c r="BA315">
        <v>315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CX315">
        <f>ROUND(Y315*Source!I250,9)</f>
        <v>2.7900000000000001E-2</v>
      </c>
      <c r="CY315">
        <f t="shared" si="153"/>
        <v>15.12</v>
      </c>
      <c r="CZ315">
        <f t="shared" si="154"/>
        <v>15.12</v>
      </c>
      <c r="DA315">
        <f t="shared" si="155"/>
        <v>1</v>
      </c>
      <c r="DB315">
        <f t="shared" si="156"/>
        <v>45.36</v>
      </c>
      <c r="DC315">
        <f t="shared" si="157"/>
        <v>0</v>
      </c>
      <c r="DD315" t="s">
        <v>3</v>
      </c>
      <c r="DE315" t="s">
        <v>3</v>
      </c>
      <c r="DF315">
        <f t="shared" si="120"/>
        <v>0.42</v>
      </c>
      <c r="DG315">
        <f t="shared" si="121"/>
        <v>0</v>
      </c>
      <c r="DH315">
        <f t="shared" si="122"/>
        <v>0</v>
      </c>
      <c r="DI315">
        <f t="shared" si="123"/>
        <v>0</v>
      </c>
      <c r="DJ315">
        <f t="shared" si="158"/>
        <v>0.42</v>
      </c>
      <c r="DK315">
        <v>0</v>
      </c>
    </row>
    <row r="316" spans="1:115" x14ac:dyDescent="0.2">
      <c r="A316">
        <f>ROW(Source!A250)</f>
        <v>250</v>
      </c>
      <c r="B316">
        <v>51442965</v>
      </c>
      <c r="C316">
        <v>51457914</v>
      </c>
      <c r="D316">
        <v>0</v>
      </c>
      <c r="E316">
        <v>1</v>
      </c>
      <c r="F316">
        <v>1</v>
      </c>
      <c r="G316">
        <v>1</v>
      </c>
      <c r="H316">
        <v>3</v>
      </c>
      <c r="I316" t="s">
        <v>359</v>
      </c>
      <c r="J316" t="s">
        <v>3</v>
      </c>
      <c r="K316" t="s">
        <v>360</v>
      </c>
      <c r="L316">
        <v>1348</v>
      </c>
      <c r="N316">
        <v>1009</v>
      </c>
      <c r="O316" t="s">
        <v>230</v>
      </c>
      <c r="P316" t="s">
        <v>230</v>
      </c>
      <c r="Q316">
        <v>1000</v>
      </c>
      <c r="W316">
        <v>0</v>
      </c>
      <c r="X316">
        <v>-1666888419</v>
      </c>
      <c r="Y316">
        <f t="shared" si="152"/>
        <v>0.29099999999999998</v>
      </c>
      <c r="AA316">
        <v>10795.41</v>
      </c>
      <c r="AB316">
        <v>0</v>
      </c>
      <c r="AC316">
        <v>0</v>
      </c>
      <c r="AD316">
        <v>0</v>
      </c>
      <c r="AE316">
        <v>10795.41</v>
      </c>
      <c r="AF316">
        <v>0</v>
      </c>
      <c r="AG316">
        <v>0</v>
      </c>
      <c r="AH316">
        <v>0</v>
      </c>
      <c r="AI316">
        <v>1</v>
      </c>
      <c r="AJ316">
        <v>1</v>
      </c>
      <c r="AK316">
        <v>1</v>
      </c>
      <c r="AL316">
        <v>1</v>
      </c>
      <c r="AN316">
        <v>0</v>
      </c>
      <c r="AO316">
        <v>1</v>
      </c>
      <c r="AP316">
        <v>0</v>
      </c>
      <c r="AQ316">
        <v>0</v>
      </c>
      <c r="AR316">
        <v>0</v>
      </c>
      <c r="AS316" t="s">
        <v>3</v>
      </c>
      <c r="AT316">
        <v>0.29099999999999998</v>
      </c>
      <c r="AU316" t="s">
        <v>3</v>
      </c>
      <c r="AV316">
        <v>0</v>
      </c>
      <c r="AW316">
        <v>2</v>
      </c>
      <c r="AX316">
        <v>51457938</v>
      </c>
      <c r="AY316">
        <v>2</v>
      </c>
      <c r="AZ316">
        <v>16384</v>
      </c>
      <c r="BA316">
        <v>316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CX316">
        <f>ROUND(Y316*Source!I250,9)</f>
        <v>2.7063E-3</v>
      </c>
      <c r="CY316">
        <f t="shared" si="153"/>
        <v>10795.41</v>
      </c>
      <c r="CZ316">
        <f t="shared" si="154"/>
        <v>10795.41</v>
      </c>
      <c r="DA316">
        <f t="shared" si="155"/>
        <v>1</v>
      </c>
      <c r="DB316">
        <f t="shared" si="156"/>
        <v>3141.46</v>
      </c>
      <c r="DC316">
        <f t="shared" si="157"/>
        <v>0</v>
      </c>
      <c r="DD316" t="s">
        <v>3</v>
      </c>
      <c r="DE316" t="s">
        <v>3</v>
      </c>
      <c r="DF316">
        <f t="shared" si="120"/>
        <v>29.22</v>
      </c>
      <c r="DG316">
        <f t="shared" si="121"/>
        <v>0</v>
      </c>
      <c r="DH316">
        <f t="shared" si="122"/>
        <v>0</v>
      </c>
      <c r="DI316">
        <f t="shared" si="123"/>
        <v>0</v>
      </c>
      <c r="DJ316">
        <f t="shared" si="158"/>
        <v>29.22</v>
      </c>
      <c r="DK316">
        <v>0</v>
      </c>
    </row>
    <row r="317" spans="1:115" x14ac:dyDescent="0.2">
      <c r="A317">
        <f>ROW(Source!A250)</f>
        <v>250</v>
      </c>
      <c r="B317">
        <v>51442965</v>
      </c>
      <c r="C317">
        <v>51457914</v>
      </c>
      <c r="D317">
        <v>0</v>
      </c>
      <c r="E317">
        <v>1</v>
      </c>
      <c r="F317">
        <v>1</v>
      </c>
      <c r="G317">
        <v>1</v>
      </c>
      <c r="H317">
        <v>3</v>
      </c>
      <c r="I317" t="s">
        <v>363</v>
      </c>
      <c r="J317" t="s">
        <v>3</v>
      </c>
      <c r="K317" t="s">
        <v>364</v>
      </c>
      <c r="L317">
        <v>1346</v>
      </c>
      <c r="N317">
        <v>1009</v>
      </c>
      <c r="O317" t="s">
        <v>365</v>
      </c>
      <c r="P317" t="s">
        <v>365</v>
      </c>
      <c r="Q317">
        <v>1</v>
      </c>
      <c r="W317">
        <v>0</v>
      </c>
      <c r="X317">
        <v>410747995</v>
      </c>
      <c r="Y317">
        <f t="shared" si="152"/>
        <v>31.6</v>
      </c>
      <c r="AA317">
        <v>5.48</v>
      </c>
      <c r="AB317">
        <v>0</v>
      </c>
      <c r="AC317">
        <v>0</v>
      </c>
      <c r="AD317">
        <v>0</v>
      </c>
      <c r="AE317">
        <v>5.48</v>
      </c>
      <c r="AF317">
        <v>0</v>
      </c>
      <c r="AG317">
        <v>0</v>
      </c>
      <c r="AH317">
        <v>0</v>
      </c>
      <c r="AI317">
        <v>1</v>
      </c>
      <c r="AJ317">
        <v>1</v>
      </c>
      <c r="AK317">
        <v>1</v>
      </c>
      <c r="AL317">
        <v>1</v>
      </c>
      <c r="AN317">
        <v>0</v>
      </c>
      <c r="AO317">
        <v>1</v>
      </c>
      <c r="AP317">
        <v>0</v>
      </c>
      <c r="AQ317">
        <v>0</v>
      </c>
      <c r="AR317">
        <v>0</v>
      </c>
      <c r="AS317" t="s">
        <v>3</v>
      </c>
      <c r="AT317">
        <v>31.6</v>
      </c>
      <c r="AU317" t="s">
        <v>3</v>
      </c>
      <c r="AV317">
        <v>0</v>
      </c>
      <c r="AW317">
        <v>2</v>
      </c>
      <c r="AX317">
        <v>51457939</v>
      </c>
      <c r="AY317">
        <v>2</v>
      </c>
      <c r="AZ317">
        <v>16384</v>
      </c>
      <c r="BA317">
        <v>317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CX317">
        <f>ROUND(Y317*Source!I250,9)</f>
        <v>0.29387999999999997</v>
      </c>
      <c r="CY317">
        <f t="shared" si="153"/>
        <v>5.48</v>
      </c>
      <c r="CZ317">
        <f t="shared" si="154"/>
        <v>5.48</v>
      </c>
      <c r="DA317">
        <f t="shared" si="155"/>
        <v>1</v>
      </c>
      <c r="DB317">
        <f t="shared" si="156"/>
        <v>173.17</v>
      </c>
      <c r="DC317">
        <f t="shared" si="157"/>
        <v>0</v>
      </c>
      <c r="DD317" t="s">
        <v>3</v>
      </c>
      <c r="DE317" t="s">
        <v>3</v>
      </c>
      <c r="DF317">
        <f t="shared" si="120"/>
        <v>1.61</v>
      </c>
      <c r="DG317">
        <f t="shared" si="121"/>
        <v>0</v>
      </c>
      <c r="DH317">
        <f t="shared" si="122"/>
        <v>0</v>
      </c>
      <c r="DI317">
        <f t="shared" si="123"/>
        <v>0</v>
      </c>
      <c r="DJ317">
        <f t="shared" si="158"/>
        <v>1.61</v>
      </c>
      <c r="DK317">
        <v>0</v>
      </c>
    </row>
    <row r="318" spans="1:115" x14ac:dyDescent="0.2">
      <c r="A318">
        <f>ROW(Source!A250)</f>
        <v>250</v>
      </c>
      <c r="B318">
        <v>51442965</v>
      </c>
      <c r="C318">
        <v>51457914</v>
      </c>
      <c r="D318">
        <v>0</v>
      </c>
      <c r="E318">
        <v>1</v>
      </c>
      <c r="F318">
        <v>1</v>
      </c>
      <c r="G318">
        <v>1</v>
      </c>
      <c r="H318">
        <v>3</v>
      </c>
      <c r="I318" t="s">
        <v>368</v>
      </c>
      <c r="J318" t="s">
        <v>3</v>
      </c>
      <c r="K318" t="s">
        <v>369</v>
      </c>
      <c r="L318">
        <v>1348</v>
      </c>
      <c r="N318">
        <v>1009</v>
      </c>
      <c r="O318" t="s">
        <v>230</v>
      </c>
      <c r="P318" t="s">
        <v>230</v>
      </c>
      <c r="Q318">
        <v>1000</v>
      </c>
      <c r="W318">
        <v>0</v>
      </c>
      <c r="X318">
        <v>-1427723800</v>
      </c>
      <c r="Y318">
        <f t="shared" si="152"/>
        <v>0.94</v>
      </c>
      <c r="AA318">
        <v>10883</v>
      </c>
      <c r="AB318">
        <v>0</v>
      </c>
      <c r="AC318">
        <v>0</v>
      </c>
      <c r="AD318">
        <v>0</v>
      </c>
      <c r="AE318">
        <v>10883</v>
      </c>
      <c r="AF318">
        <v>0</v>
      </c>
      <c r="AG318">
        <v>0</v>
      </c>
      <c r="AH318">
        <v>0</v>
      </c>
      <c r="AI318">
        <v>1</v>
      </c>
      <c r="AJ318">
        <v>1</v>
      </c>
      <c r="AK318">
        <v>1</v>
      </c>
      <c r="AL318">
        <v>1</v>
      </c>
      <c r="AN318">
        <v>0</v>
      </c>
      <c r="AO318">
        <v>1</v>
      </c>
      <c r="AP318">
        <v>0</v>
      </c>
      <c r="AQ318">
        <v>0</v>
      </c>
      <c r="AR318">
        <v>0</v>
      </c>
      <c r="AS318" t="s">
        <v>3</v>
      </c>
      <c r="AT318">
        <v>0.94</v>
      </c>
      <c r="AU318" t="s">
        <v>3</v>
      </c>
      <c r="AV318">
        <v>0</v>
      </c>
      <c r="AW318">
        <v>2</v>
      </c>
      <c r="AX318">
        <v>51457940</v>
      </c>
      <c r="AY318">
        <v>2</v>
      </c>
      <c r="AZ318">
        <v>16384</v>
      </c>
      <c r="BA318">
        <v>318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CX318">
        <f>ROUND(Y318*Source!I250,9)</f>
        <v>8.7419999999999998E-3</v>
      </c>
      <c r="CY318">
        <f t="shared" si="153"/>
        <v>10883</v>
      </c>
      <c r="CZ318">
        <f t="shared" si="154"/>
        <v>10883</v>
      </c>
      <c r="DA318">
        <f t="shared" si="155"/>
        <v>1</v>
      </c>
      <c r="DB318">
        <f t="shared" si="156"/>
        <v>10230.02</v>
      </c>
      <c r="DC318">
        <f t="shared" si="157"/>
        <v>0</v>
      </c>
      <c r="DD318" t="s">
        <v>3</v>
      </c>
      <c r="DE318" t="s">
        <v>3</v>
      </c>
      <c r="DF318">
        <f t="shared" si="120"/>
        <v>95.14</v>
      </c>
      <c r="DG318">
        <f t="shared" si="121"/>
        <v>0</v>
      </c>
      <c r="DH318">
        <f t="shared" si="122"/>
        <v>0</v>
      </c>
      <c r="DI318">
        <f t="shared" si="123"/>
        <v>0</v>
      </c>
      <c r="DJ318">
        <f t="shared" si="158"/>
        <v>95.14</v>
      </c>
      <c r="DK318">
        <v>0</v>
      </c>
    </row>
    <row r="319" spans="1:115" x14ac:dyDescent="0.2">
      <c r="A319">
        <f>ROW(Source!A250)</f>
        <v>250</v>
      </c>
      <c r="B319">
        <v>51442965</v>
      </c>
      <c r="C319">
        <v>51457914</v>
      </c>
      <c r="D319">
        <v>0</v>
      </c>
      <c r="E319">
        <v>1</v>
      </c>
      <c r="F319">
        <v>1</v>
      </c>
      <c r="G319">
        <v>1</v>
      </c>
      <c r="H319">
        <v>3</v>
      </c>
      <c r="I319" t="s">
        <v>257</v>
      </c>
      <c r="J319" t="s">
        <v>3</v>
      </c>
      <c r="K319" t="s">
        <v>258</v>
      </c>
      <c r="L319">
        <v>1348</v>
      </c>
      <c r="N319">
        <v>1009</v>
      </c>
      <c r="O319" t="s">
        <v>230</v>
      </c>
      <c r="P319" t="s">
        <v>230</v>
      </c>
      <c r="Q319">
        <v>1000</v>
      </c>
      <c r="W319">
        <v>0</v>
      </c>
      <c r="X319">
        <v>-1292456569</v>
      </c>
      <c r="Y319">
        <f t="shared" si="152"/>
        <v>2.0299999999999998</v>
      </c>
      <c r="AA319">
        <v>11856</v>
      </c>
      <c r="AB319">
        <v>0</v>
      </c>
      <c r="AC319">
        <v>0</v>
      </c>
      <c r="AD319">
        <v>0</v>
      </c>
      <c r="AE319">
        <v>11856</v>
      </c>
      <c r="AF319">
        <v>0</v>
      </c>
      <c r="AG319">
        <v>0</v>
      </c>
      <c r="AH319">
        <v>0</v>
      </c>
      <c r="AI319">
        <v>1</v>
      </c>
      <c r="AJ319">
        <v>1</v>
      </c>
      <c r="AK319">
        <v>1</v>
      </c>
      <c r="AL319">
        <v>1</v>
      </c>
      <c r="AN319">
        <v>0</v>
      </c>
      <c r="AO319">
        <v>1</v>
      </c>
      <c r="AP319">
        <v>0</v>
      </c>
      <c r="AQ319">
        <v>0</v>
      </c>
      <c r="AR319">
        <v>0</v>
      </c>
      <c r="AS319" t="s">
        <v>3</v>
      </c>
      <c r="AT319">
        <v>2.0299999999999998</v>
      </c>
      <c r="AU319" t="s">
        <v>3</v>
      </c>
      <c r="AV319">
        <v>0</v>
      </c>
      <c r="AW319">
        <v>2</v>
      </c>
      <c r="AX319">
        <v>51457941</v>
      </c>
      <c r="AY319">
        <v>2</v>
      </c>
      <c r="AZ319">
        <v>16384</v>
      </c>
      <c r="BA319">
        <v>319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CX319">
        <f>ROUND(Y319*Source!I250,9)</f>
        <v>1.8879E-2</v>
      </c>
      <c r="CY319">
        <f t="shared" si="153"/>
        <v>11856</v>
      </c>
      <c r="CZ319">
        <f t="shared" si="154"/>
        <v>11856</v>
      </c>
      <c r="DA319">
        <f t="shared" si="155"/>
        <v>1</v>
      </c>
      <c r="DB319">
        <f t="shared" si="156"/>
        <v>24067.68</v>
      </c>
      <c r="DC319">
        <f t="shared" si="157"/>
        <v>0</v>
      </c>
      <c r="DD319" t="s">
        <v>3</v>
      </c>
      <c r="DE319" t="s">
        <v>3</v>
      </c>
      <c r="DF319">
        <f t="shared" si="120"/>
        <v>223.83</v>
      </c>
      <c r="DG319">
        <f t="shared" si="121"/>
        <v>0</v>
      </c>
      <c r="DH319">
        <f t="shared" si="122"/>
        <v>0</v>
      </c>
      <c r="DI319">
        <f t="shared" si="123"/>
        <v>0</v>
      </c>
      <c r="DJ319">
        <f t="shared" si="158"/>
        <v>223.83</v>
      </c>
      <c r="DK319">
        <v>0</v>
      </c>
    </row>
    <row r="320" spans="1:115" x14ac:dyDescent="0.2">
      <c r="A320">
        <f>ROW(Source!A250)</f>
        <v>250</v>
      </c>
      <c r="B320">
        <v>51442965</v>
      </c>
      <c r="C320">
        <v>51457914</v>
      </c>
      <c r="D320">
        <v>0</v>
      </c>
      <c r="E320">
        <v>1</v>
      </c>
      <c r="F320">
        <v>1</v>
      </c>
      <c r="G320">
        <v>1</v>
      </c>
      <c r="H320">
        <v>3</v>
      </c>
      <c r="I320" t="s">
        <v>748</v>
      </c>
      <c r="J320" t="s">
        <v>3</v>
      </c>
      <c r="K320" t="s">
        <v>749</v>
      </c>
      <c r="L320">
        <v>1348</v>
      </c>
      <c r="N320">
        <v>1009</v>
      </c>
      <c r="O320" t="s">
        <v>230</v>
      </c>
      <c r="P320" t="s">
        <v>230</v>
      </c>
      <c r="Q320">
        <v>1000</v>
      </c>
      <c r="W320">
        <v>0</v>
      </c>
      <c r="X320">
        <v>614417748</v>
      </c>
      <c r="Y320">
        <f t="shared" si="152"/>
        <v>41.9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1</v>
      </c>
      <c r="AJ320">
        <v>1</v>
      </c>
      <c r="AK320">
        <v>1</v>
      </c>
      <c r="AL320">
        <v>1</v>
      </c>
      <c r="AN320">
        <v>0</v>
      </c>
      <c r="AO320">
        <v>0</v>
      </c>
      <c r="AP320">
        <v>0</v>
      </c>
      <c r="AQ320">
        <v>0</v>
      </c>
      <c r="AR320">
        <v>0</v>
      </c>
      <c r="AS320" t="s">
        <v>3</v>
      </c>
      <c r="AT320">
        <v>41.9</v>
      </c>
      <c r="AU320" t="s">
        <v>3</v>
      </c>
      <c r="AV320">
        <v>0</v>
      </c>
      <c r="AW320">
        <v>2</v>
      </c>
      <c r="AX320">
        <v>51457942</v>
      </c>
      <c r="AY320">
        <v>1</v>
      </c>
      <c r="AZ320">
        <v>0</v>
      </c>
      <c r="BA320">
        <v>320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CX320">
        <f>ROUND(Y320*Source!I250,9)</f>
        <v>0.38967000000000002</v>
      </c>
      <c r="CY320">
        <f t="shared" si="153"/>
        <v>0</v>
      </c>
      <c r="CZ320">
        <f t="shared" si="154"/>
        <v>0</v>
      </c>
      <c r="DA320">
        <f t="shared" si="155"/>
        <v>1</v>
      </c>
      <c r="DB320">
        <f t="shared" si="156"/>
        <v>0</v>
      </c>
      <c r="DC320">
        <f t="shared" si="157"/>
        <v>0</v>
      </c>
      <c r="DD320" t="s">
        <v>3</v>
      </c>
      <c r="DE320" t="s">
        <v>3</v>
      </c>
      <c r="DF320">
        <f t="shared" si="120"/>
        <v>0</v>
      </c>
      <c r="DG320">
        <f t="shared" si="121"/>
        <v>0</v>
      </c>
      <c r="DH320">
        <f t="shared" si="122"/>
        <v>0</v>
      </c>
      <c r="DI320">
        <f t="shared" si="123"/>
        <v>0</v>
      </c>
      <c r="DJ320">
        <f t="shared" si="158"/>
        <v>0</v>
      </c>
      <c r="DK320">
        <v>0</v>
      </c>
    </row>
    <row r="321" spans="1:115" x14ac:dyDescent="0.2">
      <c r="A321">
        <f>ROW(Source!A250)</f>
        <v>250</v>
      </c>
      <c r="B321">
        <v>51442965</v>
      </c>
      <c r="C321">
        <v>51457914</v>
      </c>
      <c r="D321">
        <v>0</v>
      </c>
      <c r="E321">
        <v>1</v>
      </c>
      <c r="F321">
        <v>1</v>
      </c>
      <c r="G321">
        <v>1</v>
      </c>
      <c r="H321">
        <v>3</v>
      </c>
      <c r="I321" t="s">
        <v>750</v>
      </c>
      <c r="J321" t="s">
        <v>3</v>
      </c>
      <c r="K321" t="s">
        <v>751</v>
      </c>
      <c r="L321">
        <v>1371</v>
      </c>
      <c r="N321">
        <v>1013</v>
      </c>
      <c r="O321" t="s">
        <v>154</v>
      </c>
      <c r="P321" t="s">
        <v>154</v>
      </c>
      <c r="Q321">
        <v>1</v>
      </c>
      <c r="W321">
        <v>0</v>
      </c>
      <c r="X321">
        <v>-2137423006</v>
      </c>
      <c r="Y321">
        <f t="shared" si="152"/>
        <v>938</v>
      </c>
      <c r="AA321">
        <v>452.26</v>
      </c>
      <c r="AB321">
        <v>0</v>
      </c>
      <c r="AC321">
        <v>0</v>
      </c>
      <c r="AD321">
        <v>0</v>
      </c>
      <c r="AE321">
        <v>452.26</v>
      </c>
      <c r="AF321">
        <v>0</v>
      </c>
      <c r="AG321">
        <v>0</v>
      </c>
      <c r="AH321">
        <v>0</v>
      </c>
      <c r="AI321">
        <v>1</v>
      </c>
      <c r="AJ321">
        <v>1</v>
      </c>
      <c r="AK321">
        <v>1</v>
      </c>
      <c r="AL321">
        <v>1</v>
      </c>
      <c r="AN321">
        <v>0</v>
      </c>
      <c r="AO321">
        <v>1</v>
      </c>
      <c r="AP321">
        <v>0</v>
      </c>
      <c r="AQ321">
        <v>0</v>
      </c>
      <c r="AR321">
        <v>0</v>
      </c>
      <c r="AS321" t="s">
        <v>3</v>
      </c>
      <c r="AT321">
        <v>938</v>
      </c>
      <c r="AU321" t="s">
        <v>3</v>
      </c>
      <c r="AV321">
        <v>0</v>
      </c>
      <c r="AW321">
        <v>2</v>
      </c>
      <c r="AX321">
        <v>51457943</v>
      </c>
      <c r="AY321">
        <v>2</v>
      </c>
      <c r="AZ321">
        <v>16384</v>
      </c>
      <c r="BA321">
        <v>321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CX321">
        <f>ROUND(Y321*Source!I250,9)</f>
        <v>8.7233999999999998</v>
      </c>
      <c r="CY321">
        <f t="shared" si="153"/>
        <v>452.26</v>
      </c>
      <c r="CZ321">
        <f t="shared" si="154"/>
        <v>452.26</v>
      </c>
      <c r="DA321">
        <f t="shared" si="155"/>
        <v>1</v>
      </c>
      <c r="DB321">
        <f t="shared" si="156"/>
        <v>424219.88</v>
      </c>
      <c r="DC321">
        <f t="shared" si="157"/>
        <v>0</v>
      </c>
      <c r="DD321" t="s">
        <v>3</v>
      </c>
      <c r="DE321" t="s">
        <v>3</v>
      </c>
      <c r="DF321">
        <f t="shared" ref="DF321:DF384" si="159">ROUND(AE321*CX321,2)</f>
        <v>3945.24</v>
      </c>
      <c r="DG321">
        <f t="shared" ref="DG321:DG384" si="160">ROUND(AF321*CX321,2)</f>
        <v>0</v>
      </c>
      <c r="DH321">
        <f t="shared" ref="DH321:DH384" si="161">ROUND(AG321*CX321,2)</f>
        <v>0</v>
      </c>
      <c r="DI321">
        <f t="shared" ref="DI321:DI384" si="162">ROUND(AH321*CX321,2)</f>
        <v>0</v>
      </c>
      <c r="DJ321">
        <f t="shared" si="158"/>
        <v>3945.24</v>
      </c>
      <c r="DK321">
        <v>0</v>
      </c>
    </row>
    <row r="322" spans="1:115" x14ac:dyDescent="0.2">
      <c r="A322">
        <f>ROW(Source!A250)</f>
        <v>250</v>
      </c>
      <c r="B322">
        <v>51442965</v>
      </c>
      <c r="C322">
        <v>51457914</v>
      </c>
      <c r="D322">
        <v>0</v>
      </c>
      <c r="E322">
        <v>1</v>
      </c>
      <c r="F322">
        <v>1</v>
      </c>
      <c r="G322">
        <v>1</v>
      </c>
      <c r="H322">
        <v>3</v>
      </c>
      <c r="I322" t="s">
        <v>377</v>
      </c>
      <c r="J322" t="s">
        <v>3</v>
      </c>
      <c r="K322" t="s">
        <v>378</v>
      </c>
      <c r="L322">
        <v>1371</v>
      </c>
      <c r="N322">
        <v>1013</v>
      </c>
      <c r="O322" t="s">
        <v>154</v>
      </c>
      <c r="P322" t="s">
        <v>154</v>
      </c>
      <c r="Q322">
        <v>1</v>
      </c>
      <c r="W322">
        <v>0</v>
      </c>
      <c r="X322">
        <v>201147782</v>
      </c>
      <c r="Y322">
        <f t="shared" si="152"/>
        <v>1900</v>
      </c>
      <c r="AA322">
        <v>2.5299999999999998</v>
      </c>
      <c r="AB322">
        <v>0</v>
      </c>
      <c r="AC322">
        <v>0</v>
      </c>
      <c r="AD322">
        <v>0</v>
      </c>
      <c r="AE322">
        <v>2.5299999999999998</v>
      </c>
      <c r="AF322">
        <v>0</v>
      </c>
      <c r="AG322">
        <v>0</v>
      </c>
      <c r="AH322">
        <v>0</v>
      </c>
      <c r="AI322">
        <v>1</v>
      </c>
      <c r="AJ322">
        <v>1</v>
      </c>
      <c r="AK322">
        <v>1</v>
      </c>
      <c r="AL322">
        <v>1</v>
      </c>
      <c r="AN322">
        <v>0</v>
      </c>
      <c r="AO322">
        <v>1</v>
      </c>
      <c r="AP322">
        <v>0</v>
      </c>
      <c r="AQ322">
        <v>0</v>
      </c>
      <c r="AR322">
        <v>0</v>
      </c>
      <c r="AS322" t="s">
        <v>3</v>
      </c>
      <c r="AT322">
        <v>1900</v>
      </c>
      <c r="AU322" t="s">
        <v>3</v>
      </c>
      <c r="AV322">
        <v>0</v>
      </c>
      <c r="AW322">
        <v>2</v>
      </c>
      <c r="AX322">
        <v>51457944</v>
      </c>
      <c r="AY322">
        <v>2</v>
      </c>
      <c r="AZ322">
        <v>16384</v>
      </c>
      <c r="BA322">
        <v>322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CX322">
        <f>ROUND(Y322*Source!I250,9)</f>
        <v>17.670000000000002</v>
      </c>
      <c r="CY322">
        <f t="shared" si="153"/>
        <v>2.5299999999999998</v>
      </c>
      <c r="CZ322">
        <f t="shared" si="154"/>
        <v>2.5299999999999998</v>
      </c>
      <c r="DA322">
        <f t="shared" si="155"/>
        <v>1</v>
      </c>
      <c r="DB322">
        <f t="shared" si="156"/>
        <v>4807</v>
      </c>
      <c r="DC322">
        <f t="shared" si="157"/>
        <v>0</v>
      </c>
      <c r="DD322" t="s">
        <v>3</v>
      </c>
      <c r="DE322" t="s">
        <v>3</v>
      </c>
      <c r="DF322">
        <f t="shared" si="159"/>
        <v>44.71</v>
      </c>
      <c r="DG322">
        <f t="shared" si="160"/>
        <v>0</v>
      </c>
      <c r="DH322">
        <f t="shared" si="161"/>
        <v>0</v>
      </c>
      <c r="DI322">
        <f t="shared" si="162"/>
        <v>0</v>
      </c>
      <c r="DJ322">
        <f t="shared" si="158"/>
        <v>44.71</v>
      </c>
      <c r="DK322">
        <v>0</v>
      </c>
    </row>
    <row r="323" spans="1:115" x14ac:dyDescent="0.2">
      <c r="A323">
        <f>ROW(Source!A250)</f>
        <v>250</v>
      </c>
      <c r="B323">
        <v>51442965</v>
      </c>
      <c r="C323">
        <v>51457914</v>
      </c>
      <c r="D323">
        <v>0</v>
      </c>
      <c r="E323">
        <v>1</v>
      </c>
      <c r="F323">
        <v>1</v>
      </c>
      <c r="G323">
        <v>1</v>
      </c>
      <c r="H323">
        <v>3</v>
      </c>
      <c r="I323" t="s">
        <v>381</v>
      </c>
      <c r="J323" t="s">
        <v>3</v>
      </c>
      <c r="K323" t="s">
        <v>382</v>
      </c>
      <c r="L323">
        <v>1371</v>
      </c>
      <c r="N323">
        <v>1013</v>
      </c>
      <c r="O323" t="s">
        <v>154</v>
      </c>
      <c r="P323" t="s">
        <v>154</v>
      </c>
      <c r="Q323">
        <v>1</v>
      </c>
      <c r="W323">
        <v>0</v>
      </c>
      <c r="X323">
        <v>-919234391</v>
      </c>
      <c r="Y323">
        <f t="shared" si="152"/>
        <v>948</v>
      </c>
      <c r="AA323">
        <v>30.82</v>
      </c>
      <c r="AB323">
        <v>0</v>
      </c>
      <c r="AC323">
        <v>0</v>
      </c>
      <c r="AD323">
        <v>0</v>
      </c>
      <c r="AE323">
        <v>30.82</v>
      </c>
      <c r="AF323">
        <v>0</v>
      </c>
      <c r="AG323">
        <v>0</v>
      </c>
      <c r="AH323">
        <v>0</v>
      </c>
      <c r="AI323">
        <v>1</v>
      </c>
      <c r="AJ323">
        <v>1</v>
      </c>
      <c r="AK323">
        <v>1</v>
      </c>
      <c r="AL323">
        <v>1</v>
      </c>
      <c r="AN323">
        <v>0</v>
      </c>
      <c r="AO323">
        <v>1</v>
      </c>
      <c r="AP323">
        <v>0</v>
      </c>
      <c r="AQ323">
        <v>0</v>
      </c>
      <c r="AR323">
        <v>0</v>
      </c>
      <c r="AS323" t="s">
        <v>3</v>
      </c>
      <c r="AT323">
        <v>948</v>
      </c>
      <c r="AU323" t="s">
        <v>3</v>
      </c>
      <c r="AV323">
        <v>0</v>
      </c>
      <c r="AW323">
        <v>2</v>
      </c>
      <c r="AX323">
        <v>51457945</v>
      </c>
      <c r="AY323">
        <v>2</v>
      </c>
      <c r="AZ323">
        <v>16384</v>
      </c>
      <c r="BA323">
        <v>323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CX323">
        <f>ROUND(Y323*Source!I250,9)</f>
        <v>8.8163999999999998</v>
      </c>
      <c r="CY323">
        <f t="shared" si="153"/>
        <v>30.82</v>
      </c>
      <c r="CZ323">
        <f t="shared" si="154"/>
        <v>30.82</v>
      </c>
      <c r="DA323">
        <f t="shared" si="155"/>
        <v>1</v>
      </c>
      <c r="DB323">
        <f t="shared" si="156"/>
        <v>29217.360000000001</v>
      </c>
      <c r="DC323">
        <f t="shared" si="157"/>
        <v>0</v>
      </c>
      <c r="DD323" t="s">
        <v>3</v>
      </c>
      <c r="DE323" t="s">
        <v>3</v>
      </c>
      <c r="DF323">
        <f t="shared" si="159"/>
        <v>271.72000000000003</v>
      </c>
      <c r="DG323">
        <f t="shared" si="160"/>
        <v>0</v>
      </c>
      <c r="DH323">
        <f t="shared" si="161"/>
        <v>0</v>
      </c>
      <c r="DI323">
        <f t="shared" si="162"/>
        <v>0</v>
      </c>
      <c r="DJ323">
        <f t="shared" si="158"/>
        <v>271.72000000000003</v>
      </c>
      <c r="DK323">
        <v>0</v>
      </c>
    </row>
    <row r="324" spans="1:115" x14ac:dyDescent="0.2">
      <c r="A324">
        <f>ROW(Source!A250)</f>
        <v>250</v>
      </c>
      <c r="B324">
        <v>51442965</v>
      </c>
      <c r="C324">
        <v>51457914</v>
      </c>
      <c r="D324">
        <v>0</v>
      </c>
      <c r="E324">
        <v>1</v>
      </c>
      <c r="F324">
        <v>1</v>
      </c>
      <c r="G324">
        <v>1</v>
      </c>
      <c r="H324">
        <v>3</v>
      </c>
      <c r="I324" t="s">
        <v>752</v>
      </c>
      <c r="J324" t="s">
        <v>3</v>
      </c>
      <c r="K324" t="s">
        <v>753</v>
      </c>
      <c r="L324">
        <v>1371</v>
      </c>
      <c r="N324">
        <v>1013</v>
      </c>
      <c r="O324" t="s">
        <v>154</v>
      </c>
      <c r="P324" t="s">
        <v>154</v>
      </c>
      <c r="Q324">
        <v>1</v>
      </c>
      <c r="W324">
        <v>0</v>
      </c>
      <c r="X324">
        <v>-1545310142</v>
      </c>
      <c r="Y324">
        <f t="shared" si="152"/>
        <v>938</v>
      </c>
      <c r="AA324">
        <v>71.47</v>
      </c>
      <c r="AB324">
        <v>0</v>
      </c>
      <c r="AC324">
        <v>0</v>
      </c>
      <c r="AD324">
        <v>0</v>
      </c>
      <c r="AE324">
        <v>71.47</v>
      </c>
      <c r="AF324">
        <v>0</v>
      </c>
      <c r="AG324">
        <v>0</v>
      </c>
      <c r="AH324">
        <v>0</v>
      </c>
      <c r="AI324">
        <v>1</v>
      </c>
      <c r="AJ324">
        <v>1</v>
      </c>
      <c r="AK324">
        <v>1</v>
      </c>
      <c r="AL324">
        <v>1</v>
      </c>
      <c r="AN324">
        <v>0</v>
      </c>
      <c r="AO324">
        <v>1</v>
      </c>
      <c r="AP324">
        <v>0</v>
      </c>
      <c r="AQ324">
        <v>0</v>
      </c>
      <c r="AR324">
        <v>0</v>
      </c>
      <c r="AS324" t="s">
        <v>3</v>
      </c>
      <c r="AT324">
        <v>938</v>
      </c>
      <c r="AU324" t="s">
        <v>3</v>
      </c>
      <c r="AV324">
        <v>0</v>
      </c>
      <c r="AW324">
        <v>2</v>
      </c>
      <c r="AX324">
        <v>51457946</v>
      </c>
      <c r="AY324">
        <v>2</v>
      </c>
      <c r="AZ324">
        <v>16384</v>
      </c>
      <c r="BA324">
        <v>324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CX324">
        <f>ROUND(Y324*Source!I250,9)</f>
        <v>8.7233999999999998</v>
      </c>
      <c r="CY324">
        <f t="shared" si="153"/>
        <v>71.47</v>
      </c>
      <c r="CZ324">
        <f t="shared" si="154"/>
        <v>71.47</v>
      </c>
      <c r="DA324">
        <f t="shared" si="155"/>
        <v>1</v>
      </c>
      <c r="DB324">
        <f t="shared" si="156"/>
        <v>67038.86</v>
      </c>
      <c r="DC324">
        <f t="shared" si="157"/>
        <v>0</v>
      </c>
      <c r="DD324" t="s">
        <v>3</v>
      </c>
      <c r="DE324" t="s">
        <v>3</v>
      </c>
      <c r="DF324">
        <f t="shared" si="159"/>
        <v>623.46</v>
      </c>
      <c r="DG324">
        <f t="shared" si="160"/>
        <v>0</v>
      </c>
      <c r="DH324">
        <f t="shared" si="161"/>
        <v>0</v>
      </c>
      <c r="DI324">
        <f t="shared" si="162"/>
        <v>0</v>
      </c>
      <c r="DJ324">
        <f t="shared" si="158"/>
        <v>623.46</v>
      </c>
      <c r="DK324">
        <v>0</v>
      </c>
    </row>
    <row r="325" spans="1:115" x14ac:dyDescent="0.2">
      <c r="A325">
        <f>ROW(Source!A251)</f>
        <v>251</v>
      </c>
      <c r="B325">
        <v>51441990</v>
      </c>
      <c r="C325">
        <v>51457914</v>
      </c>
      <c r="D325">
        <v>0</v>
      </c>
      <c r="E325">
        <v>1</v>
      </c>
      <c r="F325">
        <v>1</v>
      </c>
      <c r="G325">
        <v>1</v>
      </c>
      <c r="H325">
        <v>1</v>
      </c>
      <c r="I325" t="s">
        <v>734</v>
      </c>
      <c r="J325" t="s">
        <v>3</v>
      </c>
      <c r="K325" t="s">
        <v>735</v>
      </c>
      <c r="L325">
        <v>1369</v>
      </c>
      <c r="N325">
        <v>1013</v>
      </c>
      <c r="O325" t="s">
        <v>642</v>
      </c>
      <c r="P325" t="s">
        <v>642</v>
      </c>
      <c r="Q325">
        <v>1</v>
      </c>
      <c r="W325">
        <v>0</v>
      </c>
      <c r="X325">
        <v>-2095006986</v>
      </c>
      <c r="Y325">
        <f>(AT325*1.15*1.15)</f>
        <v>2063.0999999999995</v>
      </c>
      <c r="AA325">
        <v>0</v>
      </c>
      <c r="AB325">
        <v>0</v>
      </c>
      <c r="AC325">
        <v>0</v>
      </c>
      <c r="AD325">
        <v>9.6199999999999992</v>
      </c>
      <c r="AE325">
        <v>0</v>
      </c>
      <c r="AF325">
        <v>0</v>
      </c>
      <c r="AG325">
        <v>0</v>
      </c>
      <c r="AH325">
        <v>9.6199999999999992</v>
      </c>
      <c r="AI325">
        <v>1</v>
      </c>
      <c r="AJ325">
        <v>1</v>
      </c>
      <c r="AK325">
        <v>1</v>
      </c>
      <c r="AL325">
        <v>1</v>
      </c>
      <c r="AN325">
        <v>0</v>
      </c>
      <c r="AO325">
        <v>1</v>
      </c>
      <c r="AP325">
        <v>0</v>
      </c>
      <c r="AQ325">
        <v>0</v>
      </c>
      <c r="AR325">
        <v>0</v>
      </c>
      <c r="AS325" t="s">
        <v>3</v>
      </c>
      <c r="AT325">
        <v>1560</v>
      </c>
      <c r="AU325" t="s">
        <v>43</v>
      </c>
      <c r="AV325">
        <v>1</v>
      </c>
      <c r="AW325">
        <v>2</v>
      </c>
      <c r="AX325">
        <v>51457931</v>
      </c>
      <c r="AY325">
        <v>2</v>
      </c>
      <c r="AZ325">
        <v>131072</v>
      </c>
      <c r="BA325">
        <v>325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CX325">
        <f>ROUND(Y325*Source!I251,9)</f>
        <v>19.18683</v>
      </c>
      <c r="CY325">
        <f>AD325</f>
        <v>9.6199999999999992</v>
      </c>
      <c r="CZ325">
        <f>AH325</f>
        <v>9.6199999999999992</v>
      </c>
      <c r="DA325">
        <f>AL325</f>
        <v>1</v>
      </c>
      <c r="DB325">
        <f>ROUND((ROUND(AT325*CZ325,2)*1.15*1.15),6)</f>
        <v>19847.022000000001</v>
      </c>
      <c r="DC325">
        <f>ROUND((ROUND(AT325*AG325,2)*1.15*1.15),6)</f>
        <v>0</v>
      </c>
      <c r="DD325" t="s">
        <v>3</v>
      </c>
      <c r="DE325" t="s">
        <v>3</v>
      </c>
      <c r="DF325">
        <f t="shared" si="159"/>
        <v>0</v>
      </c>
      <c r="DG325">
        <f t="shared" si="160"/>
        <v>0</v>
      </c>
      <c r="DH325">
        <f t="shared" si="161"/>
        <v>0</v>
      </c>
      <c r="DI325">
        <f t="shared" si="162"/>
        <v>184.58</v>
      </c>
      <c r="DJ325">
        <f>DI325</f>
        <v>184.58</v>
      </c>
      <c r="DK325">
        <v>0</v>
      </c>
    </row>
    <row r="326" spans="1:115" x14ac:dyDescent="0.2">
      <c r="A326">
        <f>ROW(Source!A251)</f>
        <v>251</v>
      </c>
      <c r="B326">
        <v>51441990</v>
      </c>
      <c r="C326">
        <v>51457914</v>
      </c>
      <c r="D326">
        <v>0</v>
      </c>
      <c r="E326">
        <v>1</v>
      </c>
      <c r="F326">
        <v>1</v>
      </c>
      <c r="G326">
        <v>1</v>
      </c>
      <c r="H326">
        <v>2</v>
      </c>
      <c r="I326" t="s">
        <v>736</v>
      </c>
      <c r="J326" t="s">
        <v>3</v>
      </c>
      <c r="K326" t="s">
        <v>737</v>
      </c>
      <c r="L326">
        <v>37129807</v>
      </c>
      <c r="N326">
        <v>1011</v>
      </c>
      <c r="O326" t="s">
        <v>646</v>
      </c>
      <c r="P326" t="s">
        <v>646</v>
      </c>
      <c r="Q326">
        <v>1</v>
      </c>
      <c r="W326">
        <v>0</v>
      </c>
      <c r="X326">
        <v>-2095942995</v>
      </c>
      <c r="Y326">
        <f>(AT326*1.25*1.15)</f>
        <v>107.78375</v>
      </c>
      <c r="AA326">
        <v>0</v>
      </c>
      <c r="AB326">
        <v>5.41</v>
      </c>
      <c r="AC326">
        <v>0</v>
      </c>
      <c r="AD326">
        <v>0</v>
      </c>
      <c r="AE326">
        <v>0</v>
      </c>
      <c r="AF326">
        <v>5.41</v>
      </c>
      <c r="AG326">
        <v>0</v>
      </c>
      <c r="AH326">
        <v>0</v>
      </c>
      <c r="AI326">
        <v>1</v>
      </c>
      <c r="AJ326">
        <v>1</v>
      </c>
      <c r="AK326">
        <v>1</v>
      </c>
      <c r="AL326">
        <v>1</v>
      </c>
      <c r="AN326">
        <v>0</v>
      </c>
      <c r="AO326">
        <v>1</v>
      </c>
      <c r="AP326">
        <v>0</v>
      </c>
      <c r="AQ326">
        <v>0</v>
      </c>
      <c r="AR326">
        <v>0</v>
      </c>
      <c r="AS326" t="s">
        <v>3</v>
      </c>
      <c r="AT326">
        <v>74.98</v>
      </c>
      <c r="AU326" t="s">
        <v>36</v>
      </c>
      <c r="AV326">
        <v>0</v>
      </c>
      <c r="AW326">
        <v>2</v>
      </c>
      <c r="AX326">
        <v>51457932</v>
      </c>
      <c r="AY326">
        <v>2</v>
      </c>
      <c r="AZ326">
        <v>34816</v>
      </c>
      <c r="BA326">
        <v>326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CX326">
        <f>ROUND(Y326*Source!I251,9)</f>
        <v>1.0023888750000001</v>
      </c>
      <c r="CY326">
        <f>AB326</f>
        <v>5.41</v>
      </c>
      <c r="CZ326">
        <f>AF326</f>
        <v>5.41</v>
      </c>
      <c r="DA326">
        <f>AJ326</f>
        <v>1</v>
      </c>
      <c r="DB326">
        <f>ROUND((ROUND(AT326*CZ326,2)*1.25*1.15),6)</f>
        <v>583.10749999999996</v>
      </c>
      <c r="DC326">
        <f>ROUND((ROUND(AT326*AG326,2)*1.25*1.15),6)</f>
        <v>0</v>
      </c>
      <c r="DD326" t="s">
        <v>3</v>
      </c>
      <c r="DE326" t="s">
        <v>3</v>
      </c>
      <c r="DF326">
        <f t="shared" si="159"/>
        <v>0</v>
      </c>
      <c r="DG326">
        <f t="shared" si="160"/>
        <v>5.42</v>
      </c>
      <c r="DH326">
        <f t="shared" si="161"/>
        <v>0</v>
      </c>
      <c r="DI326">
        <f t="shared" si="162"/>
        <v>0</v>
      </c>
      <c r="DJ326">
        <f>DG326</f>
        <v>5.42</v>
      </c>
      <c r="DK326">
        <v>0</v>
      </c>
    </row>
    <row r="327" spans="1:115" x14ac:dyDescent="0.2">
      <c r="A327">
        <f>ROW(Source!A251)</f>
        <v>251</v>
      </c>
      <c r="B327">
        <v>51441990</v>
      </c>
      <c r="C327">
        <v>51457914</v>
      </c>
      <c r="D327">
        <v>0</v>
      </c>
      <c r="E327">
        <v>1</v>
      </c>
      <c r="F327">
        <v>1</v>
      </c>
      <c r="G327">
        <v>1</v>
      </c>
      <c r="H327">
        <v>2</v>
      </c>
      <c r="I327" t="s">
        <v>738</v>
      </c>
      <c r="J327" t="s">
        <v>3</v>
      </c>
      <c r="K327" t="s">
        <v>739</v>
      </c>
      <c r="L327">
        <v>37129807</v>
      </c>
      <c r="N327">
        <v>1011</v>
      </c>
      <c r="O327" t="s">
        <v>646</v>
      </c>
      <c r="P327" t="s">
        <v>646</v>
      </c>
      <c r="Q327">
        <v>1</v>
      </c>
      <c r="W327">
        <v>0</v>
      </c>
      <c r="X327">
        <v>-483308800</v>
      </c>
      <c r="Y327">
        <f>(AT327*1.25*1.15)</f>
        <v>39.387499999999996</v>
      </c>
      <c r="AA327">
        <v>0</v>
      </c>
      <c r="AB327">
        <v>1.7</v>
      </c>
      <c r="AC327">
        <v>0</v>
      </c>
      <c r="AD327">
        <v>0</v>
      </c>
      <c r="AE327">
        <v>0</v>
      </c>
      <c r="AF327">
        <v>1.7</v>
      </c>
      <c r="AG327">
        <v>0</v>
      </c>
      <c r="AH327">
        <v>0</v>
      </c>
      <c r="AI327">
        <v>1</v>
      </c>
      <c r="AJ327">
        <v>1</v>
      </c>
      <c r="AK327">
        <v>1</v>
      </c>
      <c r="AL327">
        <v>1</v>
      </c>
      <c r="AN327">
        <v>0</v>
      </c>
      <c r="AO327">
        <v>1</v>
      </c>
      <c r="AP327">
        <v>0</v>
      </c>
      <c r="AQ327">
        <v>0</v>
      </c>
      <c r="AR327">
        <v>0</v>
      </c>
      <c r="AS327" t="s">
        <v>3</v>
      </c>
      <c r="AT327">
        <v>27.4</v>
      </c>
      <c r="AU327" t="s">
        <v>36</v>
      </c>
      <c r="AV327">
        <v>0</v>
      </c>
      <c r="AW327">
        <v>2</v>
      </c>
      <c r="AX327">
        <v>51457933</v>
      </c>
      <c r="AY327">
        <v>2</v>
      </c>
      <c r="AZ327">
        <v>32768</v>
      </c>
      <c r="BA327">
        <v>327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CX327">
        <f>ROUND(Y327*Source!I251,9)</f>
        <v>0.36630374999999998</v>
      </c>
      <c r="CY327">
        <f>AB327</f>
        <v>1.7</v>
      </c>
      <c r="CZ327">
        <f>AF327</f>
        <v>1.7</v>
      </c>
      <c r="DA327">
        <f>AJ327</f>
        <v>1</v>
      </c>
      <c r="DB327">
        <f>ROUND((ROUND(AT327*CZ327,2)*1.25*1.15),6)</f>
        <v>66.958749999999995</v>
      </c>
      <c r="DC327">
        <f>ROUND((ROUND(AT327*AG327,2)*1.25*1.15),6)</f>
        <v>0</v>
      </c>
      <c r="DD327" t="s">
        <v>3</v>
      </c>
      <c r="DE327" t="s">
        <v>3</v>
      </c>
      <c r="DF327">
        <f t="shared" si="159"/>
        <v>0</v>
      </c>
      <c r="DG327">
        <f t="shared" si="160"/>
        <v>0.62</v>
      </c>
      <c r="DH327">
        <f t="shared" si="161"/>
        <v>0</v>
      </c>
      <c r="DI327">
        <f t="shared" si="162"/>
        <v>0</v>
      </c>
      <c r="DJ327">
        <f>DG327</f>
        <v>0.62</v>
      </c>
      <c r="DK327">
        <v>0</v>
      </c>
    </row>
    <row r="328" spans="1:115" x14ac:dyDescent="0.2">
      <c r="A328">
        <f>ROW(Source!A251)</f>
        <v>251</v>
      </c>
      <c r="B328">
        <v>51441990</v>
      </c>
      <c r="C328">
        <v>51457914</v>
      </c>
      <c r="D328">
        <v>0</v>
      </c>
      <c r="E328">
        <v>1</v>
      </c>
      <c r="F328">
        <v>1</v>
      </c>
      <c r="G328">
        <v>1</v>
      </c>
      <c r="H328">
        <v>2</v>
      </c>
      <c r="I328" t="s">
        <v>740</v>
      </c>
      <c r="J328" t="s">
        <v>3</v>
      </c>
      <c r="K328" t="s">
        <v>741</v>
      </c>
      <c r="L328">
        <v>37129807</v>
      </c>
      <c r="N328">
        <v>1011</v>
      </c>
      <c r="O328" t="s">
        <v>646</v>
      </c>
      <c r="P328" t="s">
        <v>646</v>
      </c>
      <c r="Q328">
        <v>1</v>
      </c>
      <c r="W328">
        <v>0</v>
      </c>
      <c r="X328">
        <v>145146202</v>
      </c>
      <c r="Y328">
        <f>(AT328*1.25*1.15)</f>
        <v>114.99999999999999</v>
      </c>
      <c r="AA328">
        <v>0</v>
      </c>
      <c r="AB328">
        <v>0.25</v>
      </c>
      <c r="AC328">
        <v>0</v>
      </c>
      <c r="AD328">
        <v>0</v>
      </c>
      <c r="AE328">
        <v>0</v>
      </c>
      <c r="AF328">
        <v>0.25</v>
      </c>
      <c r="AG328">
        <v>0</v>
      </c>
      <c r="AH328">
        <v>0</v>
      </c>
      <c r="AI328">
        <v>1</v>
      </c>
      <c r="AJ328">
        <v>1</v>
      </c>
      <c r="AK328">
        <v>1</v>
      </c>
      <c r="AL328">
        <v>1</v>
      </c>
      <c r="AN328">
        <v>0</v>
      </c>
      <c r="AO328">
        <v>1</v>
      </c>
      <c r="AP328">
        <v>0</v>
      </c>
      <c r="AQ328">
        <v>0</v>
      </c>
      <c r="AR328">
        <v>0</v>
      </c>
      <c r="AS328" t="s">
        <v>3</v>
      </c>
      <c r="AT328">
        <v>80</v>
      </c>
      <c r="AU328" t="s">
        <v>36</v>
      </c>
      <c r="AV328">
        <v>0</v>
      </c>
      <c r="AW328">
        <v>2</v>
      </c>
      <c r="AX328">
        <v>51457934</v>
      </c>
      <c r="AY328">
        <v>2</v>
      </c>
      <c r="AZ328">
        <v>34816</v>
      </c>
      <c r="BA328">
        <v>328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CX328">
        <f>ROUND(Y328*Source!I251,9)</f>
        <v>1.0694999999999999</v>
      </c>
      <c r="CY328">
        <f>AB328</f>
        <v>0.25</v>
      </c>
      <c r="CZ328">
        <f>AF328</f>
        <v>0.25</v>
      </c>
      <c r="DA328">
        <f>AJ328</f>
        <v>1</v>
      </c>
      <c r="DB328">
        <f>ROUND((ROUND(AT328*CZ328,2)*1.25*1.15),6)</f>
        <v>28.75</v>
      </c>
      <c r="DC328">
        <f>ROUND((ROUND(AT328*AG328,2)*1.25*1.15),6)</f>
        <v>0</v>
      </c>
      <c r="DD328" t="s">
        <v>3</v>
      </c>
      <c r="DE328" t="s">
        <v>3</v>
      </c>
      <c r="DF328">
        <f t="shared" si="159"/>
        <v>0</v>
      </c>
      <c r="DG328">
        <f t="shared" si="160"/>
        <v>0.27</v>
      </c>
      <c r="DH328">
        <f t="shared" si="161"/>
        <v>0</v>
      </c>
      <c r="DI328">
        <f t="shared" si="162"/>
        <v>0</v>
      </c>
      <c r="DJ328">
        <f>DG328</f>
        <v>0.27</v>
      </c>
      <c r="DK328">
        <v>0</v>
      </c>
    </row>
    <row r="329" spans="1:115" x14ac:dyDescent="0.2">
      <c r="A329">
        <f>ROW(Source!A251)</f>
        <v>251</v>
      </c>
      <c r="B329">
        <v>51441990</v>
      </c>
      <c r="C329">
        <v>51457914</v>
      </c>
      <c r="D329">
        <v>0</v>
      </c>
      <c r="E329">
        <v>1</v>
      </c>
      <c r="F329">
        <v>1</v>
      </c>
      <c r="G329">
        <v>1</v>
      </c>
      <c r="H329">
        <v>2</v>
      </c>
      <c r="I329" t="s">
        <v>742</v>
      </c>
      <c r="J329" t="s">
        <v>3</v>
      </c>
      <c r="K329" t="s">
        <v>743</v>
      </c>
      <c r="L329">
        <v>37129807</v>
      </c>
      <c r="N329">
        <v>1011</v>
      </c>
      <c r="O329" t="s">
        <v>646</v>
      </c>
      <c r="P329" t="s">
        <v>646</v>
      </c>
      <c r="Q329">
        <v>1</v>
      </c>
      <c r="W329">
        <v>0</v>
      </c>
      <c r="X329">
        <v>-918698354</v>
      </c>
      <c r="Y329">
        <f>(AT329*1.25*1.15)</f>
        <v>158.90125</v>
      </c>
      <c r="AA329">
        <v>0</v>
      </c>
      <c r="AB329">
        <v>0.92</v>
      </c>
      <c r="AC329">
        <v>0</v>
      </c>
      <c r="AD329">
        <v>0</v>
      </c>
      <c r="AE329">
        <v>0</v>
      </c>
      <c r="AF329">
        <v>0.92</v>
      </c>
      <c r="AG329">
        <v>0</v>
      </c>
      <c r="AH329">
        <v>0</v>
      </c>
      <c r="AI329">
        <v>1</v>
      </c>
      <c r="AJ329">
        <v>1</v>
      </c>
      <c r="AK329">
        <v>1</v>
      </c>
      <c r="AL329">
        <v>1</v>
      </c>
      <c r="AN329">
        <v>0</v>
      </c>
      <c r="AO329">
        <v>1</v>
      </c>
      <c r="AP329">
        <v>0</v>
      </c>
      <c r="AQ329">
        <v>0</v>
      </c>
      <c r="AR329">
        <v>0</v>
      </c>
      <c r="AS329" t="s">
        <v>3</v>
      </c>
      <c r="AT329">
        <v>110.54</v>
      </c>
      <c r="AU329" t="s">
        <v>36</v>
      </c>
      <c r="AV329">
        <v>0</v>
      </c>
      <c r="AW329">
        <v>2</v>
      </c>
      <c r="AX329">
        <v>51457935</v>
      </c>
      <c r="AY329">
        <v>2</v>
      </c>
      <c r="AZ329">
        <v>32768</v>
      </c>
      <c r="BA329">
        <v>329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CX329">
        <f>ROUND(Y329*Source!I251,9)</f>
        <v>1.477781625</v>
      </c>
      <c r="CY329">
        <f>AB329</f>
        <v>0.92</v>
      </c>
      <c r="CZ329">
        <f>AF329</f>
        <v>0.92</v>
      </c>
      <c r="DA329">
        <f>AJ329</f>
        <v>1</v>
      </c>
      <c r="DB329">
        <f>ROUND((ROUND(AT329*CZ329,2)*1.25*1.15),6)</f>
        <v>146.19374999999999</v>
      </c>
      <c r="DC329">
        <f>ROUND((ROUND(AT329*AG329,2)*1.25*1.15),6)</f>
        <v>0</v>
      </c>
      <c r="DD329" t="s">
        <v>3</v>
      </c>
      <c r="DE329" t="s">
        <v>3</v>
      </c>
      <c r="DF329">
        <f t="shared" si="159"/>
        <v>0</v>
      </c>
      <c r="DG329">
        <f t="shared" si="160"/>
        <v>1.36</v>
      </c>
      <c r="DH329">
        <f t="shared" si="161"/>
        <v>0</v>
      </c>
      <c r="DI329">
        <f t="shared" si="162"/>
        <v>0</v>
      </c>
      <c r="DJ329">
        <f>DG329</f>
        <v>1.36</v>
      </c>
      <c r="DK329">
        <v>0</v>
      </c>
    </row>
    <row r="330" spans="1:115" x14ac:dyDescent="0.2">
      <c r="A330">
        <f>ROW(Source!A251)</f>
        <v>251</v>
      </c>
      <c r="B330">
        <v>51441990</v>
      </c>
      <c r="C330">
        <v>51457914</v>
      </c>
      <c r="D330">
        <v>0</v>
      </c>
      <c r="E330">
        <v>1</v>
      </c>
      <c r="F330">
        <v>1</v>
      </c>
      <c r="G330">
        <v>1</v>
      </c>
      <c r="H330">
        <v>3</v>
      </c>
      <c r="I330" t="s">
        <v>744</v>
      </c>
      <c r="J330" t="s">
        <v>3</v>
      </c>
      <c r="K330" t="s">
        <v>745</v>
      </c>
      <c r="L330">
        <v>1348</v>
      </c>
      <c r="N330">
        <v>1009</v>
      </c>
      <c r="O330" t="s">
        <v>230</v>
      </c>
      <c r="P330" t="s">
        <v>230</v>
      </c>
      <c r="Q330">
        <v>1000</v>
      </c>
      <c r="W330">
        <v>0</v>
      </c>
      <c r="X330">
        <v>2143872990</v>
      </c>
      <c r="Y330">
        <f t="shared" ref="Y330:Y340" si="163">AT330</f>
        <v>0.86</v>
      </c>
      <c r="AA330">
        <v>5989</v>
      </c>
      <c r="AB330">
        <v>0</v>
      </c>
      <c r="AC330">
        <v>0</v>
      </c>
      <c r="AD330">
        <v>0</v>
      </c>
      <c r="AE330">
        <v>5989</v>
      </c>
      <c r="AF330">
        <v>0</v>
      </c>
      <c r="AG330">
        <v>0</v>
      </c>
      <c r="AH330">
        <v>0</v>
      </c>
      <c r="AI330">
        <v>1</v>
      </c>
      <c r="AJ330">
        <v>1</v>
      </c>
      <c r="AK330">
        <v>1</v>
      </c>
      <c r="AL330">
        <v>1</v>
      </c>
      <c r="AN330">
        <v>0</v>
      </c>
      <c r="AO330">
        <v>1</v>
      </c>
      <c r="AP330">
        <v>0</v>
      </c>
      <c r="AQ330">
        <v>0</v>
      </c>
      <c r="AR330">
        <v>0</v>
      </c>
      <c r="AS330" t="s">
        <v>3</v>
      </c>
      <c r="AT330">
        <v>0.86</v>
      </c>
      <c r="AU330" t="s">
        <v>3</v>
      </c>
      <c r="AV330">
        <v>0</v>
      </c>
      <c r="AW330">
        <v>2</v>
      </c>
      <c r="AX330">
        <v>51457936</v>
      </c>
      <c r="AY330">
        <v>2</v>
      </c>
      <c r="AZ330">
        <v>16384</v>
      </c>
      <c r="BA330">
        <v>330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CX330">
        <f>ROUND(Y330*Source!I251,9)</f>
        <v>7.9979999999999999E-3</v>
      </c>
      <c r="CY330">
        <f t="shared" ref="CY330:CY340" si="164">AA330</f>
        <v>5989</v>
      </c>
      <c r="CZ330">
        <f t="shared" ref="CZ330:CZ340" si="165">AE330</f>
        <v>5989</v>
      </c>
      <c r="DA330">
        <f t="shared" ref="DA330:DA340" si="166">AI330</f>
        <v>1</v>
      </c>
      <c r="DB330">
        <f t="shared" ref="DB330:DB340" si="167">ROUND(ROUND(AT330*CZ330,2),6)</f>
        <v>5150.54</v>
      </c>
      <c r="DC330">
        <f t="shared" ref="DC330:DC340" si="168">ROUND(ROUND(AT330*AG330,2),6)</f>
        <v>0</v>
      </c>
      <c r="DD330" t="s">
        <v>3</v>
      </c>
      <c r="DE330" t="s">
        <v>3</v>
      </c>
      <c r="DF330">
        <f t="shared" si="159"/>
        <v>47.9</v>
      </c>
      <c r="DG330">
        <f t="shared" si="160"/>
        <v>0</v>
      </c>
      <c r="DH330">
        <f t="shared" si="161"/>
        <v>0</v>
      </c>
      <c r="DI330">
        <f t="shared" si="162"/>
        <v>0</v>
      </c>
      <c r="DJ330">
        <f t="shared" ref="DJ330:DJ340" si="169">DF330</f>
        <v>47.9</v>
      </c>
      <c r="DK330">
        <v>0</v>
      </c>
    </row>
    <row r="331" spans="1:115" x14ac:dyDescent="0.2">
      <c r="A331">
        <f>ROW(Source!A251)</f>
        <v>251</v>
      </c>
      <c r="B331">
        <v>51441990</v>
      </c>
      <c r="C331">
        <v>51457914</v>
      </c>
      <c r="D331">
        <v>0</v>
      </c>
      <c r="E331">
        <v>1</v>
      </c>
      <c r="F331">
        <v>1</v>
      </c>
      <c r="G331">
        <v>1</v>
      </c>
      <c r="H331">
        <v>3</v>
      </c>
      <c r="I331" t="s">
        <v>746</v>
      </c>
      <c r="J331" t="s">
        <v>3</v>
      </c>
      <c r="K331" t="s">
        <v>747</v>
      </c>
      <c r="L331">
        <v>1346</v>
      </c>
      <c r="N331">
        <v>1009</v>
      </c>
      <c r="O331" t="s">
        <v>365</v>
      </c>
      <c r="P331" t="s">
        <v>365</v>
      </c>
      <c r="Q331">
        <v>1</v>
      </c>
      <c r="W331">
        <v>0</v>
      </c>
      <c r="X331">
        <v>1043853680</v>
      </c>
      <c r="Y331">
        <f t="shared" si="163"/>
        <v>3</v>
      </c>
      <c r="AA331">
        <v>15.12</v>
      </c>
      <c r="AB331">
        <v>0</v>
      </c>
      <c r="AC331">
        <v>0</v>
      </c>
      <c r="AD331">
        <v>0</v>
      </c>
      <c r="AE331">
        <v>15.12</v>
      </c>
      <c r="AF331">
        <v>0</v>
      </c>
      <c r="AG331">
        <v>0</v>
      </c>
      <c r="AH331">
        <v>0</v>
      </c>
      <c r="AI331">
        <v>1</v>
      </c>
      <c r="AJ331">
        <v>1</v>
      </c>
      <c r="AK331">
        <v>1</v>
      </c>
      <c r="AL331">
        <v>1</v>
      </c>
      <c r="AN331">
        <v>0</v>
      </c>
      <c r="AO331">
        <v>1</v>
      </c>
      <c r="AP331">
        <v>0</v>
      </c>
      <c r="AQ331">
        <v>0</v>
      </c>
      <c r="AR331">
        <v>0</v>
      </c>
      <c r="AS331" t="s">
        <v>3</v>
      </c>
      <c r="AT331">
        <v>3</v>
      </c>
      <c r="AU331" t="s">
        <v>3</v>
      </c>
      <c r="AV331">
        <v>0</v>
      </c>
      <c r="AW331">
        <v>2</v>
      </c>
      <c r="AX331">
        <v>51457937</v>
      </c>
      <c r="AY331">
        <v>2</v>
      </c>
      <c r="AZ331">
        <v>16384</v>
      </c>
      <c r="BA331">
        <v>331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CX331">
        <f>ROUND(Y331*Source!I251,9)</f>
        <v>2.7900000000000001E-2</v>
      </c>
      <c r="CY331">
        <f t="shared" si="164"/>
        <v>15.12</v>
      </c>
      <c r="CZ331">
        <f t="shared" si="165"/>
        <v>15.12</v>
      </c>
      <c r="DA331">
        <f t="shared" si="166"/>
        <v>1</v>
      </c>
      <c r="DB331">
        <f t="shared" si="167"/>
        <v>45.36</v>
      </c>
      <c r="DC331">
        <f t="shared" si="168"/>
        <v>0</v>
      </c>
      <c r="DD331" t="s">
        <v>3</v>
      </c>
      <c r="DE331" t="s">
        <v>3</v>
      </c>
      <c r="DF331">
        <f t="shared" si="159"/>
        <v>0.42</v>
      </c>
      <c r="DG331">
        <f t="shared" si="160"/>
        <v>0</v>
      </c>
      <c r="DH331">
        <f t="shared" si="161"/>
        <v>0</v>
      </c>
      <c r="DI331">
        <f t="shared" si="162"/>
        <v>0</v>
      </c>
      <c r="DJ331">
        <f t="shared" si="169"/>
        <v>0.42</v>
      </c>
      <c r="DK331">
        <v>0</v>
      </c>
    </row>
    <row r="332" spans="1:115" x14ac:dyDescent="0.2">
      <c r="A332">
        <f>ROW(Source!A251)</f>
        <v>251</v>
      </c>
      <c r="B332">
        <v>51441990</v>
      </c>
      <c r="C332">
        <v>51457914</v>
      </c>
      <c r="D332">
        <v>0</v>
      </c>
      <c r="E332">
        <v>1</v>
      </c>
      <c r="F332">
        <v>1</v>
      </c>
      <c r="G332">
        <v>1</v>
      </c>
      <c r="H332">
        <v>3</v>
      </c>
      <c r="I332" t="s">
        <v>359</v>
      </c>
      <c r="J332" t="s">
        <v>3</v>
      </c>
      <c r="K332" t="s">
        <v>360</v>
      </c>
      <c r="L332">
        <v>1348</v>
      </c>
      <c r="N332">
        <v>1009</v>
      </c>
      <c r="O332" t="s">
        <v>230</v>
      </c>
      <c r="P332" t="s">
        <v>230</v>
      </c>
      <c r="Q332">
        <v>1000</v>
      </c>
      <c r="W332">
        <v>0</v>
      </c>
      <c r="X332">
        <v>-1666888419</v>
      </c>
      <c r="Y332">
        <f t="shared" si="163"/>
        <v>0.29099999999999998</v>
      </c>
      <c r="AA332">
        <v>10795.41</v>
      </c>
      <c r="AB332">
        <v>0</v>
      </c>
      <c r="AC332">
        <v>0</v>
      </c>
      <c r="AD332">
        <v>0</v>
      </c>
      <c r="AE332">
        <v>10795.41</v>
      </c>
      <c r="AF332">
        <v>0</v>
      </c>
      <c r="AG332">
        <v>0</v>
      </c>
      <c r="AH332">
        <v>0</v>
      </c>
      <c r="AI332">
        <v>1</v>
      </c>
      <c r="AJ332">
        <v>1</v>
      </c>
      <c r="AK332">
        <v>1</v>
      </c>
      <c r="AL332">
        <v>1</v>
      </c>
      <c r="AN332">
        <v>0</v>
      </c>
      <c r="AO332">
        <v>1</v>
      </c>
      <c r="AP332">
        <v>0</v>
      </c>
      <c r="AQ332">
        <v>0</v>
      </c>
      <c r="AR332">
        <v>0</v>
      </c>
      <c r="AS332" t="s">
        <v>3</v>
      </c>
      <c r="AT332">
        <v>0.29099999999999998</v>
      </c>
      <c r="AU332" t="s">
        <v>3</v>
      </c>
      <c r="AV332">
        <v>0</v>
      </c>
      <c r="AW332">
        <v>2</v>
      </c>
      <c r="AX332">
        <v>51457938</v>
      </c>
      <c r="AY332">
        <v>2</v>
      </c>
      <c r="AZ332">
        <v>16384</v>
      </c>
      <c r="BA332">
        <v>332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CX332">
        <f>ROUND(Y332*Source!I251,9)</f>
        <v>2.7063E-3</v>
      </c>
      <c r="CY332">
        <f t="shared" si="164"/>
        <v>10795.41</v>
      </c>
      <c r="CZ332">
        <f t="shared" si="165"/>
        <v>10795.41</v>
      </c>
      <c r="DA332">
        <f t="shared" si="166"/>
        <v>1</v>
      </c>
      <c r="DB332">
        <f t="shared" si="167"/>
        <v>3141.46</v>
      </c>
      <c r="DC332">
        <f t="shared" si="168"/>
        <v>0</v>
      </c>
      <c r="DD332" t="s">
        <v>3</v>
      </c>
      <c r="DE332" t="s">
        <v>3</v>
      </c>
      <c r="DF332">
        <f t="shared" si="159"/>
        <v>29.22</v>
      </c>
      <c r="DG332">
        <f t="shared" si="160"/>
        <v>0</v>
      </c>
      <c r="DH332">
        <f t="shared" si="161"/>
        <v>0</v>
      </c>
      <c r="DI332">
        <f t="shared" si="162"/>
        <v>0</v>
      </c>
      <c r="DJ332">
        <f t="shared" si="169"/>
        <v>29.22</v>
      </c>
      <c r="DK332">
        <v>0</v>
      </c>
    </row>
    <row r="333" spans="1:115" x14ac:dyDescent="0.2">
      <c r="A333">
        <f>ROW(Source!A251)</f>
        <v>251</v>
      </c>
      <c r="B333">
        <v>51441990</v>
      </c>
      <c r="C333">
        <v>51457914</v>
      </c>
      <c r="D333">
        <v>0</v>
      </c>
      <c r="E333">
        <v>1</v>
      </c>
      <c r="F333">
        <v>1</v>
      </c>
      <c r="G333">
        <v>1</v>
      </c>
      <c r="H333">
        <v>3</v>
      </c>
      <c r="I333" t="s">
        <v>363</v>
      </c>
      <c r="J333" t="s">
        <v>3</v>
      </c>
      <c r="K333" t="s">
        <v>364</v>
      </c>
      <c r="L333">
        <v>1346</v>
      </c>
      <c r="N333">
        <v>1009</v>
      </c>
      <c r="O333" t="s">
        <v>365</v>
      </c>
      <c r="P333" t="s">
        <v>365</v>
      </c>
      <c r="Q333">
        <v>1</v>
      </c>
      <c r="W333">
        <v>0</v>
      </c>
      <c r="X333">
        <v>410747995</v>
      </c>
      <c r="Y333">
        <f t="shared" si="163"/>
        <v>31.6</v>
      </c>
      <c r="AA333">
        <v>5.48</v>
      </c>
      <c r="AB333">
        <v>0</v>
      </c>
      <c r="AC333">
        <v>0</v>
      </c>
      <c r="AD333">
        <v>0</v>
      </c>
      <c r="AE333">
        <v>5.48</v>
      </c>
      <c r="AF333">
        <v>0</v>
      </c>
      <c r="AG333">
        <v>0</v>
      </c>
      <c r="AH333">
        <v>0</v>
      </c>
      <c r="AI333">
        <v>1</v>
      </c>
      <c r="AJ333">
        <v>1</v>
      </c>
      <c r="AK333">
        <v>1</v>
      </c>
      <c r="AL333">
        <v>1</v>
      </c>
      <c r="AN333">
        <v>0</v>
      </c>
      <c r="AO333">
        <v>1</v>
      </c>
      <c r="AP333">
        <v>0</v>
      </c>
      <c r="AQ333">
        <v>0</v>
      </c>
      <c r="AR333">
        <v>0</v>
      </c>
      <c r="AS333" t="s">
        <v>3</v>
      </c>
      <c r="AT333">
        <v>31.6</v>
      </c>
      <c r="AU333" t="s">
        <v>3</v>
      </c>
      <c r="AV333">
        <v>0</v>
      </c>
      <c r="AW333">
        <v>2</v>
      </c>
      <c r="AX333">
        <v>51457939</v>
      </c>
      <c r="AY333">
        <v>2</v>
      </c>
      <c r="AZ333">
        <v>16384</v>
      </c>
      <c r="BA333">
        <v>333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CX333">
        <f>ROUND(Y333*Source!I251,9)</f>
        <v>0.29387999999999997</v>
      </c>
      <c r="CY333">
        <f t="shared" si="164"/>
        <v>5.48</v>
      </c>
      <c r="CZ333">
        <f t="shared" si="165"/>
        <v>5.48</v>
      </c>
      <c r="DA333">
        <f t="shared" si="166"/>
        <v>1</v>
      </c>
      <c r="DB333">
        <f t="shared" si="167"/>
        <v>173.17</v>
      </c>
      <c r="DC333">
        <f t="shared" si="168"/>
        <v>0</v>
      </c>
      <c r="DD333" t="s">
        <v>3</v>
      </c>
      <c r="DE333" t="s">
        <v>3</v>
      </c>
      <c r="DF333">
        <f t="shared" si="159"/>
        <v>1.61</v>
      </c>
      <c r="DG333">
        <f t="shared" si="160"/>
        <v>0</v>
      </c>
      <c r="DH333">
        <f t="shared" si="161"/>
        <v>0</v>
      </c>
      <c r="DI333">
        <f t="shared" si="162"/>
        <v>0</v>
      </c>
      <c r="DJ333">
        <f t="shared" si="169"/>
        <v>1.61</v>
      </c>
      <c r="DK333">
        <v>0</v>
      </c>
    </row>
    <row r="334" spans="1:115" x14ac:dyDescent="0.2">
      <c r="A334">
        <f>ROW(Source!A251)</f>
        <v>251</v>
      </c>
      <c r="B334">
        <v>51441990</v>
      </c>
      <c r="C334">
        <v>51457914</v>
      </c>
      <c r="D334">
        <v>0</v>
      </c>
      <c r="E334">
        <v>1</v>
      </c>
      <c r="F334">
        <v>1</v>
      </c>
      <c r="G334">
        <v>1</v>
      </c>
      <c r="H334">
        <v>3</v>
      </c>
      <c r="I334" t="s">
        <v>368</v>
      </c>
      <c r="J334" t="s">
        <v>3</v>
      </c>
      <c r="K334" t="s">
        <v>369</v>
      </c>
      <c r="L334">
        <v>1348</v>
      </c>
      <c r="N334">
        <v>1009</v>
      </c>
      <c r="O334" t="s">
        <v>230</v>
      </c>
      <c r="P334" t="s">
        <v>230</v>
      </c>
      <c r="Q334">
        <v>1000</v>
      </c>
      <c r="W334">
        <v>0</v>
      </c>
      <c r="X334">
        <v>-1427723800</v>
      </c>
      <c r="Y334">
        <f t="shared" si="163"/>
        <v>0.94</v>
      </c>
      <c r="AA334">
        <v>10883</v>
      </c>
      <c r="AB334">
        <v>0</v>
      </c>
      <c r="AC334">
        <v>0</v>
      </c>
      <c r="AD334">
        <v>0</v>
      </c>
      <c r="AE334">
        <v>10883</v>
      </c>
      <c r="AF334">
        <v>0</v>
      </c>
      <c r="AG334">
        <v>0</v>
      </c>
      <c r="AH334">
        <v>0</v>
      </c>
      <c r="AI334">
        <v>1</v>
      </c>
      <c r="AJ334">
        <v>1</v>
      </c>
      <c r="AK334">
        <v>1</v>
      </c>
      <c r="AL334">
        <v>1</v>
      </c>
      <c r="AN334">
        <v>0</v>
      </c>
      <c r="AO334">
        <v>1</v>
      </c>
      <c r="AP334">
        <v>0</v>
      </c>
      <c r="AQ334">
        <v>0</v>
      </c>
      <c r="AR334">
        <v>0</v>
      </c>
      <c r="AS334" t="s">
        <v>3</v>
      </c>
      <c r="AT334">
        <v>0.94</v>
      </c>
      <c r="AU334" t="s">
        <v>3</v>
      </c>
      <c r="AV334">
        <v>0</v>
      </c>
      <c r="AW334">
        <v>2</v>
      </c>
      <c r="AX334">
        <v>51457940</v>
      </c>
      <c r="AY334">
        <v>2</v>
      </c>
      <c r="AZ334">
        <v>16384</v>
      </c>
      <c r="BA334">
        <v>334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CX334">
        <f>ROUND(Y334*Source!I251,9)</f>
        <v>8.7419999999999998E-3</v>
      </c>
      <c r="CY334">
        <f t="shared" si="164"/>
        <v>10883</v>
      </c>
      <c r="CZ334">
        <f t="shared" si="165"/>
        <v>10883</v>
      </c>
      <c r="DA334">
        <f t="shared" si="166"/>
        <v>1</v>
      </c>
      <c r="DB334">
        <f t="shared" si="167"/>
        <v>10230.02</v>
      </c>
      <c r="DC334">
        <f t="shared" si="168"/>
        <v>0</v>
      </c>
      <c r="DD334" t="s">
        <v>3</v>
      </c>
      <c r="DE334" t="s">
        <v>3</v>
      </c>
      <c r="DF334">
        <f t="shared" si="159"/>
        <v>95.14</v>
      </c>
      <c r="DG334">
        <f t="shared" si="160"/>
        <v>0</v>
      </c>
      <c r="DH334">
        <f t="shared" si="161"/>
        <v>0</v>
      </c>
      <c r="DI334">
        <f t="shared" si="162"/>
        <v>0</v>
      </c>
      <c r="DJ334">
        <f t="shared" si="169"/>
        <v>95.14</v>
      </c>
      <c r="DK334">
        <v>0</v>
      </c>
    </row>
    <row r="335" spans="1:115" x14ac:dyDescent="0.2">
      <c r="A335">
        <f>ROW(Source!A251)</f>
        <v>251</v>
      </c>
      <c r="B335">
        <v>51441990</v>
      </c>
      <c r="C335">
        <v>51457914</v>
      </c>
      <c r="D335">
        <v>0</v>
      </c>
      <c r="E335">
        <v>1</v>
      </c>
      <c r="F335">
        <v>1</v>
      </c>
      <c r="G335">
        <v>1</v>
      </c>
      <c r="H335">
        <v>3</v>
      </c>
      <c r="I335" t="s">
        <v>257</v>
      </c>
      <c r="J335" t="s">
        <v>3</v>
      </c>
      <c r="K335" t="s">
        <v>258</v>
      </c>
      <c r="L335">
        <v>1348</v>
      </c>
      <c r="N335">
        <v>1009</v>
      </c>
      <c r="O335" t="s">
        <v>230</v>
      </c>
      <c r="P335" t="s">
        <v>230</v>
      </c>
      <c r="Q335">
        <v>1000</v>
      </c>
      <c r="W335">
        <v>0</v>
      </c>
      <c r="X335">
        <v>-1292456569</v>
      </c>
      <c r="Y335">
        <f t="shared" si="163"/>
        <v>2.0299999999999998</v>
      </c>
      <c r="AA335">
        <v>11856</v>
      </c>
      <c r="AB335">
        <v>0</v>
      </c>
      <c r="AC335">
        <v>0</v>
      </c>
      <c r="AD335">
        <v>0</v>
      </c>
      <c r="AE335">
        <v>11856</v>
      </c>
      <c r="AF335">
        <v>0</v>
      </c>
      <c r="AG335">
        <v>0</v>
      </c>
      <c r="AH335">
        <v>0</v>
      </c>
      <c r="AI335">
        <v>1</v>
      </c>
      <c r="AJ335">
        <v>1</v>
      </c>
      <c r="AK335">
        <v>1</v>
      </c>
      <c r="AL335">
        <v>1</v>
      </c>
      <c r="AN335">
        <v>0</v>
      </c>
      <c r="AO335">
        <v>1</v>
      </c>
      <c r="AP335">
        <v>0</v>
      </c>
      <c r="AQ335">
        <v>0</v>
      </c>
      <c r="AR335">
        <v>0</v>
      </c>
      <c r="AS335" t="s">
        <v>3</v>
      </c>
      <c r="AT335">
        <v>2.0299999999999998</v>
      </c>
      <c r="AU335" t="s">
        <v>3</v>
      </c>
      <c r="AV335">
        <v>0</v>
      </c>
      <c r="AW335">
        <v>2</v>
      </c>
      <c r="AX335">
        <v>51457941</v>
      </c>
      <c r="AY335">
        <v>2</v>
      </c>
      <c r="AZ335">
        <v>16384</v>
      </c>
      <c r="BA335">
        <v>335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CX335">
        <f>ROUND(Y335*Source!I251,9)</f>
        <v>1.8879E-2</v>
      </c>
      <c r="CY335">
        <f t="shared" si="164"/>
        <v>11856</v>
      </c>
      <c r="CZ335">
        <f t="shared" si="165"/>
        <v>11856</v>
      </c>
      <c r="DA335">
        <f t="shared" si="166"/>
        <v>1</v>
      </c>
      <c r="DB335">
        <f t="shared" si="167"/>
        <v>24067.68</v>
      </c>
      <c r="DC335">
        <f t="shared" si="168"/>
        <v>0</v>
      </c>
      <c r="DD335" t="s">
        <v>3</v>
      </c>
      <c r="DE335" t="s">
        <v>3</v>
      </c>
      <c r="DF335">
        <f t="shared" si="159"/>
        <v>223.83</v>
      </c>
      <c r="DG335">
        <f t="shared" si="160"/>
        <v>0</v>
      </c>
      <c r="DH335">
        <f t="shared" si="161"/>
        <v>0</v>
      </c>
      <c r="DI335">
        <f t="shared" si="162"/>
        <v>0</v>
      </c>
      <c r="DJ335">
        <f t="shared" si="169"/>
        <v>223.83</v>
      </c>
      <c r="DK335">
        <v>0</v>
      </c>
    </row>
    <row r="336" spans="1:115" x14ac:dyDescent="0.2">
      <c r="A336">
        <f>ROW(Source!A251)</f>
        <v>251</v>
      </c>
      <c r="B336">
        <v>51441990</v>
      </c>
      <c r="C336">
        <v>51457914</v>
      </c>
      <c r="D336">
        <v>0</v>
      </c>
      <c r="E336">
        <v>1</v>
      </c>
      <c r="F336">
        <v>1</v>
      </c>
      <c r="G336">
        <v>1</v>
      </c>
      <c r="H336">
        <v>3</v>
      </c>
      <c r="I336" t="s">
        <v>748</v>
      </c>
      <c r="J336" t="s">
        <v>3</v>
      </c>
      <c r="K336" t="s">
        <v>749</v>
      </c>
      <c r="L336">
        <v>1348</v>
      </c>
      <c r="N336">
        <v>1009</v>
      </c>
      <c r="O336" t="s">
        <v>230</v>
      </c>
      <c r="P336" t="s">
        <v>230</v>
      </c>
      <c r="Q336">
        <v>1000</v>
      </c>
      <c r="W336">
        <v>0</v>
      </c>
      <c r="X336">
        <v>614417748</v>
      </c>
      <c r="Y336">
        <f t="shared" si="163"/>
        <v>41.9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1</v>
      </c>
      <c r="AJ336">
        <v>1</v>
      </c>
      <c r="AK336">
        <v>1</v>
      </c>
      <c r="AL336">
        <v>1</v>
      </c>
      <c r="AN336">
        <v>0</v>
      </c>
      <c r="AO336">
        <v>0</v>
      </c>
      <c r="AP336">
        <v>0</v>
      </c>
      <c r="AQ336">
        <v>0</v>
      </c>
      <c r="AR336">
        <v>0</v>
      </c>
      <c r="AS336" t="s">
        <v>3</v>
      </c>
      <c r="AT336">
        <v>41.9</v>
      </c>
      <c r="AU336" t="s">
        <v>3</v>
      </c>
      <c r="AV336">
        <v>0</v>
      </c>
      <c r="AW336">
        <v>2</v>
      </c>
      <c r="AX336">
        <v>51457942</v>
      </c>
      <c r="AY336">
        <v>1</v>
      </c>
      <c r="AZ336">
        <v>0</v>
      </c>
      <c r="BA336">
        <v>336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CX336">
        <f>ROUND(Y336*Source!I251,9)</f>
        <v>0.38967000000000002</v>
      </c>
      <c r="CY336">
        <f t="shared" si="164"/>
        <v>0</v>
      </c>
      <c r="CZ336">
        <f t="shared" si="165"/>
        <v>0</v>
      </c>
      <c r="DA336">
        <f t="shared" si="166"/>
        <v>1</v>
      </c>
      <c r="DB336">
        <f t="shared" si="167"/>
        <v>0</v>
      </c>
      <c r="DC336">
        <f t="shared" si="168"/>
        <v>0</v>
      </c>
      <c r="DD336" t="s">
        <v>3</v>
      </c>
      <c r="DE336" t="s">
        <v>3</v>
      </c>
      <c r="DF336">
        <f t="shared" si="159"/>
        <v>0</v>
      </c>
      <c r="DG336">
        <f t="shared" si="160"/>
        <v>0</v>
      </c>
      <c r="DH336">
        <f t="shared" si="161"/>
        <v>0</v>
      </c>
      <c r="DI336">
        <f t="shared" si="162"/>
        <v>0</v>
      </c>
      <c r="DJ336">
        <f t="shared" si="169"/>
        <v>0</v>
      </c>
      <c r="DK336">
        <v>0</v>
      </c>
    </row>
    <row r="337" spans="1:115" x14ac:dyDescent="0.2">
      <c r="A337">
        <f>ROW(Source!A251)</f>
        <v>251</v>
      </c>
      <c r="B337">
        <v>51441990</v>
      </c>
      <c r="C337">
        <v>51457914</v>
      </c>
      <c r="D337">
        <v>0</v>
      </c>
      <c r="E337">
        <v>1</v>
      </c>
      <c r="F337">
        <v>1</v>
      </c>
      <c r="G337">
        <v>1</v>
      </c>
      <c r="H337">
        <v>3</v>
      </c>
      <c r="I337" t="s">
        <v>750</v>
      </c>
      <c r="J337" t="s">
        <v>3</v>
      </c>
      <c r="K337" t="s">
        <v>751</v>
      </c>
      <c r="L337">
        <v>1371</v>
      </c>
      <c r="N337">
        <v>1013</v>
      </c>
      <c r="O337" t="s">
        <v>154</v>
      </c>
      <c r="P337" t="s">
        <v>154</v>
      </c>
      <c r="Q337">
        <v>1</v>
      </c>
      <c r="W337">
        <v>0</v>
      </c>
      <c r="X337">
        <v>-2137423006</v>
      </c>
      <c r="Y337">
        <f t="shared" si="163"/>
        <v>938</v>
      </c>
      <c r="AA337">
        <v>452.26</v>
      </c>
      <c r="AB337">
        <v>0</v>
      </c>
      <c r="AC337">
        <v>0</v>
      </c>
      <c r="AD337">
        <v>0</v>
      </c>
      <c r="AE337">
        <v>452.26</v>
      </c>
      <c r="AF337">
        <v>0</v>
      </c>
      <c r="AG337">
        <v>0</v>
      </c>
      <c r="AH337">
        <v>0</v>
      </c>
      <c r="AI337">
        <v>1</v>
      </c>
      <c r="AJ337">
        <v>1</v>
      </c>
      <c r="AK337">
        <v>1</v>
      </c>
      <c r="AL337">
        <v>1</v>
      </c>
      <c r="AN337">
        <v>0</v>
      </c>
      <c r="AO337">
        <v>1</v>
      </c>
      <c r="AP337">
        <v>0</v>
      </c>
      <c r="AQ337">
        <v>0</v>
      </c>
      <c r="AR337">
        <v>0</v>
      </c>
      <c r="AS337" t="s">
        <v>3</v>
      </c>
      <c r="AT337">
        <v>938</v>
      </c>
      <c r="AU337" t="s">
        <v>3</v>
      </c>
      <c r="AV337">
        <v>0</v>
      </c>
      <c r="AW337">
        <v>2</v>
      </c>
      <c r="AX337">
        <v>51457943</v>
      </c>
      <c r="AY337">
        <v>2</v>
      </c>
      <c r="AZ337">
        <v>16384</v>
      </c>
      <c r="BA337">
        <v>337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CX337">
        <f>ROUND(Y337*Source!I251,9)</f>
        <v>8.7233999999999998</v>
      </c>
      <c r="CY337">
        <f t="shared" si="164"/>
        <v>452.26</v>
      </c>
      <c r="CZ337">
        <f t="shared" si="165"/>
        <v>452.26</v>
      </c>
      <c r="DA337">
        <f t="shared" si="166"/>
        <v>1</v>
      </c>
      <c r="DB337">
        <f t="shared" si="167"/>
        <v>424219.88</v>
      </c>
      <c r="DC337">
        <f t="shared" si="168"/>
        <v>0</v>
      </c>
      <c r="DD337" t="s">
        <v>3</v>
      </c>
      <c r="DE337" t="s">
        <v>3</v>
      </c>
      <c r="DF337">
        <f t="shared" si="159"/>
        <v>3945.24</v>
      </c>
      <c r="DG337">
        <f t="shared" si="160"/>
        <v>0</v>
      </c>
      <c r="DH337">
        <f t="shared" si="161"/>
        <v>0</v>
      </c>
      <c r="DI337">
        <f t="shared" si="162"/>
        <v>0</v>
      </c>
      <c r="DJ337">
        <f t="shared" si="169"/>
        <v>3945.24</v>
      </c>
      <c r="DK337">
        <v>0</v>
      </c>
    </row>
    <row r="338" spans="1:115" x14ac:dyDescent="0.2">
      <c r="A338">
        <f>ROW(Source!A251)</f>
        <v>251</v>
      </c>
      <c r="B338">
        <v>51441990</v>
      </c>
      <c r="C338">
        <v>51457914</v>
      </c>
      <c r="D338">
        <v>0</v>
      </c>
      <c r="E338">
        <v>1</v>
      </c>
      <c r="F338">
        <v>1</v>
      </c>
      <c r="G338">
        <v>1</v>
      </c>
      <c r="H338">
        <v>3</v>
      </c>
      <c r="I338" t="s">
        <v>377</v>
      </c>
      <c r="J338" t="s">
        <v>3</v>
      </c>
      <c r="K338" t="s">
        <v>378</v>
      </c>
      <c r="L338">
        <v>1371</v>
      </c>
      <c r="N338">
        <v>1013</v>
      </c>
      <c r="O338" t="s">
        <v>154</v>
      </c>
      <c r="P338" t="s">
        <v>154</v>
      </c>
      <c r="Q338">
        <v>1</v>
      </c>
      <c r="W338">
        <v>0</v>
      </c>
      <c r="X338">
        <v>201147782</v>
      </c>
      <c r="Y338">
        <f t="shared" si="163"/>
        <v>1900</v>
      </c>
      <c r="AA338">
        <v>2.5299999999999998</v>
      </c>
      <c r="AB338">
        <v>0</v>
      </c>
      <c r="AC338">
        <v>0</v>
      </c>
      <c r="AD338">
        <v>0</v>
      </c>
      <c r="AE338">
        <v>2.5299999999999998</v>
      </c>
      <c r="AF338">
        <v>0</v>
      </c>
      <c r="AG338">
        <v>0</v>
      </c>
      <c r="AH338">
        <v>0</v>
      </c>
      <c r="AI338">
        <v>1</v>
      </c>
      <c r="AJ338">
        <v>1</v>
      </c>
      <c r="AK338">
        <v>1</v>
      </c>
      <c r="AL338">
        <v>1</v>
      </c>
      <c r="AN338">
        <v>0</v>
      </c>
      <c r="AO338">
        <v>1</v>
      </c>
      <c r="AP338">
        <v>0</v>
      </c>
      <c r="AQ338">
        <v>0</v>
      </c>
      <c r="AR338">
        <v>0</v>
      </c>
      <c r="AS338" t="s">
        <v>3</v>
      </c>
      <c r="AT338">
        <v>1900</v>
      </c>
      <c r="AU338" t="s">
        <v>3</v>
      </c>
      <c r="AV338">
        <v>0</v>
      </c>
      <c r="AW338">
        <v>2</v>
      </c>
      <c r="AX338">
        <v>51457944</v>
      </c>
      <c r="AY338">
        <v>2</v>
      </c>
      <c r="AZ338">
        <v>16384</v>
      </c>
      <c r="BA338">
        <v>338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CX338">
        <f>ROUND(Y338*Source!I251,9)</f>
        <v>17.670000000000002</v>
      </c>
      <c r="CY338">
        <f t="shared" si="164"/>
        <v>2.5299999999999998</v>
      </c>
      <c r="CZ338">
        <f t="shared" si="165"/>
        <v>2.5299999999999998</v>
      </c>
      <c r="DA338">
        <f t="shared" si="166"/>
        <v>1</v>
      </c>
      <c r="DB338">
        <f t="shared" si="167"/>
        <v>4807</v>
      </c>
      <c r="DC338">
        <f t="shared" si="168"/>
        <v>0</v>
      </c>
      <c r="DD338" t="s">
        <v>3</v>
      </c>
      <c r="DE338" t="s">
        <v>3</v>
      </c>
      <c r="DF338">
        <f t="shared" si="159"/>
        <v>44.71</v>
      </c>
      <c r="DG338">
        <f t="shared" si="160"/>
        <v>0</v>
      </c>
      <c r="DH338">
        <f t="shared" si="161"/>
        <v>0</v>
      </c>
      <c r="DI338">
        <f t="shared" si="162"/>
        <v>0</v>
      </c>
      <c r="DJ338">
        <f t="shared" si="169"/>
        <v>44.71</v>
      </c>
      <c r="DK338">
        <v>0</v>
      </c>
    </row>
    <row r="339" spans="1:115" x14ac:dyDescent="0.2">
      <c r="A339">
        <f>ROW(Source!A251)</f>
        <v>251</v>
      </c>
      <c r="B339">
        <v>51441990</v>
      </c>
      <c r="C339">
        <v>51457914</v>
      </c>
      <c r="D339">
        <v>0</v>
      </c>
      <c r="E339">
        <v>1</v>
      </c>
      <c r="F339">
        <v>1</v>
      </c>
      <c r="G339">
        <v>1</v>
      </c>
      <c r="H339">
        <v>3</v>
      </c>
      <c r="I339" t="s">
        <v>381</v>
      </c>
      <c r="J339" t="s">
        <v>3</v>
      </c>
      <c r="K339" t="s">
        <v>382</v>
      </c>
      <c r="L339">
        <v>1371</v>
      </c>
      <c r="N339">
        <v>1013</v>
      </c>
      <c r="O339" t="s">
        <v>154</v>
      </c>
      <c r="P339" t="s">
        <v>154</v>
      </c>
      <c r="Q339">
        <v>1</v>
      </c>
      <c r="W339">
        <v>0</v>
      </c>
      <c r="X339">
        <v>-919234391</v>
      </c>
      <c r="Y339">
        <f t="shared" si="163"/>
        <v>948</v>
      </c>
      <c r="AA339">
        <v>30.82</v>
      </c>
      <c r="AB339">
        <v>0</v>
      </c>
      <c r="AC339">
        <v>0</v>
      </c>
      <c r="AD339">
        <v>0</v>
      </c>
      <c r="AE339">
        <v>30.82</v>
      </c>
      <c r="AF339">
        <v>0</v>
      </c>
      <c r="AG339">
        <v>0</v>
      </c>
      <c r="AH339">
        <v>0</v>
      </c>
      <c r="AI339">
        <v>1</v>
      </c>
      <c r="AJ339">
        <v>1</v>
      </c>
      <c r="AK339">
        <v>1</v>
      </c>
      <c r="AL339">
        <v>1</v>
      </c>
      <c r="AN339">
        <v>0</v>
      </c>
      <c r="AO339">
        <v>1</v>
      </c>
      <c r="AP339">
        <v>0</v>
      </c>
      <c r="AQ339">
        <v>0</v>
      </c>
      <c r="AR339">
        <v>0</v>
      </c>
      <c r="AS339" t="s">
        <v>3</v>
      </c>
      <c r="AT339">
        <v>948</v>
      </c>
      <c r="AU339" t="s">
        <v>3</v>
      </c>
      <c r="AV339">
        <v>0</v>
      </c>
      <c r="AW339">
        <v>2</v>
      </c>
      <c r="AX339">
        <v>51457945</v>
      </c>
      <c r="AY339">
        <v>2</v>
      </c>
      <c r="AZ339">
        <v>16384</v>
      </c>
      <c r="BA339">
        <v>339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CX339">
        <f>ROUND(Y339*Source!I251,9)</f>
        <v>8.8163999999999998</v>
      </c>
      <c r="CY339">
        <f t="shared" si="164"/>
        <v>30.82</v>
      </c>
      <c r="CZ339">
        <f t="shared" si="165"/>
        <v>30.82</v>
      </c>
      <c r="DA339">
        <f t="shared" si="166"/>
        <v>1</v>
      </c>
      <c r="DB339">
        <f t="shared" si="167"/>
        <v>29217.360000000001</v>
      </c>
      <c r="DC339">
        <f t="shared" si="168"/>
        <v>0</v>
      </c>
      <c r="DD339" t="s">
        <v>3</v>
      </c>
      <c r="DE339" t="s">
        <v>3</v>
      </c>
      <c r="DF339">
        <f t="shared" si="159"/>
        <v>271.72000000000003</v>
      </c>
      <c r="DG339">
        <f t="shared" si="160"/>
        <v>0</v>
      </c>
      <c r="DH339">
        <f t="shared" si="161"/>
        <v>0</v>
      </c>
      <c r="DI339">
        <f t="shared" si="162"/>
        <v>0</v>
      </c>
      <c r="DJ339">
        <f t="shared" si="169"/>
        <v>271.72000000000003</v>
      </c>
      <c r="DK339">
        <v>0</v>
      </c>
    </row>
    <row r="340" spans="1:115" x14ac:dyDescent="0.2">
      <c r="A340">
        <f>ROW(Source!A251)</f>
        <v>251</v>
      </c>
      <c r="B340">
        <v>51441990</v>
      </c>
      <c r="C340">
        <v>51457914</v>
      </c>
      <c r="D340">
        <v>0</v>
      </c>
      <c r="E340">
        <v>1</v>
      </c>
      <c r="F340">
        <v>1</v>
      </c>
      <c r="G340">
        <v>1</v>
      </c>
      <c r="H340">
        <v>3</v>
      </c>
      <c r="I340" t="s">
        <v>752</v>
      </c>
      <c r="J340" t="s">
        <v>3</v>
      </c>
      <c r="K340" t="s">
        <v>753</v>
      </c>
      <c r="L340">
        <v>1371</v>
      </c>
      <c r="N340">
        <v>1013</v>
      </c>
      <c r="O340" t="s">
        <v>154</v>
      </c>
      <c r="P340" t="s">
        <v>154</v>
      </c>
      <c r="Q340">
        <v>1</v>
      </c>
      <c r="W340">
        <v>0</v>
      </c>
      <c r="X340">
        <v>-1545310142</v>
      </c>
      <c r="Y340">
        <f t="shared" si="163"/>
        <v>938</v>
      </c>
      <c r="AA340">
        <v>71.47</v>
      </c>
      <c r="AB340">
        <v>0</v>
      </c>
      <c r="AC340">
        <v>0</v>
      </c>
      <c r="AD340">
        <v>0</v>
      </c>
      <c r="AE340">
        <v>71.47</v>
      </c>
      <c r="AF340">
        <v>0</v>
      </c>
      <c r="AG340">
        <v>0</v>
      </c>
      <c r="AH340">
        <v>0</v>
      </c>
      <c r="AI340">
        <v>1</v>
      </c>
      <c r="AJ340">
        <v>1</v>
      </c>
      <c r="AK340">
        <v>1</v>
      </c>
      <c r="AL340">
        <v>1</v>
      </c>
      <c r="AN340">
        <v>0</v>
      </c>
      <c r="AO340">
        <v>1</v>
      </c>
      <c r="AP340">
        <v>0</v>
      </c>
      <c r="AQ340">
        <v>0</v>
      </c>
      <c r="AR340">
        <v>0</v>
      </c>
      <c r="AS340" t="s">
        <v>3</v>
      </c>
      <c r="AT340">
        <v>938</v>
      </c>
      <c r="AU340" t="s">
        <v>3</v>
      </c>
      <c r="AV340">
        <v>0</v>
      </c>
      <c r="AW340">
        <v>2</v>
      </c>
      <c r="AX340">
        <v>51457946</v>
      </c>
      <c r="AY340">
        <v>2</v>
      </c>
      <c r="AZ340">
        <v>16384</v>
      </c>
      <c r="BA340">
        <v>340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CX340">
        <f>ROUND(Y340*Source!I251,9)</f>
        <v>8.7233999999999998</v>
      </c>
      <c r="CY340">
        <f t="shared" si="164"/>
        <v>71.47</v>
      </c>
      <c r="CZ340">
        <f t="shared" si="165"/>
        <v>71.47</v>
      </c>
      <c r="DA340">
        <f t="shared" si="166"/>
        <v>1</v>
      </c>
      <c r="DB340">
        <f t="shared" si="167"/>
        <v>67038.86</v>
      </c>
      <c r="DC340">
        <f t="shared" si="168"/>
        <v>0</v>
      </c>
      <c r="DD340" t="s">
        <v>3</v>
      </c>
      <c r="DE340" t="s">
        <v>3</v>
      </c>
      <c r="DF340">
        <f t="shared" si="159"/>
        <v>623.46</v>
      </c>
      <c r="DG340">
        <f t="shared" si="160"/>
        <v>0</v>
      </c>
      <c r="DH340">
        <f t="shared" si="161"/>
        <v>0</v>
      </c>
      <c r="DI340">
        <f t="shared" si="162"/>
        <v>0</v>
      </c>
      <c r="DJ340">
        <f t="shared" si="169"/>
        <v>623.46</v>
      </c>
      <c r="DK340">
        <v>0</v>
      </c>
    </row>
    <row r="341" spans="1:115" x14ac:dyDescent="0.2">
      <c r="A341">
        <f>ROW(Source!A268)</f>
        <v>268</v>
      </c>
      <c r="B341">
        <v>51442965</v>
      </c>
      <c r="C341">
        <v>51457955</v>
      </c>
      <c r="D341">
        <v>0</v>
      </c>
      <c r="E341">
        <v>1</v>
      </c>
      <c r="F341">
        <v>1</v>
      </c>
      <c r="G341">
        <v>1</v>
      </c>
      <c r="H341">
        <v>1</v>
      </c>
      <c r="I341" t="s">
        <v>653</v>
      </c>
      <c r="J341" t="s">
        <v>3</v>
      </c>
      <c r="K341" t="s">
        <v>654</v>
      </c>
      <c r="L341">
        <v>1369</v>
      </c>
      <c r="N341">
        <v>1013</v>
      </c>
      <c r="O341" t="s">
        <v>642</v>
      </c>
      <c r="P341" t="s">
        <v>642</v>
      </c>
      <c r="Q341">
        <v>1</v>
      </c>
      <c r="W341">
        <v>0</v>
      </c>
      <c r="X341">
        <v>1867385565</v>
      </c>
      <c r="Y341">
        <f>(AT341*1.15*1.15)</f>
        <v>153.40999999999997</v>
      </c>
      <c r="AA341">
        <v>0</v>
      </c>
      <c r="AB341">
        <v>0</v>
      </c>
      <c r="AC341">
        <v>0</v>
      </c>
      <c r="AD341">
        <v>8.5299999999999994</v>
      </c>
      <c r="AE341">
        <v>0</v>
      </c>
      <c r="AF341">
        <v>0</v>
      </c>
      <c r="AG341">
        <v>0</v>
      </c>
      <c r="AH341">
        <v>8.5299999999999994</v>
      </c>
      <c r="AI341">
        <v>1</v>
      </c>
      <c r="AJ341">
        <v>1</v>
      </c>
      <c r="AK341">
        <v>1</v>
      </c>
      <c r="AL341">
        <v>1</v>
      </c>
      <c r="AN341">
        <v>0</v>
      </c>
      <c r="AO341">
        <v>1</v>
      </c>
      <c r="AP341">
        <v>0</v>
      </c>
      <c r="AQ341">
        <v>0</v>
      </c>
      <c r="AR341">
        <v>0</v>
      </c>
      <c r="AS341" t="s">
        <v>3</v>
      </c>
      <c r="AT341">
        <v>116</v>
      </c>
      <c r="AU341" t="s">
        <v>43</v>
      </c>
      <c r="AV341">
        <v>1</v>
      </c>
      <c r="AW341">
        <v>2</v>
      </c>
      <c r="AX341">
        <v>51457978</v>
      </c>
      <c r="AY341">
        <v>2</v>
      </c>
      <c r="AZ341">
        <v>131072</v>
      </c>
      <c r="BA341">
        <v>341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CX341">
        <f>ROUND(Y341*Source!I268,9)</f>
        <v>0</v>
      </c>
      <c r="CY341">
        <f>AD341</f>
        <v>8.5299999999999994</v>
      </c>
      <c r="CZ341">
        <f>AH341</f>
        <v>8.5299999999999994</v>
      </c>
      <c r="DA341">
        <f>AL341</f>
        <v>1</v>
      </c>
      <c r="DB341">
        <f>ROUND((ROUND(AT341*CZ341,2)*1.15*1.15),6)</f>
        <v>1308.5872999999999</v>
      </c>
      <c r="DC341">
        <f>ROUND((ROUND(AT341*AG341,2)*1.15*1.15),6)</f>
        <v>0</v>
      </c>
      <c r="DD341" t="s">
        <v>3</v>
      </c>
      <c r="DE341" t="s">
        <v>3</v>
      </c>
      <c r="DF341">
        <f t="shared" si="159"/>
        <v>0</v>
      </c>
      <c r="DG341">
        <f t="shared" si="160"/>
        <v>0</v>
      </c>
      <c r="DH341">
        <f t="shared" si="161"/>
        <v>0</v>
      </c>
      <c r="DI341">
        <f t="shared" si="162"/>
        <v>0</v>
      </c>
      <c r="DJ341">
        <f>DI341</f>
        <v>0</v>
      </c>
      <c r="DK341">
        <v>0</v>
      </c>
    </row>
    <row r="342" spans="1:115" x14ac:dyDescent="0.2">
      <c r="A342">
        <f>ROW(Source!A268)</f>
        <v>268</v>
      </c>
      <c r="B342">
        <v>51442965</v>
      </c>
      <c r="C342">
        <v>51457955</v>
      </c>
      <c r="D342">
        <v>121548</v>
      </c>
      <c r="E342">
        <v>1</v>
      </c>
      <c r="F342">
        <v>1</v>
      </c>
      <c r="G342">
        <v>1</v>
      </c>
      <c r="H342">
        <v>1</v>
      </c>
      <c r="I342" t="s">
        <v>31</v>
      </c>
      <c r="J342" t="s">
        <v>3</v>
      </c>
      <c r="K342" t="s">
        <v>643</v>
      </c>
      <c r="L342">
        <v>1369</v>
      </c>
      <c r="N342">
        <v>1013</v>
      </c>
      <c r="O342" t="s">
        <v>642</v>
      </c>
      <c r="P342" t="s">
        <v>642</v>
      </c>
      <c r="Q342">
        <v>1</v>
      </c>
      <c r="W342">
        <v>0</v>
      </c>
      <c r="X342">
        <v>18861106</v>
      </c>
      <c r="Y342">
        <f t="shared" ref="Y342:Y352" si="170">(AT342*1.25*1.15)</f>
        <v>26.852499999999999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1</v>
      </c>
      <c r="AJ342">
        <v>1</v>
      </c>
      <c r="AK342">
        <v>1</v>
      </c>
      <c r="AL342">
        <v>1</v>
      </c>
      <c r="AN342">
        <v>0</v>
      </c>
      <c r="AO342">
        <v>1</v>
      </c>
      <c r="AP342">
        <v>0</v>
      </c>
      <c r="AQ342">
        <v>0</v>
      </c>
      <c r="AR342">
        <v>0</v>
      </c>
      <c r="AS342" t="s">
        <v>3</v>
      </c>
      <c r="AT342">
        <v>18.68</v>
      </c>
      <c r="AU342" t="s">
        <v>36</v>
      </c>
      <c r="AV342">
        <v>2</v>
      </c>
      <c r="AW342">
        <v>2</v>
      </c>
      <c r="AX342">
        <v>51457979</v>
      </c>
      <c r="AY342">
        <v>1</v>
      </c>
      <c r="AZ342">
        <v>0</v>
      </c>
      <c r="BA342">
        <v>342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CX342">
        <f>ROUND(Y342*Source!I268,9)</f>
        <v>0</v>
      </c>
      <c r="CY342">
        <f>AD342</f>
        <v>0</v>
      </c>
      <c r="CZ342">
        <f>AH342</f>
        <v>0</v>
      </c>
      <c r="DA342">
        <f>AL342</f>
        <v>1</v>
      </c>
      <c r="DB342">
        <f t="shared" ref="DB342:DB352" si="171">ROUND((ROUND(AT342*CZ342,2)*1.25*1.15),6)</f>
        <v>0</v>
      </c>
      <c r="DC342">
        <f t="shared" ref="DC342:DC352" si="172">ROUND((ROUND(AT342*AG342,2)*1.25*1.15),6)</f>
        <v>0</v>
      </c>
      <c r="DD342" t="s">
        <v>3</v>
      </c>
      <c r="DE342" t="s">
        <v>3</v>
      </c>
      <c r="DF342">
        <f t="shared" si="159"/>
        <v>0</v>
      </c>
      <c r="DG342">
        <f t="shared" si="160"/>
        <v>0</v>
      </c>
      <c r="DH342">
        <f t="shared" si="161"/>
        <v>0</v>
      </c>
      <c r="DI342">
        <f t="shared" si="162"/>
        <v>0</v>
      </c>
      <c r="DJ342">
        <f>DI342</f>
        <v>0</v>
      </c>
      <c r="DK342">
        <v>0</v>
      </c>
    </row>
    <row r="343" spans="1:115" x14ac:dyDescent="0.2">
      <c r="A343">
        <f>ROW(Source!A268)</f>
        <v>268</v>
      </c>
      <c r="B343">
        <v>51442965</v>
      </c>
      <c r="C343">
        <v>51457955</v>
      </c>
      <c r="D343">
        <v>0</v>
      </c>
      <c r="E343">
        <v>1</v>
      </c>
      <c r="F343">
        <v>1</v>
      </c>
      <c r="G343">
        <v>1</v>
      </c>
      <c r="H343">
        <v>2</v>
      </c>
      <c r="I343" t="s">
        <v>673</v>
      </c>
      <c r="J343" t="s">
        <v>3</v>
      </c>
      <c r="K343" t="s">
        <v>674</v>
      </c>
      <c r="L343">
        <v>37129807</v>
      </c>
      <c r="N343">
        <v>1011</v>
      </c>
      <c r="O343" t="s">
        <v>646</v>
      </c>
      <c r="P343" t="s">
        <v>646</v>
      </c>
      <c r="Q343">
        <v>1</v>
      </c>
      <c r="W343">
        <v>0</v>
      </c>
      <c r="X343">
        <v>1021476359</v>
      </c>
      <c r="Y343">
        <f t="shared" si="170"/>
        <v>10.637499999999999</v>
      </c>
      <c r="AA343">
        <v>0</v>
      </c>
      <c r="AB343">
        <v>187.02</v>
      </c>
      <c r="AC343">
        <v>25.1</v>
      </c>
      <c r="AD343">
        <v>0</v>
      </c>
      <c r="AE343">
        <v>0</v>
      </c>
      <c r="AF343">
        <v>187.02</v>
      </c>
      <c r="AG343">
        <v>25.1</v>
      </c>
      <c r="AH343">
        <v>0</v>
      </c>
      <c r="AI343">
        <v>1</v>
      </c>
      <c r="AJ343">
        <v>1</v>
      </c>
      <c r="AK343">
        <v>1</v>
      </c>
      <c r="AL343">
        <v>1</v>
      </c>
      <c r="AN343">
        <v>0</v>
      </c>
      <c r="AO343">
        <v>1</v>
      </c>
      <c r="AP343">
        <v>0</v>
      </c>
      <c r="AQ343">
        <v>0</v>
      </c>
      <c r="AR343">
        <v>0</v>
      </c>
      <c r="AS343" t="s">
        <v>3</v>
      </c>
      <c r="AT343">
        <v>7.4</v>
      </c>
      <c r="AU343" t="s">
        <v>36</v>
      </c>
      <c r="AV343">
        <v>0</v>
      </c>
      <c r="AW343">
        <v>2</v>
      </c>
      <c r="AX343">
        <v>51457980</v>
      </c>
      <c r="AY343">
        <v>2</v>
      </c>
      <c r="AZ343">
        <v>100352</v>
      </c>
      <c r="BA343">
        <v>343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CX343">
        <f>ROUND(Y343*Source!I268,9)</f>
        <v>0</v>
      </c>
      <c r="CY343">
        <f t="shared" ref="CY343:CY352" si="173">AB343</f>
        <v>187.02</v>
      </c>
      <c r="CZ343">
        <f t="shared" ref="CZ343:CZ352" si="174">AF343</f>
        <v>187.02</v>
      </c>
      <c r="DA343">
        <f t="shared" ref="DA343:DA352" si="175">AJ343</f>
        <v>1</v>
      </c>
      <c r="DB343">
        <f t="shared" si="171"/>
        <v>1989.4281249999999</v>
      </c>
      <c r="DC343">
        <f t="shared" si="172"/>
        <v>267.00125000000003</v>
      </c>
      <c r="DD343" t="s">
        <v>3</v>
      </c>
      <c r="DE343" t="s">
        <v>3</v>
      </c>
      <c r="DF343">
        <f t="shared" si="159"/>
        <v>0</v>
      </c>
      <c r="DG343">
        <f t="shared" si="160"/>
        <v>0</v>
      </c>
      <c r="DH343">
        <f t="shared" si="161"/>
        <v>0</v>
      </c>
      <c r="DI343">
        <f t="shared" si="162"/>
        <v>0</v>
      </c>
      <c r="DJ343">
        <f t="shared" ref="DJ343:DJ352" si="176">DG343</f>
        <v>0</v>
      </c>
      <c r="DK343">
        <v>0</v>
      </c>
    </row>
    <row r="344" spans="1:115" x14ac:dyDescent="0.2">
      <c r="A344">
        <f>ROW(Source!A268)</f>
        <v>268</v>
      </c>
      <c r="B344">
        <v>51442965</v>
      </c>
      <c r="C344">
        <v>51457955</v>
      </c>
      <c r="D344">
        <v>0</v>
      </c>
      <c r="E344">
        <v>1</v>
      </c>
      <c r="F344">
        <v>1</v>
      </c>
      <c r="G344">
        <v>1</v>
      </c>
      <c r="H344">
        <v>2</v>
      </c>
      <c r="I344" t="s">
        <v>705</v>
      </c>
      <c r="J344" t="s">
        <v>3</v>
      </c>
      <c r="K344" t="s">
        <v>706</v>
      </c>
      <c r="L344">
        <v>37129807</v>
      </c>
      <c r="N344">
        <v>1011</v>
      </c>
      <c r="O344" t="s">
        <v>646</v>
      </c>
      <c r="P344" t="s">
        <v>646</v>
      </c>
      <c r="Q344">
        <v>1</v>
      </c>
      <c r="W344">
        <v>0</v>
      </c>
      <c r="X344">
        <v>-154294902</v>
      </c>
      <c r="Y344">
        <f t="shared" si="170"/>
        <v>9.5737499999999986</v>
      </c>
      <c r="AA344">
        <v>0</v>
      </c>
      <c r="AB344">
        <v>0.48</v>
      </c>
      <c r="AC344">
        <v>0</v>
      </c>
      <c r="AD344">
        <v>0</v>
      </c>
      <c r="AE344">
        <v>0</v>
      </c>
      <c r="AF344">
        <v>0.48</v>
      </c>
      <c r="AG344">
        <v>0</v>
      </c>
      <c r="AH344">
        <v>0</v>
      </c>
      <c r="AI344">
        <v>1</v>
      </c>
      <c r="AJ344">
        <v>1</v>
      </c>
      <c r="AK344">
        <v>1</v>
      </c>
      <c r="AL344">
        <v>1</v>
      </c>
      <c r="AN344">
        <v>0</v>
      </c>
      <c r="AO344">
        <v>1</v>
      </c>
      <c r="AP344">
        <v>0</v>
      </c>
      <c r="AQ344">
        <v>0</v>
      </c>
      <c r="AR344">
        <v>0</v>
      </c>
      <c r="AS344" t="s">
        <v>3</v>
      </c>
      <c r="AT344">
        <v>6.66</v>
      </c>
      <c r="AU344" t="s">
        <v>36</v>
      </c>
      <c r="AV344">
        <v>0</v>
      </c>
      <c r="AW344">
        <v>2</v>
      </c>
      <c r="AX344">
        <v>51457981</v>
      </c>
      <c r="AY344">
        <v>2</v>
      </c>
      <c r="AZ344">
        <v>34816</v>
      </c>
      <c r="BA344">
        <v>344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CX344">
        <f>ROUND(Y344*Source!I268,9)</f>
        <v>0</v>
      </c>
      <c r="CY344">
        <f t="shared" si="173"/>
        <v>0.48</v>
      </c>
      <c r="CZ344">
        <f t="shared" si="174"/>
        <v>0.48</v>
      </c>
      <c r="DA344">
        <f t="shared" si="175"/>
        <v>1</v>
      </c>
      <c r="DB344">
        <f t="shared" si="171"/>
        <v>4.5999999999999996</v>
      </c>
      <c r="DC344">
        <f t="shared" si="172"/>
        <v>0</v>
      </c>
      <c r="DD344" t="s">
        <v>3</v>
      </c>
      <c r="DE344" t="s">
        <v>3</v>
      </c>
      <c r="DF344">
        <f t="shared" si="159"/>
        <v>0</v>
      </c>
      <c r="DG344">
        <f t="shared" si="160"/>
        <v>0</v>
      </c>
      <c r="DH344">
        <f t="shared" si="161"/>
        <v>0</v>
      </c>
      <c r="DI344">
        <f t="shared" si="162"/>
        <v>0</v>
      </c>
      <c r="DJ344">
        <f t="shared" si="176"/>
        <v>0</v>
      </c>
      <c r="DK344">
        <v>0</v>
      </c>
    </row>
    <row r="345" spans="1:115" x14ac:dyDescent="0.2">
      <c r="A345">
        <f>ROW(Source!A268)</f>
        <v>268</v>
      </c>
      <c r="B345">
        <v>51442965</v>
      </c>
      <c r="C345">
        <v>51457955</v>
      </c>
      <c r="D345">
        <v>0</v>
      </c>
      <c r="E345">
        <v>1</v>
      </c>
      <c r="F345">
        <v>1</v>
      </c>
      <c r="G345">
        <v>1</v>
      </c>
      <c r="H345">
        <v>2</v>
      </c>
      <c r="I345" t="s">
        <v>675</v>
      </c>
      <c r="J345" t="s">
        <v>3</v>
      </c>
      <c r="K345" t="s">
        <v>676</v>
      </c>
      <c r="L345">
        <v>37129807</v>
      </c>
      <c r="N345">
        <v>1011</v>
      </c>
      <c r="O345" t="s">
        <v>646</v>
      </c>
      <c r="P345" t="s">
        <v>646</v>
      </c>
      <c r="Q345">
        <v>1</v>
      </c>
      <c r="W345">
        <v>0</v>
      </c>
      <c r="X345">
        <v>-1946704301</v>
      </c>
      <c r="Y345">
        <f t="shared" si="170"/>
        <v>10.637499999999999</v>
      </c>
      <c r="AA345">
        <v>0</v>
      </c>
      <c r="AB345">
        <v>16.64</v>
      </c>
      <c r="AC345">
        <v>0</v>
      </c>
      <c r="AD345">
        <v>0</v>
      </c>
      <c r="AE345">
        <v>0</v>
      </c>
      <c r="AF345">
        <v>16.64</v>
      </c>
      <c r="AG345">
        <v>0</v>
      </c>
      <c r="AH345">
        <v>0</v>
      </c>
      <c r="AI345">
        <v>1</v>
      </c>
      <c r="AJ345">
        <v>1</v>
      </c>
      <c r="AK345">
        <v>1</v>
      </c>
      <c r="AL345">
        <v>1</v>
      </c>
      <c r="AN345">
        <v>0</v>
      </c>
      <c r="AO345">
        <v>1</v>
      </c>
      <c r="AP345">
        <v>0</v>
      </c>
      <c r="AQ345">
        <v>0</v>
      </c>
      <c r="AR345">
        <v>0</v>
      </c>
      <c r="AS345" t="s">
        <v>3</v>
      </c>
      <c r="AT345">
        <v>7.4</v>
      </c>
      <c r="AU345" t="s">
        <v>36</v>
      </c>
      <c r="AV345">
        <v>0</v>
      </c>
      <c r="AW345">
        <v>2</v>
      </c>
      <c r="AX345">
        <v>51457982</v>
      </c>
      <c r="AY345">
        <v>2</v>
      </c>
      <c r="AZ345">
        <v>34816</v>
      </c>
      <c r="BA345">
        <v>345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CX345">
        <f>ROUND(Y345*Source!I268,9)</f>
        <v>0</v>
      </c>
      <c r="CY345">
        <f t="shared" si="173"/>
        <v>16.64</v>
      </c>
      <c r="CZ345">
        <f t="shared" si="174"/>
        <v>16.64</v>
      </c>
      <c r="DA345">
        <f t="shared" si="175"/>
        <v>1</v>
      </c>
      <c r="DB345">
        <f t="shared" si="171"/>
        <v>177.01374999999999</v>
      </c>
      <c r="DC345">
        <f t="shared" si="172"/>
        <v>0</v>
      </c>
      <c r="DD345" t="s">
        <v>3</v>
      </c>
      <c r="DE345" t="s">
        <v>3</v>
      </c>
      <c r="DF345">
        <f t="shared" si="159"/>
        <v>0</v>
      </c>
      <c r="DG345">
        <f t="shared" si="160"/>
        <v>0</v>
      </c>
      <c r="DH345">
        <f t="shared" si="161"/>
        <v>0</v>
      </c>
      <c r="DI345">
        <f t="shared" si="162"/>
        <v>0</v>
      </c>
      <c r="DJ345">
        <f t="shared" si="176"/>
        <v>0</v>
      </c>
      <c r="DK345">
        <v>0</v>
      </c>
    </row>
    <row r="346" spans="1:115" x14ac:dyDescent="0.2">
      <c r="A346">
        <f>ROW(Source!A268)</f>
        <v>268</v>
      </c>
      <c r="B346">
        <v>51442965</v>
      </c>
      <c r="C346">
        <v>51457955</v>
      </c>
      <c r="D346">
        <v>0</v>
      </c>
      <c r="E346">
        <v>1</v>
      </c>
      <c r="F346">
        <v>1</v>
      </c>
      <c r="G346">
        <v>1</v>
      </c>
      <c r="H346">
        <v>2</v>
      </c>
      <c r="I346" t="s">
        <v>677</v>
      </c>
      <c r="J346" t="s">
        <v>3</v>
      </c>
      <c r="K346" t="s">
        <v>678</v>
      </c>
      <c r="L346">
        <v>37129807</v>
      </c>
      <c r="N346">
        <v>1011</v>
      </c>
      <c r="O346" t="s">
        <v>646</v>
      </c>
      <c r="P346" t="s">
        <v>646</v>
      </c>
      <c r="Q346">
        <v>1</v>
      </c>
      <c r="W346">
        <v>0</v>
      </c>
      <c r="X346">
        <v>101208139</v>
      </c>
      <c r="Y346">
        <f t="shared" si="170"/>
        <v>2.7887499999999994</v>
      </c>
      <c r="AA346">
        <v>0</v>
      </c>
      <c r="AB346">
        <v>480</v>
      </c>
      <c r="AC346">
        <v>23.2</v>
      </c>
      <c r="AD346">
        <v>0</v>
      </c>
      <c r="AE346">
        <v>0</v>
      </c>
      <c r="AF346">
        <v>480</v>
      </c>
      <c r="AG346">
        <v>23.2</v>
      </c>
      <c r="AH346">
        <v>0</v>
      </c>
      <c r="AI346">
        <v>1</v>
      </c>
      <c r="AJ346">
        <v>1</v>
      </c>
      <c r="AK346">
        <v>1</v>
      </c>
      <c r="AL346">
        <v>1</v>
      </c>
      <c r="AN346">
        <v>0</v>
      </c>
      <c r="AO346">
        <v>1</v>
      </c>
      <c r="AP346">
        <v>0</v>
      </c>
      <c r="AQ346">
        <v>0</v>
      </c>
      <c r="AR346">
        <v>0</v>
      </c>
      <c r="AS346" t="s">
        <v>3</v>
      </c>
      <c r="AT346">
        <v>1.94</v>
      </c>
      <c r="AU346" t="s">
        <v>36</v>
      </c>
      <c r="AV346">
        <v>0</v>
      </c>
      <c r="AW346">
        <v>2</v>
      </c>
      <c r="AX346">
        <v>51457983</v>
      </c>
      <c r="AY346">
        <v>2</v>
      </c>
      <c r="AZ346">
        <v>100352</v>
      </c>
      <c r="BA346">
        <v>346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CX346">
        <f>ROUND(Y346*Source!I268,9)</f>
        <v>0</v>
      </c>
      <c r="CY346">
        <f t="shared" si="173"/>
        <v>480</v>
      </c>
      <c r="CZ346">
        <f t="shared" si="174"/>
        <v>480</v>
      </c>
      <c r="DA346">
        <f t="shared" si="175"/>
        <v>1</v>
      </c>
      <c r="DB346">
        <f t="shared" si="171"/>
        <v>1338.6</v>
      </c>
      <c r="DC346">
        <f t="shared" si="172"/>
        <v>64.701875000000001</v>
      </c>
      <c r="DD346" t="s">
        <v>3</v>
      </c>
      <c r="DE346" t="s">
        <v>3</v>
      </c>
      <c r="DF346">
        <f t="shared" si="159"/>
        <v>0</v>
      </c>
      <c r="DG346">
        <f t="shared" si="160"/>
        <v>0</v>
      </c>
      <c r="DH346">
        <f t="shared" si="161"/>
        <v>0</v>
      </c>
      <c r="DI346">
        <f t="shared" si="162"/>
        <v>0</v>
      </c>
      <c r="DJ346">
        <f t="shared" si="176"/>
        <v>0</v>
      </c>
      <c r="DK346">
        <v>0</v>
      </c>
    </row>
    <row r="347" spans="1:115" x14ac:dyDescent="0.2">
      <c r="A347">
        <f>ROW(Source!A268)</f>
        <v>268</v>
      </c>
      <c r="B347">
        <v>51442965</v>
      </c>
      <c r="C347">
        <v>51457955</v>
      </c>
      <c r="D347">
        <v>0</v>
      </c>
      <c r="E347">
        <v>1</v>
      </c>
      <c r="F347">
        <v>1</v>
      </c>
      <c r="G347">
        <v>1</v>
      </c>
      <c r="H347">
        <v>2</v>
      </c>
      <c r="I347" t="s">
        <v>754</v>
      </c>
      <c r="J347" t="s">
        <v>3</v>
      </c>
      <c r="K347" t="s">
        <v>755</v>
      </c>
      <c r="L347">
        <v>37129807</v>
      </c>
      <c r="N347">
        <v>1011</v>
      </c>
      <c r="O347" t="s">
        <v>646</v>
      </c>
      <c r="P347" t="s">
        <v>646</v>
      </c>
      <c r="Q347">
        <v>1</v>
      </c>
      <c r="W347">
        <v>0</v>
      </c>
      <c r="X347">
        <v>1106510263</v>
      </c>
      <c r="Y347">
        <f t="shared" si="170"/>
        <v>4.671875</v>
      </c>
      <c r="AA347">
        <v>0</v>
      </c>
      <c r="AB347">
        <v>1.5</v>
      </c>
      <c r="AC347">
        <v>0</v>
      </c>
      <c r="AD347">
        <v>0</v>
      </c>
      <c r="AE347">
        <v>0</v>
      </c>
      <c r="AF347">
        <v>1.5</v>
      </c>
      <c r="AG347">
        <v>0</v>
      </c>
      <c r="AH347">
        <v>0</v>
      </c>
      <c r="AI347">
        <v>1</v>
      </c>
      <c r="AJ347">
        <v>1</v>
      </c>
      <c r="AK347">
        <v>1</v>
      </c>
      <c r="AL347">
        <v>1</v>
      </c>
      <c r="AN347">
        <v>0</v>
      </c>
      <c r="AO347">
        <v>1</v>
      </c>
      <c r="AP347">
        <v>0</v>
      </c>
      <c r="AQ347">
        <v>0</v>
      </c>
      <c r="AR347">
        <v>0</v>
      </c>
      <c r="AS347" t="s">
        <v>3</v>
      </c>
      <c r="AT347">
        <v>3.25</v>
      </c>
      <c r="AU347" t="s">
        <v>36</v>
      </c>
      <c r="AV347">
        <v>0</v>
      </c>
      <c r="AW347">
        <v>2</v>
      </c>
      <c r="AX347">
        <v>51457984</v>
      </c>
      <c r="AY347">
        <v>2</v>
      </c>
      <c r="AZ347">
        <v>32768</v>
      </c>
      <c r="BA347">
        <v>347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CX347">
        <f>ROUND(Y347*Source!I268,9)</f>
        <v>0</v>
      </c>
      <c r="CY347">
        <f t="shared" si="173"/>
        <v>1.5</v>
      </c>
      <c r="CZ347">
        <f t="shared" si="174"/>
        <v>1.5</v>
      </c>
      <c r="DA347">
        <f t="shared" si="175"/>
        <v>1</v>
      </c>
      <c r="DB347">
        <f t="shared" si="171"/>
        <v>7.0149999999999997</v>
      </c>
      <c r="DC347">
        <f t="shared" si="172"/>
        <v>0</v>
      </c>
      <c r="DD347" t="s">
        <v>3</v>
      </c>
      <c r="DE347" t="s">
        <v>3</v>
      </c>
      <c r="DF347">
        <f t="shared" si="159"/>
        <v>0</v>
      </c>
      <c r="DG347">
        <f t="shared" si="160"/>
        <v>0</v>
      </c>
      <c r="DH347">
        <f t="shared" si="161"/>
        <v>0</v>
      </c>
      <c r="DI347">
        <f t="shared" si="162"/>
        <v>0</v>
      </c>
      <c r="DJ347">
        <f t="shared" si="176"/>
        <v>0</v>
      </c>
      <c r="DK347">
        <v>0</v>
      </c>
    </row>
    <row r="348" spans="1:115" x14ac:dyDescent="0.2">
      <c r="A348">
        <f>ROW(Source!A268)</f>
        <v>268</v>
      </c>
      <c r="B348">
        <v>51442965</v>
      </c>
      <c r="C348">
        <v>51457955</v>
      </c>
      <c r="D348">
        <v>0</v>
      </c>
      <c r="E348">
        <v>1</v>
      </c>
      <c r="F348">
        <v>1</v>
      </c>
      <c r="G348">
        <v>1</v>
      </c>
      <c r="H348">
        <v>2</v>
      </c>
      <c r="I348" t="s">
        <v>681</v>
      </c>
      <c r="J348" t="s">
        <v>3</v>
      </c>
      <c r="K348" t="s">
        <v>682</v>
      </c>
      <c r="L348">
        <v>37129807</v>
      </c>
      <c r="N348">
        <v>1011</v>
      </c>
      <c r="O348" t="s">
        <v>646</v>
      </c>
      <c r="P348" t="s">
        <v>646</v>
      </c>
      <c r="Q348">
        <v>1</v>
      </c>
      <c r="W348">
        <v>0</v>
      </c>
      <c r="X348">
        <v>1350498324</v>
      </c>
      <c r="Y348">
        <f t="shared" si="170"/>
        <v>3.1624999999999996</v>
      </c>
      <c r="AA348">
        <v>0</v>
      </c>
      <c r="AB348">
        <v>0.49</v>
      </c>
      <c r="AC348">
        <v>0</v>
      </c>
      <c r="AD348">
        <v>0</v>
      </c>
      <c r="AE348">
        <v>0</v>
      </c>
      <c r="AF348">
        <v>0.49</v>
      </c>
      <c r="AG348">
        <v>0</v>
      </c>
      <c r="AH348">
        <v>0</v>
      </c>
      <c r="AI348">
        <v>1</v>
      </c>
      <c r="AJ348">
        <v>1</v>
      </c>
      <c r="AK348">
        <v>1</v>
      </c>
      <c r="AL348">
        <v>1</v>
      </c>
      <c r="AN348">
        <v>0</v>
      </c>
      <c r="AO348">
        <v>1</v>
      </c>
      <c r="AP348">
        <v>0</v>
      </c>
      <c r="AQ348">
        <v>0</v>
      </c>
      <c r="AR348">
        <v>0</v>
      </c>
      <c r="AS348" t="s">
        <v>3</v>
      </c>
      <c r="AT348">
        <v>2.2000000000000002</v>
      </c>
      <c r="AU348" t="s">
        <v>36</v>
      </c>
      <c r="AV348">
        <v>0</v>
      </c>
      <c r="AW348">
        <v>2</v>
      </c>
      <c r="AX348">
        <v>51457985</v>
      </c>
      <c r="AY348">
        <v>2</v>
      </c>
      <c r="AZ348">
        <v>34816</v>
      </c>
      <c r="BA348">
        <v>348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CX348">
        <f>ROUND(Y348*Source!I268,9)</f>
        <v>0</v>
      </c>
      <c r="CY348">
        <f t="shared" si="173"/>
        <v>0.49</v>
      </c>
      <c r="CZ348">
        <f t="shared" si="174"/>
        <v>0.49</v>
      </c>
      <c r="DA348">
        <f t="shared" si="175"/>
        <v>1</v>
      </c>
      <c r="DB348">
        <f t="shared" si="171"/>
        <v>1.5525</v>
      </c>
      <c r="DC348">
        <f t="shared" si="172"/>
        <v>0</v>
      </c>
      <c r="DD348" t="s">
        <v>3</v>
      </c>
      <c r="DE348" t="s">
        <v>3</v>
      </c>
      <c r="DF348">
        <f t="shared" si="159"/>
        <v>0</v>
      </c>
      <c r="DG348">
        <f t="shared" si="160"/>
        <v>0</v>
      </c>
      <c r="DH348">
        <f t="shared" si="161"/>
        <v>0</v>
      </c>
      <c r="DI348">
        <f t="shared" si="162"/>
        <v>0</v>
      </c>
      <c r="DJ348">
        <f t="shared" si="176"/>
        <v>0</v>
      </c>
      <c r="DK348">
        <v>0</v>
      </c>
    </row>
    <row r="349" spans="1:115" x14ac:dyDescent="0.2">
      <c r="A349">
        <f>ROW(Source!A268)</f>
        <v>268</v>
      </c>
      <c r="B349">
        <v>51442965</v>
      </c>
      <c r="C349">
        <v>51457955</v>
      </c>
      <c r="D349">
        <v>0</v>
      </c>
      <c r="E349">
        <v>1</v>
      </c>
      <c r="F349">
        <v>1</v>
      </c>
      <c r="G349">
        <v>1</v>
      </c>
      <c r="H349">
        <v>2</v>
      </c>
      <c r="I349" t="s">
        <v>756</v>
      </c>
      <c r="J349" t="s">
        <v>3</v>
      </c>
      <c r="K349" t="s">
        <v>757</v>
      </c>
      <c r="L349">
        <v>37129807</v>
      </c>
      <c r="N349">
        <v>1011</v>
      </c>
      <c r="O349" t="s">
        <v>646</v>
      </c>
      <c r="P349" t="s">
        <v>646</v>
      </c>
      <c r="Q349">
        <v>1</v>
      </c>
      <c r="W349">
        <v>0</v>
      </c>
      <c r="X349">
        <v>990003281</v>
      </c>
      <c r="Y349">
        <f t="shared" si="170"/>
        <v>3.7662500000000003</v>
      </c>
      <c r="AA349">
        <v>0</v>
      </c>
      <c r="AB349">
        <v>0.72</v>
      </c>
      <c r="AC349">
        <v>0</v>
      </c>
      <c r="AD349">
        <v>0</v>
      </c>
      <c r="AE349">
        <v>0</v>
      </c>
      <c r="AF349">
        <v>0.72</v>
      </c>
      <c r="AG349">
        <v>0</v>
      </c>
      <c r="AH349">
        <v>0</v>
      </c>
      <c r="AI349">
        <v>1</v>
      </c>
      <c r="AJ349">
        <v>1</v>
      </c>
      <c r="AK349">
        <v>1</v>
      </c>
      <c r="AL349">
        <v>1</v>
      </c>
      <c r="AN349">
        <v>0</v>
      </c>
      <c r="AO349">
        <v>1</v>
      </c>
      <c r="AP349">
        <v>0</v>
      </c>
      <c r="AQ349">
        <v>0</v>
      </c>
      <c r="AR349">
        <v>0</v>
      </c>
      <c r="AS349" t="s">
        <v>3</v>
      </c>
      <c r="AT349">
        <v>2.62</v>
      </c>
      <c r="AU349" t="s">
        <v>36</v>
      </c>
      <c r="AV349">
        <v>0</v>
      </c>
      <c r="AW349">
        <v>2</v>
      </c>
      <c r="AX349">
        <v>51457986</v>
      </c>
      <c r="AY349">
        <v>2</v>
      </c>
      <c r="AZ349">
        <v>32768</v>
      </c>
      <c r="BA349">
        <v>349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CX349">
        <f>ROUND(Y349*Source!I268,9)</f>
        <v>0</v>
      </c>
      <c r="CY349">
        <f t="shared" si="173"/>
        <v>0.72</v>
      </c>
      <c r="CZ349">
        <f t="shared" si="174"/>
        <v>0.72</v>
      </c>
      <c r="DA349">
        <f t="shared" si="175"/>
        <v>1</v>
      </c>
      <c r="DB349">
        <f t="shared" si="171"/>
        <v>2.7168749999999999</v>
      </c>
      <c r="DC349">
        <f t="shared" si="172"/>
        <v>0</v>
      </c>
      <c r="DD349" t="s">
        <v>3</v>
      </c>
      <c r="DE349" t="s">
        <v>3</v>
      </c>
      <c r="DF349">
        <f t="shared" si="159"/>
        <v>0</v>
      </c>
      <c r="DG349">
        <f t="shared" si="160"/>
        <v>0</v>
      </c>
      <c r="DH349">
        <f t="shared" si="161"/>
        <v>0</v>
      </c>
      <c r="DI349">
        <f t="shared" si="162"/>
        <v>0</v>
      </c>
      <c r="DJ349">
        <f t="shared" si="176"/>
        <v>0</v>
      </c>
      <c r="DK349">
        <v>0</v>
      </c>
    </row>
    <row r="350" spans="1:115" x14ac:dyDescent="0.2">
      <c r="A350">
        <f>ROW(Source!A268)</f>
        <v>268</v>
      </c>
      <c r="B350">
        <v>51442965</v>
      </c>
      <c r="C350">
        <v>51457955</v>
      </c>
      <c r="D350">
        <v>0</v>
      </c>
      <c r="E350">
        <v>1</v>
      </c>
      <c r="F350">
        <v>1</v>
      </c>
      <c r="G350">
        <v>1</v>
      </c>
      <c r="H350">
        <v>2</v>
      </c>
      <c r="I350" t="s">
        <v>707</v>
      </c>
      <c r="J350" t="s">
        <v>3</v>
      </c>
      <c r="K350" t="s">
        <v>708</v>
      </c>
      <c r="L350">
        <v>37129807</v>
      </c>
      <c r="N350">
        <v>1011</v>
      </c>
      <c r="O350" t="s">
        <v>646</v>
      </c>
      <c r="P350" t="s">
        <v>646</v>
      </c>
      <c r="Q350">
        <v>1</v>
      </c>
      <c r="W350">
        <v>0</v>
      </c>
      <c r="X350">
        <v>2111957426</v>
      </c>
      <c r="Y350">
        <f t="shared" si="170"/>
        <v>5.3331249999999999</v>
      </c>
      <c r="AA350">
        <v>0</v>
      </c>
      <c r="AB350">
        <v>20</v>
      </c>
      <c r="AC350">
        <v>0</v>
      </c>
      <c r="AD350">
        <v>0</v>
      </c>
      <c r="AE350">
        <v>0</v>
      </c>
      <c r="AF350">
        <v>20</v>
      </c>
      <c r="AG350">
        <v>0</v>
      </c>
      <c r="AH350">
        <v>0</v>
      </c>
      <c r="AI350">
        <v>1</v>
      </c>
      <c r="AJ350">
        <v>1</v>
      </c>
      <c r="AK350">
        <v>1</v>
      </c>
      <c r="AL350">
        <v>1</v>
      </c>
      <c r="AN350">
        <v>0</v>
      </c>
      <c r="AO350">
        <v>1</v>
      </c>
      <c r="AP350">
        <v>0</v>
      </c>
      <c r="AQ350">
        <v>0</v>
      </c>
      <c r="AR350">
        <v>0</v>
      </c>
      <c r="AS350" t="s">
        <v>3</v>
      </c>
      <c r="AT350">
        <v>3.71</v>
      </c>
      <c r="AU350" t="s">
        <v>36</v>
      </c>
      <c r="AV350">
        <v>0</v>
      </c>
      <c r="AW350">
        <v>2</v>
      </c>
      <c r="AX350">
        <v>51457987</v>
      </c>
      <c r="AY350">
        <v>2</v>
      </c>
      <c r="AZ350">
        <v>32768</v>
      </c>
      <c r="BA350">
        <v>350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CX350">
        <f>ROUND(Y350*Source!I268,9)</f>
        <v>0</v>
      </c>
      <c r="CY350">
        <f t="shared" si="173"/>
        <v>20</v>
      </c>
      <c r="CZ350">
        <f t="shared" si="174"/>
        <v>20</v>
      </c>
      <c r="DA350">
        <f t="shared" si="175"/>
        <v>1</v>
      </c>
      <c r="DB350">
        <f t="shared" si="171"/>
        <v>106.66249999999999</v>
      </c>
      <c r="DC350">
        <f t="shared" si="172"/>
        <v>0</v>
      </c>
      <c r="DD350" t="s">
        <v>3</v>
      </c>
      <c r="DE350" t="s">
        <v>3</v>
      </c>
      <c r="DF350">
        <f t="shared" si="159"/>
        <v>0</v>
      </c>
      <c r="DG350">
        <f t="shared" si="160"/>
        <v>0</v>
      </c>
      <c r="DH350">
        <f t="shared" si="161"/>
        <v>0</v>
      </c>
      <c r="DI350">
        <f t="shared" si="162"/>
        <v>0</v>
      </c>
      <c r="DJ350">
        <f t="shared" si="176"/>
        <v>0</v>
      </c>
      <c r="DK350">
        <v>0</v>
      </c>
    </row>
    <row r="351" spans="1:115" x14ac:dyDescent="0.2">
      <c r="A351">
        <f>ROW(Source!A268)</f>
        <v>268</v>
      </c>
      <c r="B351">
        <v>51442965</v>
      </c>
      <c r="C351">
        <v>51457955</v>
      </c>
      <c r="D351">
        <v>0</v>
      </c>
      <c r="E351">
        <v>1</v>
      </c>
      <c r="F351">
        <v>1</v>
      </c>
      <c r="G351">
        <v>1</v>
      </c>
      <c r="H351">
        <v>2</v>
      </c>
      <c r="I351" t="s">
        <v>709</v>
      </c>
      <c r="J351" t="s">
        <v>3</v>
      </c>
      <c r="K351" t="s">
        <v>710</v>
      </c>
      <c r="L351">
        <v>37129807</v>
      </c>
      <c r="N351">
        <v>1011</v>
      </c>
      <c r="O351" t="s">
        <v>646</v>
      </c>
      <c r="P351" t="s">
        <v>646</v>
      </c>
      <c r="Q351">
        <v>1</v>
      </c>
      <c r="W351">
        <v>0</v>
      </c>
      <c r="X351">
        <v>1349450528</v>
      </c>
      <c r="Y351">
        <f t="shared" si="170"/>
        <v>9.0993749999999984</v>
      </c>
      <c r="AA351">
        <v>0</v>
      </c>
      <c r="AB351">
        <v>3</v>
      </c>
      <c r="AC351">
        <v>0</v>
      </c>
      <c r="AD351">
        <v>0</v>
      </c>
      <c r="AE351">
        <v>0</v>
      </c>
      <c r="AF351">
        <v>3</v>
      </c>
      <c r="AG351">
        <v>0</v>
      </c>
      <c r="AH351">
        <v>0</v>
      </c>
      <c r="AI351">
        <v>1</v>
      </c>
      <c r="AJ351">
        <v>1</v>
      </c>
      <c r="AK351">
        <v>1</v>
      </c>
      <c r="AL351">
        <v>1</v>
      </c>
      <c r="AN351">
        <v>0</v>
      </c>
      <c r="AO351">
        <v>1</v>
      </c>
      <c r="AP351">
        <v>0</v>
      </c>
      <c r="AQ351">
        <v>0</v>
      </c>
      <c r="AR351">
        <v>0</v>
      </c>
      <c r="AS351" t="s">
        <v>3</v>
      </c>
      <c r="AT351">
        <v>6.33</v>
      </c>
      <c r="AU351" t="s">
        <v>36</v>
      </c>
      <c r="AV351">
        <v>0</v>
      </c>
      <c r="AW351">
        <v>2</v>
      </c>
      <c r="AX351">
        <v>51457988</v>
      </c>
      <c r="AY351">
        <v>2</v>
      </c>
      <c r="AZ351">
        <v>34816</v>
      </c>
      <c r="BA351">
        <v>351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CX351">
        <f>ROUND(Y351*Source!I268,9)</f>
        <v>0</v>
      </c>
      <c r="CY351">
        <f t="shared" si="173"/>
        <v>3</v>
      </c>
      <c r="CZ351">
        <f t="shared" si="174"/>
        <v>3</v>
      </c>
      <c r="DA351">
        <f t="shared" si="175"/>
        <v>1</v>
      </c>
      <c r="DB351">
        <f t="shared" si="171"/>
        <v>27.298124999999999</v>
      </c>
      <c r="DC351">
        <f t="shared" si="172"/>
        <v>0</v>
      </c>
      <c r="DD351" t="s">
        <v>3</v>
      </c>
      <c r="DE351" t="s">
        <v>3</v>
      </c>
      <c r="DF351">
        <f t="shared" si="159"/>
        <v>0</v>
      </c>
      <c r="DG351">
        <f t="shared" si="160"/>
        <v>0</v>
      </c>
      <c r="DH351">
        <f t="shared" si="161"/>
        <v>0</v>
      </c>
      <c r="DI351">
        <f t="shared" si="162"/>
        <v>0</v>
      </c>
      <c r="DJ351">
        <f t="shared" si="176"/>
        <v>0</v>
      </c>
      <c r="DK351">
        <v>0</v>
      </c>
    </row>
    <row r="352" spans="1:115" x14ac:dyDescent="0.2">
      <c r="A352">
        <f>ROW(Source!A268)</f>
        <v>268</v>
      </c>
      <c r="B352">
        <v>51442965</v>
      </c>
      <c r="C352">
        <v>51457955</v>
      </c>
      <c r="D352">
        <v>0</v>
      </c>
      <c r="E352">
        <v>1</v>
      </c>
      <c r="F352">
        <v>1</v>
      </c>
      <c r="G352">
        <v>1</v>
      </c>
      <c r="H352">
        <v>2</v>
      </c>
      <c r="I352" t="s">
        <v>711</v>
      </c>
      <c r="J352" t="s">
        <v>3</v>
      </c>
      <c r="K352" t="s">
        <v>712</v>
      </c>
      <c r="L352">
        <v>37129807</v>
      </c>
      <c r="N352">
        <v>1011</v>
      </c>
      <c r="O352" t="s">
        <v>646</v>
      </c>
      <c r="P352" t="s">
        <v>646</v>
      </c>
      <c r="Q352">
        <v>1</v>
      </c>
      <c r="W352">
        <v>0</v>
      </c>
      <c r="X352">
        <v>373707872</v>
      </c>
      <c r="Y352">
        <f t="shared" si="170"/>
        <v>1.8687499999999999</v>
      </c>
      <c r="AA352">
        <v>0</v>
      </c>
      <c r="AB352">
        <v>6.4</v>
      </c>
      <c r="AC352">
        <v>0</v>
      </c>
      <c r="AD352">
        <v>0</v>
      </c>
      <c r="AE352">
        <v>0</v>
      </c>
      <c r="AF352">
        <v>6.4</v>
      </c>
      <c r="AG352">
        <v>0</v>
      </c>
      <c r="AH352">
        <v>0</v>
      </c>
      <c r="AI352">
        <v>1</v>
      </c>
      <c r="AJ352">
        <v>1</v>
      </c>
      <c r="AK352">
        <v>1</v>
      </c>
      <c r="AL352">
        <v>1</v>
      </c>
      <c r="AN352">
        <v>0</v>
      </c>
      <c r="AO352">
        <v>1</v>
      </c>
      <c r="AP352">
        <v>0</v>
      </c>
      <c r="AQ352">
        <v>0</v>
      </c>
      <c r="AR352">
        <v>0</v>
      </c>
      <c r="AS352" t="s">
        <v>3</v>
      </c>
      <c r="AT352">
        <v>1.3</v>
      </c>
      <c r="AU352" t="s">
        <v>36</v>
      </c>
      <c r="AV352">
        <v>0</v>
      </c>
      <c r="AW352">
        <v>2</v>
      </c>
      <c r="AX352">
        <v>51457989</v>
      </c>
      <c r="AY352">
        <v>2</v>
      </c>
      <c r="AZ352">
        <v>34816</v>
      </c>
      <c r="BA352">
        <v>352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CX352">
        <f>ROUND(Y352*Source!I268,9)</f>
        <v>0</v>
      </c>
      <c r="CY352">
        <f t="shared" si="173"/>
        <v>6.4</v>
      </c>
      <c r="CZ352">
        <f t="shared" si="174"/>
        <v>6.4</v>
      </c>
      <c r="DA352">
        <f t="shared" si="175"/>
        <v>1</v>
      </c>
      <c r="DB352">
        <f t="shared" si="171"/>
        <v>11.96</v>
      </c>
      <c r="DC352">
        <f t="shared" si="172"/>
        <v>0</v>
      </c>
      <c r="DD352" t="s">
        <v>3</v>
      </c>
      <c r="DE352" t="s">
        <v>3</v>
      </c>
      <c r="DF352">
        <f t="shared" si="159"/>
        <v>0</v>
      </c>
      <c r="DG352">
        <f t="shared" si="160"/>
        <v>0</v>
      </c>
      <c r="DH352">
        <f t="shared" si="161"/>
        <v>0</v>
      </c>
      <c r="DI352">
        <f t="shared" si="162"/>
        <v>0</v>
      </c>
      <c r="DJ352">
        <f t="shared" si="176"/>
        <v>0</v>
      </c>
      <c r="DK352">
        <v>0</v>
      </c>
    </row>
    <row r="353" spans="1:115" x14ac:dyDescent="0.2">
      <c r="A353">
        <f>ROW(Source!A268)</f>
        <v>268</v>
      </c>
      <c r="B353">
        <v>51442965</v>
      </c>
      <c r="C353">
        <v>51457955</v>
      </c>
      <c r="D353">
        <v>0</v>
      </c>
      <c r="E353">
        <v>1</v>
      </c>
      <c r="F353">
        <v>1</v>
      </c>
      <c r="G353">
        <v>1</v>
      </c>
      <c r="H353">
        <v>3</v>
      </c>
      <c r="I353" t="s">
        <v>713</v>
      </c>
      <c r="J353" t="s">
        <v>3</v>
      </c>
      <c r="K353" t="s">
        <v>714</v>
      </c>
      <c r="L353">
        <v>1348</v>
      </c>
      <c r="N353">
        <v>1009</v>
      </c>
      <c r="O353" t="s">
        <v>230</v>
      </c>
      <c r="P353" t="s">
        <v>230</v>
      </c>
      <c r="Q353">
        <v>1000</v>
      </c>
      <c r="W353">
        <v>0</v>
      </c>
      <c r="X353">
        <v>-933603626</v>
      </c>
      <c r="Y353">
        <f t="shared" ref="Y353:Y362" si="177">AT353</f>
        <v>7.0000000000000001E-3</v>
      </c>
      <c r="AA353">
        <v>2457.8000000000002</v>
      </c>
      <c r="AB353">
        <v>0</v>
      </c>
      <c r="AC353">
        <v>0</v>
      </c>
      <c r="AD353">
        <v>0</v>
      </c>
      <c r="AE353">
        <v>2457.8000000000002</v>
      </c>
      <c r="AF353">
        <v>0</v>
      </c>
      <c r="AG353">
        <v>0</v>
      </c>
      <c r="AH353">
        <v>0</v>
      </c>
      <c r="AI353">
        <v>1</v>
      </c>
      <c r="AJ353">
        <v>1</v>
      </c>
      <c r="AK353">
        <v>1</v>
      </c>
      <c r="AL353">
        <v>1</v>
      </c>
      <c r="AN353">
        <v>0</v>
      </c>
      <c r="AO353">
        <v>1</v>
      </c>
      <c r="AP353">
        <v>0</v>
      </c>
      <c r="AQ353">
        <v>0</v>
      </c>
      <c r="AR353">
        <v>0</v>
      </c>
      <c r="AS353" t="s">
        <v>3</v>
      </c>
      <c r="AT353">
        <v>7.0000000000000001E-3</v>
      </c>
      <c r="AU353" t="s">
        <v>3</v>
      </c>
      <c r="AV353">
        <v>0</v>
      </c>
      <c r="AW353">
        <v>2</v>
      </c>
      <c r="AX353">
        <v>51457990</v>
      </c>
      <c r="AY353">
        <v>2</v>
      </c>
      <c r="AZ353">
        <v>16384</v>
      </c>
      <c r="BA353">
        <v>353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CX353">
        <f>ROUND(Y353*Source!I268,9)</f>
        <v>0</v>
      </c>
      <c r="CY353">
        <f t="shared" ref="CY353:CY362" si="178">AA353</f>
        <v>2457.8000000000002</v>
      </c>
      <c r="CZ353">
        <f t="shared" ref="CZ353:CZ362" si="179">AE353</f>
        <v>2457.8000000000002</v>
      </c>
      <c r="DA353">
        <f t="shared" ref="DA353:DA362" si="180">AI353</f>
        <v>1</v>
      </c>
      <c r="DB353">
        <f t="shared" ref="DB353:DB362" si="181">ROUND(ROUND(AT353*CZ353,2),6)</f>
        <v>17.2</v>
      </c>
      <c r="DC353">
        <f t="shared" ref="DC353:DC362" si="182">ROUND(ROUND(AT353*AG353,2),6)</f>
        <v>0</v>
      </c>
      <c r="DD353" t="s">
        <v>3</v>
      </c>
      <c r="DE353" t="s">
        <v>3</v>
      </c>
      <c r="DF353">
        <f t="shared" si="159"/>
        <v>0</v>
      </c>
      <c r="DG353">
        <f t="shared" si="160"/>
        <v>0</v>
      </c>
      <c r="DH353">
        <f t="shared" si="161"/>
        <v>0</v>
      </c>
      <c r="DI353">
        <f t="shared" si="162"/>
        <v>0</v>
      </c>
      <c r="DJ353">
        <f t="shared" ref="DJ353:DJ362" si="183">DF353</f>
        <v>0</v>
      </c>
      <c r="DK353">
        <v>0</v>
      </c>
    </row>
    <row r="354" spans="1:115" x14ac:dyDescent="0.2">
      <c r="A354">
        <f>ROW(Source!A268)</f>
        <v>268</v>
      </c>
      <c r="B354">
        <v>51442965</v>
      </c>
      <c r="C354">
        <v>51457955</v>
      </c>
      <c r="D354">
        <v>0</v>
      </c>
      <c r="E354">
        <v>1</v>
      </c>
      <c r="F354">
        <v>1</v>
      </c>
      <c r="G354">
        <v>1</v>
      </c>
      <c r="H354">
        <v>3</v>
      </c>
      <c r="I354" t="s">
        <v>758</v>
      </c>
      <c r="J354" t="s">
        <v>3</v>
      </c>
      <c r="K354" t="s">
        <v>759</v>
      </c>
      <c r="L354">
        <v>1339</v>
      </c>
      <c r="N354">
        <v>1007</v>
      </c>
      <c r="O354" t="s">
        <v>57</v>
      </c>
      <c r="P354" t="s">
        <v>57</v>
      </c>
      <c r="Q354">
        <v>1</v>
      </c>
      <c r="W354">
        <v>0</v>
      </c>
      <c r="X354">
        <v>-378313111</v>
      </c>
      <c r="Y354">
        <f t="shared" si="177"/>
        <v>0.03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1</v>
      </c>
      <c r="AJ354">
        <v>1</v>
      </c>
      <c r="AK354">
        <v>1</v>
      </c>
      <c r="AL354">
        <v>1</v>
      </c>
      <c r="AN354">
        <v>0</v>
      </c>
      <c r="AO354">
        <v>0</v>
      </c>
      <c r="AP354">
        <v>0</v>
      </c>
      <c r="AQ354">
        <v>0</v>
      </c>
      <c r="AR354">
        <v>0</v>
      </c>
      <c r="AS354" t="s">
        <v>3</v>
      </c>
      <c r="AT354">
        <v>0.03</v>
      </c>
      <c r="AU354" t="s">
        <v>3</v>
      </c>
      <c r="AV354">
        <v>0</v>
      </c>
      <c r="AW354">
        <v>2</v>
      </c>
      <c r="AX354">
        <v>51457991</v>
      </c>
      <c r="AY354">
        <v>1</v>
      </c>
      <c r="AZ354">
        <v>0</v>
      </c>
      <c r="BA354">
        <v>354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CX354">
        <f>ROUND(Y354*Source!I268,9)</f>
        <v>0</v>
      </c>
      <c r="CY354">
        <f t="shared" si="178"/>
        <v>0</v>
      </c>
      <c r="CZ354">
        <f t="shared" si="179"/>
        <v>0</v>
      </c>
      <c r="DA354">
        <f t="shared" si="180"/>
        <v>1</v>
      </c>
      <c r="DB354">
        <f t="shared" si="181"/>
        <v>0</v>
      </c>
      <c r="DC354">
        <f t="shared" si="182"/>
        <v>0</v>
      </c>
      <c r="DD354" t="s">
        <v>3</v>
      </c>
      <c r="DE354" t="s">
        <v>3</v>
      </c>
      <c r="DF354">
        <f t="shared" si="159"/>
        <v>0</v>
      </c>
      <c r="DG354">
        <f t="shared" si="160"/>
        <v>0</v>
      </c>
      <c r="DH354">
        <f t="shared" si="161"/>
        <v>0</v>
      </c>
      <c r="DI354">
        <f t="shared" si="162"/>
        <v>0</v>
      </c>
      <c r="DJ354">
        <f t="shared" si="183"/>
        <v>0</v>
      </c>
      <c r="DK354">
        <v>0</v>
      </c>
    </row>
    <row r="355" spans="1:115" x14ac:dyDescent="0.2">
      <c r="A355">
        <f>ROW(Source!A268)</f>
        <v>268</v>
      </c>
      <c r="B355">
        <v>51442965</v>
      </c>
      <c r="C355">
        <v>51457955</v>
      </c>
      <c r="D355">
        <v>0</v>
      </c>
      <c r="E355">
        <v>1</v>
      </c>
      <c r="F355">
        <v>1</v>
      </c>
      <c r="G355">
        <v>1</v>
      </c>
      <c r="H355">
        <v>3</v>
      </c>
      <c r="I355" t="s">
        <v>760</v>
      </c>
      <c r="J355" t="s">
        <v>3</v>
      </c>
      <c r="K355" t="s">
        <v>761</v>
      </c>
      <c r="L355">
        <v>1339</v>
      </c>
      <c r="N355">
        <v>1007</v>
      </c>
      <c r="O355" t="s">
        <v>57</v>
      </c>
      <c r="P355" t="s">
        <v>57</v>
      </c>
      <c r="Q355">
        <v>1</v>
      </c>
      <c r="W355">
        <v>0</v>
      </c>
      <c r="X355">
        <v>-1257739461</v>
      </c>
      <c r="Y355">
        <f t="shared" si="177"/>
        <v>0</v>
      </c>
      <c r="AA355">
        <v>1892.75</v>
      </c>
      <c r="AB355">
        <v>0</v>
      </c>
      <c r="AC355">
        <v>0</v>
      </c>
      <c r="AD355">
        <v>0</v>
      </c>
      <c r="AE355">
        <v>1892.75</v>
      </c>
      <c r="AF355">
        <v>0</v>
      </c>
      <c r="AG355">
        <v>0</v>
      </c>
      <c r="AH355">
        <v>0</v>
      </c>
      <c r="AI355">
        <v>1</v>
      </c>
      <c r="AJ355">
        <v>1</v>
      </c>
      <c r="AK355">
        <v>1</v>
      </c>
      <c r="AL355">
        <v>1</v>
      </c>
      <c r="AN355">
        <v>0</v>
      </c>
      <c r="AO355">
        <v>0</v>
      </c>
      <c r="AP355">
        <v>0</v>
      </c>
      <c r="AQ355">
        <v>0</v>
      </c>
      <c r="AR355">
        <v>0</v>
      </c>
      <c r="AS355" t="s">
        <v>3</v>
      </c>
      <c r="AT355">
        <v>0</v>
      </c>
      <c r="AU355" t="s">
        <v>3</v>
      </c>
      <c r="AV355">
        <v>0</v>
      </c>
      <c r="AW355">
        <v>2</v>
      </c>
      <c r="AX355">
        <v>51457992</v>
      </c>
      <c r="AY355">
        <v>2</v>
      </c>
      <c r="AZ355">
        <v>16384</v>
      </c>
      <c r="BA355">
        <v>355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CX355">
        <f>ROUND(Y355*Source!I268,9)</f>
        <v>0</v>
      </c>
      <c r="CY355">
        <f t="shared" si="178"/>
        <v>1892.75</v>
      </c>
      <c r="CZ355">
        <f t="shared" si="179"/>
        <v>1892.75</v>
      </c>
      <c r="DA355">
        <f t="shared" si="180"/>
        <v>1</v>
      </c>
      <c r="DB355">
        <f t="shared" si="181"/>
        <v>0</v>
      </c>
      <c r="DC355">
        <f t="shared" si="182"/>
        <v>0</v>
      </c>
      <c r="DD355" t="s">
        <v>3</v>
      </c>
      <c r="DE355" t="s">
        <v>3</v>
      </c>
      <c r="DF355">
        <f t="shared" si="159"/>
        <v>0</v>
      </c>
      <c r="DG355">
        <f t="shared" si="160"/>
        <v>0</v>
      </c>
      <c r="DH355">
        <f t="shared" si="161"/>
        <v>0</v>
      </c>
      <c r="DI355">
        <f t="shared" si="162"/>
        <v>0</v>
      </c>
      <c r="DJ355">
        <f t="shared" si="183"/>
        <v>0</v>
      </c>
      <c r="DK355">
        <v>0</v>
      </c>
    </row>
    <row r="356" spans="1:115" x14ac:dyDescent="0.2">
      <c r="A356">
        <f>ROW(Source!A268)</f>
        <v>268</v>
      </c>
      <c r="B356">
        <v>51442965</v>
      </c>
      <c r="C356">
        <v>51457955</v>
      </c>
      <c r="D356">
        <v>0</v>
      </c>
      <c r="E356">
        <v>1</v>
      </c>
      <c r="F356">
        <v>1</v>
      </c>
      <c r="G356">
        <v>1</v>
      </c>
      <c r="H356">
        <v>3</v>
      </c>
      <c r="I356" t="s">
        <v>762</v>
      </c>
      <c r="J356" t="s">
        <v>3</v>
      </c>
      <c r="K356" t="s">
        <v>763</v>
      </c>
      <c r="L356">
        <v>1371</v>
      </c>
      <c r="N356">
        <v>1013</v>
      </c>
      <c r="O356" t="s">
        <v>154</v>
      </c>
      <c r="P356" t="s">
        <v>154</v>
      </c>
      <c r="Q356">
        <v>1</v>
      </c>
      <c r="W356">
        <v>0</v>
      </c>
      <c r="X356">
        <v>490062511</v>
      </c>
      <c r="Y356">
        <f t="shared" si="177"/>
        <v>0</v>
      </c>
      <c r="AA356">
        <v>259.7</v>
      </c>
      <c r="AB356">
        <v>0</v>
      </c>
      <c r="AC356">
        <v>0</v>
      </c>
      <c r="AD356">
        <v>0</v>
      </c>
      <c r="AE356">
        <v>259.7</v>
      </c>
      <c r="AF356">
        <v>0</v>
      </c>
      <c r="AG356">
        <v>0</v>
      </c>
      <c r="AH356">
        <v>0</v>
      </c>
      <c r="AI356">
        <v>1</v>
      </c>
      <c r="AJ356">
        <v>1</v>
      </c>
      <c r="AK356">
        <v>1</v>
      </c>
      <c r="AL356">
        <v>1</v>
      </c>
      <c r="AN356">
        <v>0</v>
      </c>
      <c r="AO356">
        <v>0</v>
      </c>
      <c r="AP356">
        <v>0</v>
      </c>
      <c r="AQ356">
        <v>0</v>
      </c>
      <c r="AR356">
        <v>0</v>
      </c>
      <c r="AS356" t="s">
        <v>3</v>
      </c>
      <c r="AT356">
        <v>0</v>
      </c>
      <c r="AU356" t="s">
        <v>3</v>
      </c>
      <c r="AV356">
        <v>0</v>
      </c>
      <c r="AW356">
        <v>2</v>
      </c>
      <c r="AX356">
        <v>51457993</v>
      </c>
      <c r="AY356">
        <v>2</v>
      </c>
      <c r="AZ356">
        <v>16384</v>
      </c>
      <c r="BA356">
        <v>356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CX356">
        <f>ROUND(Y356*Source!I268,9)</f>
        <v>0</v>
      </c>
      <c r="CY356">
        <f t="shared" si="178"/>
        <v>259.7</v>
      </c>
      <c r="CZ356">
        <f t="shared" si="179"/>
        <v>259.7</v>
      </c>
      <c r="DA356">
        <f t="shared" si="180"/>
        <v>1</v>
      </c>
      <c r="DB356">
        <f t="shared" si="181"/>
        <v>0</v>
      </c>
      <c r="DC356">
        <f t="shared" si="182"/>
        <v>0</v>
      </c>
      <c r="DD356" t="s">
        <v>3</v>
      </c>
      <c r="DE356" t="s">
        <v>3</v>
      </c>
      <c r="DF356">
        <f t="shared" si="159"/>
        <v>0</v>
      </c>
      <c r="DG356">
        <f t="shared" si="160"/>
        <v>0</v>
      </c>
      <c r="DH356">
        <f t="shared" si="161"/>
        <v>0</v>
      </c>
      <c r="DI356">
        <f t="shared" si="162"/>
        <v>0</v>
      </c>
      <c r="DJ356">
        <f t="shared" si="183"/>
        <v>0</v>
      </c>
      <c r="DK356">
        <v>0</v>
      </c>
    </row>
    <row r="357" spans="1:115" x14ac:dyDescent="0.2">
      <c r="A357">
        <f>ROW(Source!A268)</f>
        <v>268</v>
      </c>
      <c r="B357">
        <v>51442965</v>
      </c>
      <c r="C357">
        <v>51457955</v>
      </c>
      <c r="D357">
        <v>0</v>
      </c>
      <c r="E357">
        <v>1</v>
      </c>
      <c r="F357">
        <v>1</v>
      </c>
      <c r="G357">
        <v>1</v>
      </c>
      <c r="H357">
        <v>3</v>
      </c>
      <c r="I357" t="s">
        <v>458</v>
      </c>
      <c r="J357" t="s">
        <v>3</v>
      </c>
      <c r="K357" t="s">
        <v>459</v>
      </c>
      <c r="L357">
        <v>1348</v>
      </c>
      <c r="N357">
        <v>1009</v>
      </c>
      <c r="O357" t="s">
        <v>230</v>
      </c>
      <c r="P357" t="s">
        <v>230</v>
      </c>
      <c r="Q357">
        <v>1000</v>
      </c>
      <c r="W357">
        <v>0</v>
      </c>
      <c r="X357">
        <v>-1125452713</v>
      </c>
      <c r="Y357">
        <f t="shared" si="177"/>
        <v>0.5</v>
      </c>
      <c r="AA357">
        <v>5470.15</v>
      </c>
      <c r="AB357">
        <v>0</v>
      </c>
      <c r="AC357">
        <v>0</v>
      </c>
      <c r="AD357">
        <v>0</v>
      </c>
      <c r="AE357">
        <v>5470.15</v>
      </c>
      <c r="AF357">
        <v>0</v>
      </c>
      <c r="AG357">
        <v>0</v>
      </c>
      <c r="AH357">
        <v>0</v>
      </c>
      <c r="AI357">
        <v>1</v>
      </c>
      <c r="AJ357">
        <v>1</v>
      </c>
      <c r="AK357">
        <v>1</v>
      </c>
      <c r="AL357">
        <v>1</v>
      </c>
      <c r="AN357">
        <v>0</v>
      </c>
      <c r="AO357">
        <v>1</v>
      </c>
      <c r="AP357">
        <v>0</v>
      </c>
      <c r="AQ357">
        <v>0</v>
      </c>
      <c r="AR357">
        <v>0</v>
      </c>
      <c r="AS357" t="s">
        <v>3</v>
      </c>
      <c r="AT357">
        <v>0.5</v>
      </c>
      <c r="AU357" t="s">
        <v>3</v>
      </c>
      <c r="AV357">
        <v>0</v>
      </c>
      <c r="AW357">
        <v>2</v>
      </c>
      <c r="AX357">
        <v>51457994</v>
      </c>
      <c r="AY357">
        <v>2</v>
      </c>
      <c r="AZ357">
        <v>16384</v>
      </c>
      <c r="BA357">
        <v>357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CX357">
        <f>ROUND(Y357*Source!I268,9)</f>
        <v>0</v>
      </c>
      <c r="CY357">
        <f t="shared" si="178"/>
        <v>5470.15</v>
      </c>
      <c r="CZ357">
        <f t="shared" si="179"/>
        <v>5470.15</v>
      </c>
      <c r="DA357">
        <f t="shared" si="180"/>
        <v>1</v>
      </c>
      <c r="DB357">
        <f t="shared" si="181"/>
        <v>2735.08</v>
      </c>
      <c r="DC357">
        <f t="shared" si="182"/>
        <v>0</v>
      </c>
      <c r="DD357" t="s">
        <v>3</v>
      </c>
      <c r="DE357" t="s">
        <v>3</v>
      </c>
      <c r="DF357">
        <f t="shared" si="159"/>
        <v>0</v>
      </c>
      <c r="DG357">
        <f t="shared" si="160"/>
        <v>0</v>
      </c>
      <c r="DH357">
        <f t="shared" si="161"/>
        <v>0</v>
      </c>
      <c r="DI357">
        <f t="shared" si="162"/>
        <v>0</v>
      </c>
      <c r="DJ357">
        <f t="shared" si="183"/>
        <v>0</v>
      </c>
      <c r="DK357">
        <v>0</v>
      </c>
    </row>
    <row r="358" spans="1:115" x14ac:dyDescent="0.2">
      <c r="A358">
        <f>ROW(Source!A268)</f>
        <v>268</v>
      </c>
      <c r="B358">
        <v>51442965</v>
      </c>
      <c r="C358">
        <v>51457955</v>
      </c>
      <c r="D358">
        <v>0</v>
      </c>
      <c r="E358">
        <v>1</v>
      </c>
      <c r="F358">
        <v>1</v>
      </c>
      <c r="G358">
        <v>1</v>
      </c>
      <c r="H358">
        <v>3</v>
      </c>
      <c r="I358" t="s">
        <v>717</v>
      </c>
      <c r="J358" t="s">
        <v>3</v>
      </c>
      <c r="K358" t="s">
        <v>718</v>
      </c>
      <c r="L358">
        <v>1407</v>
      </c>
      <c r="N358">
        <v>1013</v>
      </c>
      <c r="O358" t="s">
        <v>719</v>
      </c>
      <c r="P358" t="s">
        <v>719</v>
      </c>
      <c r="Q358">
        <v>1</v>
      </c>
      <c r="W358">
        <v>0</v>
      </c>
      <c r="X358">
        <v>1550182695</v>
      </c>
      <c r="Y358">
        <f t="shared" si="177"/>
        <v>8.8999999999999996E-2</v>
      </c>
      <c r="AA358">
        <v>1620.85</v>
      </c>
      <c r="AB358">
        <v>0</v>
      </c>
      <c r="AC358">
        <v>0</v>
      </c>
      <c r="AD358">
        <v>0</v>
      </c>
      <c r="AE358">
        <v>1620.85</v>
      </c>
      <c r="AF358">
        <v>0</v>
      </c>
      <c r="AG358">
        <v>0</v>
      </c>
      <c r="AH358">
        <v>0</v>
      </c>
      <c r="AI358">
        <v>1</v>
      </c>
      <c r="AJ358">
        <v>1</v>
      </c>
      <c r="AK358">
        <v>1</v>
      </c>
      <c r="AL358">
        <v>1</v>
      </c>
      <c r="AN358">
        <v>0</v>
      </c>
      <c r="AO358">
        <v>1</v>
      </c>
      <c r="AP358">
        <v>0</v>
      </c>
      <c r="AQ358">
        <v>0</v>
      </c>
      <c r="AR358">
        <v>0</v>
      </c>
      <c r="AS358" t="s">
        <v>3</v>
      </c>
      <c r="AT358">
        <v>8.8999999999999996E-2</v>
      </c>
      <c r="AU358" t="s">
        <v>3</v>
      </c>
      <c r="AV358">
        <v>0</v>
      </c>
      <c r="AW358">
        <v>2</v>
      </c>
      <c r="AX358">
        <v>51457995</v>
      </c>
      <c r="AY358">
        <v>2</v>
      </c>
      <c r="AZ358">
        <v>16384</v>
      </c>
      <c r="BA358">
        <v>358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CX358">
        <f>ROUND(Y358*Source!I268,9)</f>
        <v>0</v>
      </c>
      <c r="CY358">
        <f t="shared" si="178"/>
        <v>1620.85</v>
      </c>
      <c r="CZ358">
        <f t="shared" si="179"/>
        <v>1620.85</v>
      </c>
      <c r="DA358">
        <f t="shared" si="180"/>
        <v>1</v>
      </c>
      <c r="DB358">
        <f t="shared" si="181"/>
        <v>144.26</v>
      </c>
      <c r="DC358">
        <f t="shared" si="182"/>
        <v>0</v>
      </c>
      <c r="DD358" t="s">
        <v>3</v>
      </c>
      <c r="DE358" t="s">
        <v>3</v>
      </c>
      <c r="DF358">
        <f t="shared" si="159"/>
        <v>0</v>
      </c>
      <c r="DG358">
        <f t="shared" si="160"/>
        <v>0</v>
      </c>
      <c r="DH358">
        <f t="shared" si="161"/>
        <v>0</v>
      </c>
      <c r="DI358">
        <f t="shared" si="162"/>
        <v>0</v>
      </c>
      <c r="DJ358">
        <f t="shared" si="183"/>
        <v>0</v>
      </c>
      <c r="DK358">
        <v>0</v>
      </c>
    </row>
    <row r="359" spans="1:115" x14ac:dyDescent="0.2">
      <c r="A359">
        <f>ROW(Source!A268)</f>
        <v>268</v>
      </c>
      <c r="B359">
        <v>51442965</v>
      </c>
      <c r="C359">
        <v>51457955</v>
      </c>
      <c r="D359">
        <v>0</v>
      </c>
      <c r="E359">
        <v>1</v>
      </c>
      <c r="F359">
        <v>1</v>
      </c>
      <c r="G359">
        <v>1</v>
      </c>
      <c r="H359">
        <v>3</v>
      </c>
      <c r="I359" t="s">
        <v>257</v>
      </c>
      <c r="J359" t="s">
        <v>3</v>
      </c>
      <c r="K359" t="s">
        <v>258</v>
      </c>
      <c r="L359">
        <v>1348</v>
      </c>
      <c r="N359">
        <v>1009</v>
      </c>
      <c r="O359" t="s">
        <v>230</v>
      </c>
      <c r="P359" t="s">
        <v>230</v>
      </c>
      <c r="Q359">
        <v>1000</v>
      </c>
      <c r="W359">
        <v>0</v>
      </c>
      <c r="X359">
        <v>-1292456569</v>
      </c>
      <c r="Y359">
        <f t="shared" si="177"/>
        <v>0.09</v>
      </c>
      <c r="AA359">
        <v>11856</v>
      </c>
      <c r="AB359">
        <v>0</v>
      </c>
      <c r="AC359">
        <v>0</v>
      </c>
      <c r="AD359">
        <v>0</v>
      </c>
      <c r="AE359">
        <v>11856</v>
      </c>
      <c r="AF359">
        <v>0</v>
      </c>
      <c r="AG359">
        <v>0</v>
      </c>
      <c r="AH359">
        <v>0</v>
      </c>
      <c r="AI359">
        <v>1</v>
      </c>
      <c r="AJ359">
        <v>1</v>
      </c>
      <c r="AK359">
        <v>1</v>
      </c>
      <c r="AL359">
        <v>1</v>
      </c>
      <c r="AN359">
        <v>0</v>
      </c>
      <c r="AO359">
        <v>1</v>
      </c>
      <c r="AP359">
        <v>0</v>
      </c>
      <c r="AQ359">
        <v>0</v>
      </c>
      <c r="AR359">
        <v>0</v>
      </c>
      <c r="AS359" t="s">
        <v>3</v>
      </c>
      <c r="AT359">
        <v>0.09</v>
      </c>
      <c r="AU359" t="s">
        <v>3</v>
      </c>
      <c r="AV359">
        <v>0</v>
      </c>
      <c r="AW359">
        <v>2</v>
      </c>
      <c r="AX359">
        <v>51457996</v>
      </c>
      <c r="AY359">
        <v>2</v>
      </c>
      <c r="AZ359">
        <v>16384</v>
      </c>
      <c r="BA359">
        <v>359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CX359">
        <f>ROUND(Y359*Source!I268,9)</f>
        <v>0</v>
      </c>
      <c r="CY359">
        <f t="shared" si="178"/>
        <v>11856</v>
      </c>
      <c r="CZ359">
        <f t="shared" si="179"/>
        <v>11856</v>
      </c>
      <c r="DA359">
        <f t="shared" si="180"/>
        <v>1</v>
      </c>
      <c r="DB359">
        <f t="shared" si="181"/>
        <v>1067.04</v>
      </c>
      <c r="DC359">
        <f t="shared" si="182"/>
        <v>0</v>
      </c>
      <c r="DD359" t="s">
        <v>3</v>
      </c>
      <c r="DE359" t="s">
        <v>3</v>
      </c>
      <c r="DF359">
        <f t="shared" si="159"/>
        <v>0</v>
      </c>
      <c r="DG359">
        <f t="shared" si="160"/>
        <v>0</v>
      </c>
      <c r="DH359">
        <f t="shared" si="161"/>
        <v>0</v>
      </c>
      <c r="DI359">
        <f t="shared" si="162"/>
        <v>0</v>
      </c>
      <c r="DJ359">
        <f t="shared" si="183"/>
        <v>0</v>
      </c>
      <c r="DK359">
        <v>0</v>
      </c>
    </row>
    <row r="360" spans="1:115" x14ac:dyDescent="0.2">
      <c r="A360">
        <f>ROW(Source!A268)</f>
        <v>268</v>
      </c>
      <c r="B360">
        <v>51442965</v>
      </c>
      <c r="C360">
        <v>51457955</v>
      </c>
      <c r="D360">
        <v>0</v>
      </c>
      <c r="E360">
        <v>1</v>
      </c>
      <c r="F360">
        <v>1</v>
      </c>
      <c r="G360">
        <v>1</v>
      </c>
      <c r="H360">
        <v>3</v>
      </c>
      <c r="I360" t="s">
        <v>764</v>
      </c>
      <c r="J360" t="s">
        <v>3</v>
      </c>
      <c r="K360" t="s">
        <v>765</v>
      </c>
      <c r="L360">
        <v>1425</v>
      </c>
      <c r="N360">
        <v>1013</v>
      </c>
      <c r="O360" t="s">
        <v>766</v>
      </c>
      <c r="P360" t="s">
        <v>766</v>
      </c>
      <c r="Q360">
        <v>1</v>
      </c>
      <c r="W360">
        <v>0</v>
      </c>
      <c r="X360">
        <v>-1980518355</v>
      </c>
      <c r="Y360">
        <f t="shared" si="177"/>
        <v>0.02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1</v>
      </c>
      <c r="AJ360">
        <v>1</v>
      </c>
      <c r="AK360">
        <v>1</v>
      </c>
      <c r="AL360">
        <v>1</v>
      </c>
      <c r="AN360">
        <v>0</v>
      </c>
      <c r="AO360">
        <v>0</v>
      </c>
      <c r="AP360">
        <v>0</v>
      </c>
      <c r="AQ360">
        <v>0</v>
      </c>
      <c r="AR360">
        <v>0</v>
      </c>
      <c r="AS360" t="s">
        <v>3</v>
      </c>
      <c r="AT360">
        <v>0.02</v>
      </c>
      <c r="AU360" t="s">
        <v>3</v>
      </c>
      <c r="AV360">
        <v>0</v>
      </c>
      <c r="AW360">
        <v>2</v>
      </c>
      <c r="AX360">
        <v>51457997</v>
      </c>
      <c r="AY360">
        <v>1</v>
      </c>
      <c r="AZ360">
        <v>0</v>
      </c>
      <c r="BA360">
        <v>360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CX360">
        <f>ROUND(Y360*Source!I268,9)</f>
        <v>0</v>
      </c>
      <c r="CY360">
        <f t="shared" si="178"/>
        <v>0</v>
      </c>
      <c r="CZ360">
        <f t="shared" si="179"/>
        <v>0</v>
      </c>
      <c r="DA360">
        <f t="shared" si="180"/>
        <v>1</v>
      </c>
      <c r="DB360">
        <f t="shared" si="181"/>
        <v>0</v>
      </c>
      <c r="DC360">
        <f t="shared" si="182"/>
        <v>0</v>
      </c>
      <c r="DD360" t="s">
        <v>3</v>
      </c>
      <c r="DE360" t="s">
        <v>3</v>
      </c>
      <c r="DF360">
        <f t="shared" si="159"/>
        <v>0</v>
      </c>
      <c r="DG360">
        <f t="shared" si="160"/>
        <v>0</v>
      </c>
      <c r="DH360">
        <f t="shared" si="161"/>
        <v>0</v>
      </c>
      <c r="DI360">
        <f t="shared" si="162"/>
        <v>0</v>
      </c>
      <c r="DJ360">
        <f t="shared" si="183"/>
        <v>0</v>
      </c>
      <c r="DK360">
        <v>0</v>
      </c>
    </row>
    <row r="361" spans="1:115" x14ac:dyDescent="0.2">
      <c r="A361">
        <f>ROW(Source!A268)</f>
        <v>268</v>
      </c>
      <c r="B361">
        <v>51442965</v>
      </c>
      <c r="C361">
        <v>51457955</v>
      </c>
      <c r="D361">
        <v>0</v>
      </c>
      <c r="E361">
        <v>1</v>
      </c>
      <c r="F361">
        <v>1</v>
      </c>
      <c r="G361">
        <v>1</v>
      </c>
      <c r="H361">
        <v>3</v>
      </c>
      <c r="I361" t="s">
        <v>767</v>
      </c>
      <c r="J361" t="s">
        <v>3</v>
      </c>
      <c r="K361" t="s">
        <v>768</v>
      </c>
      <c r="L361">
        <v>1377</v>
      </c>
      <c r="N361">
        <v>1013</v>
      </c>
      <c r="O361" t="s">
        <v>163</v>
      </c>
      <c r="P361" t="s">
        <v>163</v>
      </c>
      <c r="Q361">
        <v>1</v>
      </c>
      <c r="W361">
        <v>0</v>
      </c>
      <c r="X361">
        <v>1381764155</v>
      </c>
      <c r="Y361">
        <f t="shared" si="177"/>
        <v>1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1</v>
      </c>
      <c r="AJ361">
        <v>1</v>
      </c>
      <c r="AK361">
        <v>1</v>
      </c>
      <c r="AL361">
        <v>1</v>
      </c>
      <c r="AN361">
        <v>0</v>
      </c>
      <c r="AO361">
        <v>0</v>
      </c>
      <c r="AP361">
        <v>0</v>
      </c>
      <c r="AQ361">
        <v>0</v>
      </c>
      <c r="AR361">
        <v>0</v>
      </c>
      <c r="AS361" t="s">
        <v>3</v>
      </c>
      <c r="AT361">
        <v>1</v>
      </c>
      <c r="AU361" t="s">
        <v>3</v>
      </c>
      <c r="AV361">
        <v>0</v>
      </c>
      <c r="AW361">
        <v>2</v>
      </c>
      <c r="AX361">
        <v>51457998</v>
      </c>
      <c r="AY361">
        <v>1</v>
      </c>
      <c r="AZ361">
        <v>0</v>
      </c>
      <c r="BA361">
        <v>361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CX361">
        <f>ROUND(Y361*Source!I268,9)</f>
        <v>0</v>
      </c>
      <c r="CY361">
        <f t="shared" si="178"/>
        <v>0</v>
      </c>
      <c r="CZ361">
        <f t="shared" si="179"/>
        <v>0</v>
      </c>
      <c r="DA361">
        <f t="shared" si="180"/>
        <v>1</v>
      </c>
      <c r="DB361">
        <f t="shared" si="181"/>
        <v>0</v>
      </c>
      <c r="DC361">
        <f t="shared" si="182"/>
        <v>0</v>
      </c>
      <c r="DD361" t="s">
        <v>3</v>
      </c>
      <c r="DE361" t="s">
        <v>3</v>
      </c>
      <c r="DF361">
        <f t="shared" si="159"/>
        <v>0</v>
      </c>
      <c r="DG361">
        <f t="shared" si="160"/>
        <v>0</v>
      </c>
      <c r="DH361">
        <f t="shared" si="161"/>
        <v>0</v>
      </c>
      <c r="DI361">
        <f t="shared" si="162"/>
        <v>0</v>
      </c>
      <c r="DJ361">
        <f t="shared" si="183"/>
        <v>0</v>
      </c>
      <c r="DK361">
        <v>0</v>
      </c>
    </row>
    <row r="362" spans="1:115" x14ac:dyDescent="0.2">
      <c r="A362">
        <f>ROW(Source!A268)</f>
        <v>268</v>
      </c>
      <c r="B362">
        <v>51442965</v>
      </c>
      <c r="C362">
        <v>51457955</v>
      </c>
      <c r="D362">
        <v>0</v>
      </c>
      <c r="E362">
        <v>1</v>
      </c>
      <c r="F362">
        <v>1</v>
      </c>
      <c r="G362">
        <v>1</v>
      </c>
      <c r="H362">
        <v>3</v>
      </c>
      <c r="I362" t="s">
        <v>769</v>
      </c>
      <c r="J362" t="s">
        <v>3</v>
      </c>
      <c r="K362" t="s">
        <v>770</v>
      </c>
      <c r="L362">
        <v>1371</v>
      </c>
      <c r="N362">
        <v>1013</v>
      </c>
      <c r="O362" t="s">
        <v>154</v>
      </c>
      <c r="P362" t="s">
        <v>154</v>
      </c>
      <c r="Q362">
        <v>1</v>
      </c>
      <c r="W362">
        <v>0</v>
      </c>
      <c r="X362">
        <v>-1690516171</v>
      </c>
      <c r="Y362">
        <f t="shared" si="177"/>
        <v>310</v>
      </c>
      <c r="AA362">
        <v>4.5999999999999996</v>
      </c>
      <c r="AB362">
        <v>0</v>
      </c>
      <c r="AC362">
        <v>0</v>
      </c>
      <c r="AD362">
        <v>0</v>
      </c>
      <c r="AE362">
        <v>4.5999999999999996</v>
      </c>
      <c r="AF362">
        <v>0</v>
      </c>
      <c r="AG362">
        <v>0</v>
      </c>
      <c r="AH362">
        <v>0</v>
      </c>
      <c r="AI362">
        <v>1</v>
      </c>
      <c r="AJ362">
        <v>1</v>
      </c>
      <c r="AK362">
        <v>1</v>
      </c>
      <c r="AL362">
        <v>1</v>
      </c>
      <c r="AN362">
        <v>0</v>
      </c>
      <c r="AO362">
        <v>1</v>
      </c>
      <c r="AP362">
        <v>0</v>
      </c>
      <c r="AQ362">
        <v>0</v>
      </c>
      <c r="AR362">
        <v>0</v>
      </c>
      <c r="AS362" t="s">
        <v>3</v>
      </c>
      <c r="AT362">
        <v>310</v>
      </c>
      <c r="AU362" t="s">
        <v>3</v>
      </c>
      <c r="AV362">
        <v>0</v>
      </c>
      <c r="AW362">
        <v>2</v>
      </c>
      <c r="AX362">
        <v>51457999</v>
      </c>
      <c r="AY362">
        <v>2</v>
      </c>
      <c r="AZ362">
        <v>16384</v>
      </c>
      <c r="BA362">
        <v>362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CX362">
        <f>ROUND(Y362*Source!I268,9)</f>
        <v>0</v>
      </c>
      <c r="CY362">
        <f t="shared" si="178"/>
        <v>4.5999999999999996</v>
      </c>
      <c r="CZ362">
        <f t="shared" si="179"/>
        <v>4.5999999999999996</v>
      </c>
      <c r="DA362">
        <f t="shared" si="180"/>
        <v>1</v>
      </c>
      <c r="DB362">
        <f t="shared" si="181"/>
        <v>1426</v>
      </c>
      <c r="DC362">
        <f t="shared" si="182"/>
        <v>0</v>
      </c>
      <c r="DD362" t="s">
        <v>3</v>
      </c>
      <c r="DE362" t="s">
        <v>3</v>
      </c>
      <c r="DF362">
        <f t="shared" si="159"/>
        <v>0</v>
      </c>
      <c r="DG362">
        <f t="shared" si="160"/>
        <v>0</v>
      </c>
      <c r="DH362">
        <f t="shared" si="161"/>
        <v>0</v>
      </c>
      <c r="DI362">
        <f t="shared" si="162"/>
        <v>0</v>
      </c>
      <c r="DJ362">
        <f t="shared" si="183"/>
        <v>0</v>
      </c>
      <c r="DK362">
        <v>0</v>
      </c>
    </row>
    <row r="363" spans="1:115" x14ac:dyDescent="0.2">
      <c r="A363">
        <f>ROW(Source!A269)</f>
        <v>269</v>
      </c>
      <c r="B363">
        <v>51441990</v>
      </c>
      <c r="C363">
        <v>51457955</v>
      </c>
      <c r="D363">
        <v>0</v>
      </c>
      <c r="E363">
        <v>1</v>
      </c>
      <c r="F363">
        <v>1</v>
      </c>
      <c r="G363">
        <v>1</v>
      </c>
      <c r="H363">
        <v>1</v>
      </c>
      <c r="I363" t="s">
        <v>653</v>
      </c>
      <c r="J363" t="s">
        <v>3</v>
      </c>
      <c r="K363" t="s">
        <v>654</v>
      </c>
      <c r="L363">
        <v>1369</v>
      </c>
      <c r="N363">
        <v>1013</v>
      </c>
      <c r="O363" t="s">
        <v>642</v>
      </c>
      <c r="P363" t="s">
        <v>642</v>
      </c>
      <c r="Q363">
        <v>1</v>
      </c>
      <c r="W363">
        <v>0</v>
      </c>
      <c r="X363">
        <v>1867385565</v>
      </c>
      <c r="Y363">
        <f>(AT363*1.15*1.15)</f>
        <v>153.40999999999997</v>
      </c>
      <c r="AA363">
        <v>0</v>
      </c>
      <c r="AB363">
        <v>0</v>
      </c>
      <c r="AC363">
        <v>0</v>
      </c>
      <c r="AD363">
        <v>8.5299999999999994</v>
      </c>
      <c r="AE363">
        <v>0</v>
      </c>
      <c r="AF363">
        <v>0</v>
      </c>
      <c r="AG363">
        <v>0</v>
      </c>
      <c r="AH363">
        <v>8.5299999999999994</v>
      </c>
      <c r="AI363">
        <v>1</v>
      </c>
      <c r="AJ363">
        <v>1</v>
      </c>
      <c r="AK363">
        <v>1</v>
      </c>
      <c r="AL363">
        <v>1</v>
      </c>
      <c r="AN363">
        <v>0</v>
      </c>
      <c r="AO363">
        <v>1</v>
      </c>
      <c r="AP363">
        <v>0</v>
      </c>
      <c r="AQ363">
        <v>0</v>
      </c>
      <c r="AR363">
        <v>0</v>
      </c>
      <c r="AS363" t="s">
        <v>3</v>
      </c>
      <c r="AT363">
        <v>116</v>
      </c>
      <c r="AU363" t="s">
        <v>43</v>
      </c>
      <c r="AV363">
        <v>1</v>
      </c>
      <c r="AW363">
        <v>2</v>
      </c>
      <c r="AX363">
        <v>51457978</v>
      </c>
      <c r="AY363">
        <v>2</v>
      </c>
      <c r="AZ363">
        <v>131072</v>
      </c>
      <c r="BA363">
        <v>363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CX363">
        <f>ROUND(Y363*Source!I269,9)</f>
        <v>0</v>
      </c>
      <c r="CY363">
        <f>AD363</f>
        <v>8.5299999999999994</v>
      </c>
      <c r="CZ363">
        <f>AH363</f>
        <v>8.5299999999999994</v>
      </c>
      <c r="DA363">
        <f>AL363</f>
        <v>1</v>
      </c>
      <c r="DB363">
        <f>ROUND((ROUND(AT363*CZ363,2)*1.15*1.15),6)</f>
        <v>1308.5872999999999</v>
      </c>
      <c r="DC363">
        <f>ROUND((ROUND(AT363*AG363,2)*1.15*1.15),6)</f>
        <v>0</v>
      </c>
      <c r="DD363" t="s">
        <v>3</v>
      </c>
      <c r="DE363" t="s">
        <v>3</v>
      </c>
      <c r="DF363">
        <f t="shared" si="159"/>
        <v>0</v>
      </c>
      <c r="DG363">
        <f t="shared" si="160"/>
        <v>0</v>
      </c>
      <c r="DH363">
        <f t="shared" si="161"/>
        <v>0</v>
      </c>
      <c r="DI363">
        <f t="shared" si="162"/>
        <v>0</v>
      </c>
      <c r="DJ363">
        <f>DI363</f>
        <v>0</v>
      </c>
      <c r="DK363">
        <v>0</v>
      </c>
    </row>
    <row r="364" spans="1:115" x14ac:dyDescent="0.2">
      <c r="A364">
        <f>ROW(Source!A269)</f>
        <v>269</v>
      </c>
      <c r="B364">
        <v>51441990</v>
      </c>
      <c r="C364">
        <v>51457955</v>
      </c>
      <c r="D364">
        <v>121548</v>
      </c>
      <c r="E364">
        <v>1</v>
      </c>
      <c r="F364">
        <v>1</v>
      </c>
      <c r="G364">
        <v>1</v>
      </c>
      <c r="H364">
        <v>1</v>
      </c>
      <c r="I364" t="s">
        <v>31</v>
      </c>
      <c r="J364" t="s">
        <v>3</v>
      </c>
      <c r="K364" t="s">
        <v>643</v>
      </c>
      <c r="L364">
        <v>1369</v>
      </c>
      <c r="N364">
        <v>1013</v>
      </c>
      <c r="O364" t="s">
        <v>642</v>
      </c>
      <c r="P364" t="s">
        <v>642</v>
      </c>
      <c r="Q364">
        <v>1</v>
      </c>
      <c r="W364">
        <v>0</v>
      </c>
      <c r="X364">
        <v>18861106</v>
      </c>
      <c r="Y364">
        <f t="shared" ref="Y364:Y374" si="184">(AT364*1.25*1.15)</f>
        <v>26.852499999999999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1</v>
      </c>
      <c r="AJ364">
        <v>1</v>
      </c>
      <c r="AK364">
        <v>1</v>
      </c>
      <c r="AL364">
        <v>1</v>
      </c>
      <c r="AN364">
        <v>0</v>
      </c>
      <c r="AO364">
        <v>1</v>
      </c>
      <c r="AP364">
        <v>0</v>
      </c>
      <c r="AQ364">
        <v>0</v>
      </c>
      <c r="AR364">
        <v>0</v>
      </c>
      <c r="AS364" t="s">
        <v>3</v>
      </c>
      <c r="AT364">
        <v>18.68</v>
      </c>
      <c r="AU364" t="s">
        <v>36</v>
      </c>
      <c r="AV364">
        <v>2</v>
      </c>
      <c r="AW364">
        <v>2</v>
      </c>
      <c r="AX364">
        <v>51457979</v>
      </c>
      <c r="AY364">
        <v>1</v>
      </c>
      <c r="AZ364">
        <v>0</v>
      </c>
      <c r="BA364">
        <v>364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CX364">
        <f>ROUND(Y364*Source!I269,9)</f>
        <v>0</v>
      </c>
      <c r="CY364">
        <f>AD364</f>
        <v>0</v>
      </c>
      <c r="CZ364">
        <f>AH364</f>
        <v>0</v>
      </c>
      <c r="DA364">
        <f>AL364</f>
        <v>1</v>
      </c>
      <c r="DB364">
        <f t="shared" ref="DB364:DB374" si="185">ROUND((ROUND(AT364*CZ364,2)*1.25*1.15),6)</f>
        <v>0</v>
      </c>
      <c r="DC364">
        <f t="shared" ref="DC364:DC374" si="186">ROUND((ROUND(AT364*AG364,2)*1.25*1.15),6)</f>
        <v>0</v>
      </c>
      <c r="DD364" t="s">
        <v>3</v>
      </c>
      <c r="DE364" t="s">
        <v>3</v>
      </c>
      <c r="DF364">
        <f t="shared" si="159"/>
        <v>0</v>
      </c>
      <c r="DG364">
        <f t="shared" si="160"/>
        <v>0</v>
      </c>
      <c r="DH364">
        <f t="shared" si="161"/>
        <v>0</v>
      </c>
      <c r="DI364">
        <f t="shared" si="162"/>
        <v>0</v>
      </c>
      <c r="DJ364">
        <f>DI364</f>
        <v>0</v>
      </c>
      <c r="DK364">
        <v>0</v>
      </c>
    </row>
    <row r="365" spans="1:115" x14ac:dyDescent="0.2">
      <c r="A365">
        <f>ROW(Source!A269)</f>
        <v>269</v>
      </c>
      <c r="B365">
        <v>51441990</v>
      </c>
      <c r="C365">
        <v>51457955</v>
      </c>
      <c r="D365">
        <v>0</v>
      </c>
      <c r="E365">
        <v>1</v>
      </c>
      <c r="F365">
        <v>1</v>
      </c>
      <c r="G365">
        <v>1</v>
      </c>
      <c r="H365">
        <v>2</v>
      </c>
      <c r="I365" t="s">
        <v>673</v>
      </c>
      <c r="J365" t="s">
        <v>3</v>
      </c>
      <c r="K365" t="s">
        <v>674</v>
      </c>
      <c r="L365">
        <v>37129807</v>
      </c>
      <c r="N365">
        <v>1011</v>
      </c>
      <c r="O365" t="s">
        <v>646</v>
      </c>
      <c r="P365" t="s">
        <v>646</v>
      </c>
      <c r="Q365">
        <v>1</v>
      </c>
      <c r="W365">
        <v>0</v>
      </c>
      <c r="X365">
        <v>1021476359</v>
      </c>
      <c r="Y365">
        <f t="shared" si="184"/>
        <v>10.637499999999999</v>
      </c>
      <c r="AA365">
        <v>0</v>
      </c>
      <c r="AB365">
        <v>187.02</v>
      </c>
      <c r="AC365">
        <v>25.1</v>
      </c>
      <c r="AD365">
        <v>0</v>
      </c>
      <c r="AE365">
        <v>0</v>
      </c>
      <c r="AF365">
        <v>187.02</v>
      </c>
      <c r="AG365">
        <v>25.1</v>
      </c>
      <c r="AH365">
        <v>0</v>
      </c>
      <c r="AI365">
        <v>1</v>
      </c>
      <c r="AJ365">
        <v>1</v>
      </c>
      <c r="AK365">
        <v>1</v>
      </c>
      <c r="AL365">
        <v>1</v>
      </c>
      <c r="AN365">
        <v>0</v>
      </c>
      <c r="AO365">
        <v>1</v>
      </c>
      <c r="AP365">
        <v>0</v>
      </c>
      <c r="AQ365">
        <v>0</v>
      </c>
      <c r="AR365">
        <v>0</v>
      </c>
      <c r="AS365" t="s">
        <v>3</v>
      </c>
      <c r="AT365">
        <v>7.4</v>
      </c>
      <c r="AU365" t="s">
        <v>36</v>
      </c>
      <c r="AV365">
        <v>0</v>
      </c>
      <c r="AW365">
        <v>2</v>
      </c>
      <c r="AX365">
        <v>51457980</v>
      </c>
      <c r="AY365">
        <v>2</v>
      </c>
      <c r="AZ365">
        <v>100352</v>
      </c>
      <c r="BA365">
        <v>365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CX365">
        <f>ROUND(Y365*Source!I269,9)</f>
        <v>0</v>
      </c>
      <c r="CY365">
        <f t="shared" ref="CY365:CY374" si="187">AB365</f>
        <v>187.02</v>
      </c>
      <c r="CZ365">
        <f t="shared" ref="CZ365:CZ374" si="188">AF365</f>
        <v>187.02</v>
      </c>
      <c r="DA365">
        <f t="shared" ref="DA365:DA374" si="189">AJ365</f>
        <v>1</v>
      </c>
      <c r="DB365">
        <f t="shared" si="185"/>
        <v>1989.4281249999999</v>
      </c>
      <c r="DC365">
        <f t="shared" si="186"/>
        <v>267.00125000000003</v>
      </c>
      <c r="DD365" t="s">
        <v>3</v>
      </c>
      <c r="DE365" t="s">
        <v>3</v>
      </c>
      <c r="DF365">
        <f t="shared" si="159"/>
        <v>0</v>
      </c>
      <c r="DG365">
        <f t="shared" si="160"/>
        <v>0</v>
      </c>
      <c r="DH365">
        <f t="shared" si="161"/>
        <v>0</v>
      </c>
      <c r="DI365">
        <f t="shared" si="162"/>
        <v>0</v>
      </c>
      <c r="DJ365">
        <f t="shared" ref="DJ365:DJ374" si="190">DG365</f>
        <v>0</v>
      </c>
      <c r="DK365">
        <v>0</v>
      </c>
    </row>
    <row r="366" spans="1:115" x14ac:dyDescent="0.2">
      <c r="A366">
        <f>ROW(Source!A269)</f>
        <v>269</v>
      </c>
      <c r="B366">
        <v>51441990</v>
      </c>
      <c r="C366">
        <v>51457955</v>
      </c>
      <c r="D366">
        <v>0</v>
      </c>
      <c r="E366">
        <v>1</v>
      </c>
      <c r="F366">
        <v>1</v>
      </c>
      <c r="G366">
        <v>1</v>
      </c>
      <c r="H366">
        <v>2</v>
      </c>
      <c r="I366" t="s">
        <v>705</v>
      </c>
      <c r="J366" t="s">
        <v>3</v>
      </c>
      <c r="K366" t="s">
        <v>706</v>
      </c>
      <c r="L366">
        <v>37129807</v>
      </c>
      <c r="N366">
        <v>1011</v>
      </c>
      <c r="O366" t="s">
        <v>646</v>
      </c>
      <c r="P366" t="s">
        <v>646</v>
      </c>
      <c r="Q366">
        <v>1</v>
      </c>
      <c r="W366">
        <v>0</v>
      </c>
      <c r="X366">
        <v>-154294902</v>
      </c>
      <c r="Y366">
        <f t="shared" si="184"/>
        <v>9.5737499999999986</v>
      </c>
      <c r="AA366">
        <v>0</v>
      </c>
      <c r="AB366">
        <v>0.48</v>
      </c>
      <c r="AC366">
        <v>0</v>
      </c>
      <c r="AD366">
        <v>0</v>
      </c>
      <c r="AE366">
        <v>0</v>
      </c>
      <c r="AF366">
        <v>0.48</v>
      </c>
      <c r="AG366">
        <v>0</v>
      </c>
      <c r="AH366">
        <v>0</v>
      </c>
      <c r="AI366">
        <v>1</v>
      </c>
      <c r="AJ366">
        <v>1</v>
      </c>
      <c r="AK366">
        <v>1</v>
      </c>
      <c r="AL366">
        <v>1</v>
      </c>
      <c r="AN366">
        <v>0</v>
      </c>
      <c r="AO366">
        <v>1</v>
      </c>
      <c r="AP366">
        <v>0</v>
      </c>
      <c r="AQ366">
        <v>0</v>
      </c>
      <c r="AR366">
        <v>0</v>
      </c>
      <c r="AS366" t="s">
        <v>3</v>
      </c>
      <c r="AT366">
        <v>6.66</v>
      </c>
      <c r="AU366" t="s">
        <v>36</v>
      </c>
      <c r="AV366">
        <v>0</v>
      </c>
      <c r="AW366">
        <v>2</v>
      </c>
      <c r="AX366">
        <v>51457981</v>
      </c>
      <c r="AY366">
        <v>2</v>
      </c>
      <c r="AZ366">
        <v>34816</v>
      </c>
      <c r="BA366">
        <v>366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CX366">
        <f>ROUND(Y366*Source!I269,9)</f>
        <v>0</v>
      </c>
      <c r="CY366">
        <f t="shared" si="187"/>
        <v>0.48</v>
      </c>
      <c r="CZ366">
        <f t="shared" si="188"/>
        <v>0.48</v>
      </c>
      <c r="DA366">
        <f t="shared" si="189"/>
        <v>1</v>
      </c>
      <c r="DB366">
        <f t="shared" si="185"/>
        <v>4.5999999999999996</v>
      </c>
      <c r="DC366">
        <f t="shared" si="186"/>
        <v>0</v>
      </c>
      <c r="DD366" t="s">
        <v>3</v>
      </c>
      <c r="DE366" t="s">
        <v>3</v>
      </c>
      <c r="DF366">
        <f t="shared" si="159"/>
        <v>0</v>
      </c>
      <c r="DG366">
        <f t="shared" si="160"/>
        <v>0</v>
      </c>
      <c r="DH366">
        <f t="shared" si="161"/>
        <v>0</v>
      </c>
      <c r="DI366">
        <f t="shared" si="162"/>
        <v>0</v>
      </c>
      <c r="DJ366">
        <f t="shared" si="190"/>
        <v>0</v>
      </c>
      <c r="DK366">
        <v>0</v>
      </c>
    </row>
    <row r="367" spans="1:115" x14ac:dyDescent="0.2">
      <c r="A367">
        <f>ROW(Source!A269)</f>
        <v>269</v>
      </c>
      <c r="B367">
        <v>51441990</v>
      </c>
      <c r="C367">
        <v>51457955</v>
      </c>
      <c r="D367">
        <v>0</v>
      </c>
      <c r="E367">
        <v>1</v>
      </c>
      <c r="F367">
        <v>1</v>
      </c>
      <c r="G367">
        <v>1</v>
      </c>
      <c r="H367">
        <v>2</v>
      </c>
      <c r="I367" t="s">
        <v>675</v>
      </c>
      <c r="J367" t="s">
        <v>3</v>
      </c>
      <c r="K367" t="s">
        <v>676</v>
      </c>
      <c r="L367">
        <v>37129807</v>
      </c>
      <c r="N367">
        <v>1011</v>
      </c>
      <c r="O367" t="s">
        <v>646</v>
      </c>
      <c r="P367" t="s">
        <v>646</v>
      </c>
      <c r="Q367">
        <v>1</v>
      </c>
      <c r="W367">
        <v>0</v>
      </c>
      <c r="X367">
        <v>-1946704301</v>
      </c>
      <c r="Y367">
        <f t="shared" si="184"/>
        <v>10.637499999999999</v>
      </c>
      <c r="AA367">
        <v>0</v>
      </c>
      <c r="AB367">
        <v>16.64</v>
      </c>
      <c r="AC367">
        <v>0</v>
      </c>
      <c r="AD367">
        <v>0</v>
      </c>
      <c r="AE367">
        <v>0</v>
      </c>
      <c r="AF367">
        <v>16.64</v>
      </c>
      <c r="AG367">
        <v>0</v>
      </c>
      <c r="AH367">
        <v>0</v>
      </c>
      <c r="AI367">
        <v>1</v>
      </c>
      <c r="AJ367">
        <v>1</v>
      </c>
      <c r="AK367">
        <v>1</v>
      </c>
      <c r="AL367">
        <v>1</v>
      </c>
      <c r="AN367">
        <v>0</v>
      </c>
      <c r="AO367">
        <v>1</v>
      </c>
      <c r="AP367">
        <v>0</v>
      </c>
      <c r="AQ367">
        <v>0</v>
      </c>
      <c r="AR367">
        <v>0</v>
      </c>
      <c r="AS367" t="s">
        <v>3</v>
      </c>
      <c r="AT367">
        <v>7.4</v>
      </c>
      <c r="AU367" t="s">
        <v>36</v>
      </c>
      <c r="AV367">
        <v>0</v>
      </c>
      <c r="AW367">
        <v>2</v>
      </c>
      <c r="AX367">
        <v>51457982</v>
      </c>
      <c r="AY367">
        <v>2</v>
      </c>
      <c r="AZ367">
        <v>34816</v>
      </c>
      <c r="BA367">
        <v>367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CX367">
        <f>ROUND(Y367*Source!I269,9)</f>
        <v>0</v>
      </c>
      <c r="CY367">
        <f t="shared" si="187"/>
        <v>16.64</v>
      </c>
      <c r="CZ367">
        <f t="shared" si="188"/>
        <v>16.64</v>
      </c>
      <c r="DA367">
        <f t="shared" si="189"/>
        <v>1</v>
      </c>
      <c r="DB367">
        <f t="shared" si="185"/>
        <v>177.01374999999999</v>
      </c>
      <c r="DC367">
        <f t="shared" si="186"/>
        <v>0</v>
      </c>
      <c r="DD367" t="s">
        <v>3</v>
      </c>
      <c r="DE367" t="s">
        <v>3</v>
      </c>
      <c r="DF367">
        <f t="shared" si="159"/>
        <v>0</v>
      </c>
      <c r="DG367">
        <f t="shared" si="160"/>
        <v>0</v>
      </c>
      <c r="DH367">
        <f t="shared" si="161"/>
        <v>0</v>
      </c>
      <c r="DI367">
        <f t="shared" si="162"/>
        <v>0</v>
      </c>
      <c r="DJ367">
        <f t="shared" si="190"/>
        <v>0</v>
      </c>
      <c r="DK367">
        <v>0</v>
      </c>
    </row>
    <row r="368" spans="1:115" x14ac:dyDescent="0.2">
      <c r="A368">
        <f>ROW(Source!A269)</f>
        <v>269</v>
      </c>
      <c r="B368">
        <v>51441990</v>
      </c>
      <c r="C368">
        <v>51457955</v>
      </c>
      <c r="D368">
        <v>0</v>
      </c>
      <c r="E368">
        <v>1</v>
      </c>
      <c r="F368">
        <v>1</v>
      </c>
      <c r="G368">
        <v>1</v>
      </c>
      <c r="H368">
        <v>2</v>
      </c>
      <c r="I368" t="s">
        <v>677</v>
      </c>
      <c r="J368" t="s">
        <v>3</v>
      </c>
      <c r="K368" t="s">
        <v>678</v>
      </c>
      <c r="L368">
        <v>37129807</v>
      </c>
      <c r="N368">
        <v>1011</v>
      </c>
      <c r="O368" t="s">
        <v>646</v>
      </c>
      <c r="P368" t="s">
        <v>646</v>
      </c>
      <c r="Q368">
        <v>1</v>
      </c>
      <c r="W368">
        <v>0</v>
      </c>
      <c r="X368">
        <v>101208139</v>
      </c>
      <c r="Y368">
        <f t="shared" si="184"/>
        <v>2.7887499999999994</v>
      </c>
      <c r="AA368">
        <v>0</v>
      </c>
      <c r="AB368">
        <v>480</v>
      </c>
      <c r="AC368">
        <v>23.2</v>
      </c>
      <c r="AD368">
        <v>0</v>
      </c>
      <c r="AE368">
        <v>0</v>
      </c>
      <c r="AF368">
        <v>480</v>
      </c>
      <c r="AG368">
        <v>23.2</v>
      </c>
      <c r="AH368">
        <v>0</v>
      </c>
      <c r="AI368">
        <v>1</v>
      </c>
      <c r="AJ368">
        <v>1</v>
      </c>
      <c r="AK368">
        <v>1</v>
      </c>
      <c r="AL368">
        <v>1</v>
      </c>
      <c r="AN368">
        <v>0</v>
      </c>
      <c r="AO368">
        <v>1</v>
      </c>
      <c r="AP368">
        <v>0</v>
      </c>
      <c r="AQ368">
        <v>0</v>
      </c>
      <c r="AR368">
        <v>0</v>
      </c>
      <c r="AS368" t="s">
        <v>3</v>
      </c>
      <c r="AT368">
        <v>1.94</v>
      </c>
      <c r="AU368" t="s">
        <v>36</v>
      </c>
      <c r="AV368">
        <v>0</v>
      </c>
      <c r="AW368">
        <v>2</v>
      </c>
      <c r="AX368">
        <v>51457983</v>
      </c>
      <c r="AY368">
        <v>2</v>
      </c>
      <c r="AZ368">
        <v>100352</v>
      </c>
      <c r="BA368">
        <v>368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CX368">
        <f>ROUND(Y368*Source!I269,9)</f>
        <v>0</v>
      </c>
      <c r="CY368">
        <f t="shared" si="187"/>
        <v>480</v>
      </c>
      <c r="CZ368">
        <f t="shared" si="188"/>
        <v>480</v>
      </c>
      <c r="DA368">
        <f t="shared" si="189"/>
        <v>1</v>
      </c>
      <c r="DB368">
        <f t="shared" si="185"/>
        <v>1338.6</v>
      </c>
      <c r="DC368">
        <f t="shared" si="186"/>
        <v>64.701875000000001</v>
      </c>
      <c r="DD368" t="s">
        <v>3</v>
      </c>
      <c r="DE368" t="s">
        <v>3</v>
      </c>
      <c r="DF368">
        <f t="shared" si="159"/>
        <v>0</v>
      </c>
      <c r="DG368">
        <f t="shared" si="160"/>
        <v>0</v>
      </c>
      <c r="DH368">
        <f t="shared" si="161"/>
        <v>0</v>
      </c>
      <c r="DI368">
        <f t="shared" si="162"/>
        <v>0</v>
      </c>
      <c r="DJ368">
        <f t="shared" si="190"/>
        <v>0</v>
      </c>
      <c r="DK368">
        <v>0</v>
      </c>
    </row>
    <row r="369" spans="1:115" x14ac:dyDescent="0.2">
      <c r="A369">
        <f>ROW(Source!A269)</f>
        <v>269</v>
      </c>
      <c r="B369">
        <v>51441990</v>
      </c>
      <c r="C369">
        <v>51457955</v>
      </c>
      <c r="D369">
        <v>0</v>
      </c>
      <c r="E369">
        <v>1</v>
      </c>
      <c r="F369">
        <v>1</v>
      </c>
      <c r="G369">
        <v>1</v>
      </c>
      <c r="H369">
        <v>2</v>
      </c>
      <c r="I369" t="s">
        <v>754</v>
      </c>
      <c r="J369" t="s">
        <v>3</v>
      </c>
      <c r="K369" t="s">
        <v>755</v>
      </c>
      <c r="L369">
        <v>37129807</v>
      </c>
      <c r="N369">
        <v>1011</v>
      </c>
      <c r="O369" t="s">
        <v>646</v>
      </c>
      <c r="P369" t="s">
        <v>646</v>
      </c>
      <c r="Q369">
        <v>1</v>
      </c>
      <c r="W369">
        <v>0</v>
      </c>
      <c r="X369">
        <v>1106510263</v>
      </c>
      <c r="Y369">
        <f t="shared" si="184"/>
        <v>4.671875</v>
      </c>
      <c r="AA369">
        <v>0</v>
      </c>
      <c r="AB369">
        <v>1.5</v>
      </c>
      <c r="AC369">
        <v>0</v>
      </c>
      <c r="AD369">
        <v>0</v>
      </c>
      <c r="AE369">
        <v>0</v>
      </c>
      <c r="AF369">
        <v>1.5</v>
      </c>
      <c r="AG369">
        <v>0</v>
      </c>
      <c r="AH369">
        <v>0</v>
      </c>
      <c r="AI369">
        <v>1</v>
      </c>
      <c r="AJ369">
        <v>1</v>
      </c>
      <c r="AK369">
        <v>1</v>
      </c>
      <c r="AL369">
        <v>1</v>
      </c>
      <c r="AN369">
        <v>0</v>
      </c>
      <c r="AO369">
        <v>1</v>
      </c>
      <c r="AP369">
        <v>0</v>
      </c>
      <c r="AQ369">
        <v>0</v>
      </c>
      <c r="AR369">
        <v>0</v>
      </c>
      <c r="AS369" t="s">
        <v>3</v>
      </c>
      <c r="AT369">
        <v>3.25</v>
      </c>
      <c r="AU369" t="s">
        <v>36</v>
      </c>
      <c r="AV369">
        <v>0</v>
      </c>
      <c r="AW369">
        <v>2</v>
      </c>
      <c r="AX369">
        <v>51457984</v>
      </c>
      <c r="AY369">
        <v>2</v>
      </c>
      <c r="AZ369">
        <v>32768</v>
      </c>
      <c r="BA369">
        <v>369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CX369">
        <f>ROUND(Y369*Source!I269,9)</f>
        <v>0</v>
      </c>
      <c r="CY369">
        <f t="shared" si="187"/>
        <v>1.5</v>
      </c>
      <c r="CZ369">
        <f t="shared" si="188"/>
        <v>1.5</v>
      </c>
      <c r="DA369">
        <f t="shared" si="189"/>
        <v>1</v>
      </c>
      <c r="DB369">
        <f t="shared" si="185"/>
        <v>7.0149999999999997</v>
      </c>
      <c r="DC369">
        <f t="shared" si="186"/>
        <v>0</v>
      </c>
      <c r="DD369" t="s">
        <v>3</v>
      </c>
      <c r="DE369" t="s">
        <v>3</v>
      </c>
      <c r="DF369">
        <f t="shared" si="159"/>
        <v>0</v>
      </c>
      <c r="DG369">
        <f t="shared" si="160"/>
        <v>0</v>
      </c>
      <c r="DH369">
        <f t="shared" si="161"/>
        <v>0</v>
      </c>
      <c r="DI369">
        <f t="shared" si="162"/>
        <v>0</v>
      </c>
      <c r="DJ369">
        <f t="shared" si="190"/>
        <v>0</v>
      </c>
      <c r="DK369">
        <v>0</v>
      </c>
    </row>
    <row r="370" spans="1:115" x14ac:dyDescent="0.2">
      <c r="A370">
        <f>ROW(Source!A269)</f>
        <v>269</v>
      </c>
      <c r="B370">
        <v>51441990</v>
      </c>
      <c r="C370">
        <v>51457955</v>
      </c>
      <c r="D370">
        <v>0</v>
      </c>
      <c r="E370">
        <v>1</v>
      </c>
      <c r="F370">
        <v>1</v>
      </c>
      <c r="G370">
        <v>1</v>
      </c>
      <c r="H370">
        <v>2</v>
      </c>
      <c r="I370" t="s">
        <v>681</v>
      </c>
      <c r="J370" t="s">
        <v>3</v>
      </c>
      <c r="K370" t="s">
        <v>682</v>
      </c>
      <c r="L370">
        <v>37129807</v>
      </c>
      <c r="N370">
        <v>1011</v>
      </c>
      <c r="O370" t="s">
        <v>646</v>
      </c>
      <c r="P370" t="s">
        <v>646</v>
      </c>
      <c r="Q370">
        <v>1</v>
      </c>
      <c r="W370">
        <v>0</v>
      </c>
      <c r="X370">
        <v>1350498324</v>
      </c>
      <c r="Y370">
        <f t="shared" si="184"/>
        <v>3.1624999999999996</v>
      </c>
      <c r="AA370">
        <v>0</v>
      </c>
      <c r="AB370">
        <v>0.49</v>
      </c>
      <c r="AC370">
        <v>0</v>
      </c>
      <c r="AD370">
        <v>0</v>
      </c>
      <c r="AE370">
        <v>0</v>
      </c>
      <c r="AF370">
        <v>0.49</v>
      </c>
      <c r="AG370">
        <v>0</v>
      </c>
      <c r="AH370">
        <v>0</v>
      </c>
      <c r="AI370">
        <v>1</v>
      </c>
      <c r="AJ370">
        <v>1</v>
      </c>
      <c r="AK370">
        <v>1</v>
      </c>
      <c r="AL370">
        <v>1</v>
      </c>
      <c r="AN370">
        <v>0</v>
      </c>
      <c r="AO370">
        <v>1</v>
      </c>
      <c r="AP370">
        <v>0</v>
      </c>
      <c r="AQ370">
        <v>0</v>
      </c>
      <c r="AR370">
        <v>0</v>
      </c>
      <c r="AS370" t="s">
        <v>3</v>
      </c>
      <c r="AT370">
        <v>2.2000000000000002</v>
      </c>
      <c r="AU370" t="s">
        <v>36</v>
      </c>
      <c r="AV370">
        <v>0</v>
      </c>
      <c r="AW370">
        <v>2</v>
      </c>
      <c r="AX370">
        <v>51457985</v>
      </c>
      <c r="AY370">
        <v>2</v>
      </c>
      <c r="AZ370">
        <v>34816</v>
      </c>
      <c r="BA370">
        <v>370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CX370">
        <f>ROUND(Y370*Source!I269,9)</f>
        <v>0</v>
      </c>
      <c r="CY370">
        <f t="shared" si="187"/>
        <v>0.49</v>
      </c>
      <c r="CZ370">
        <f t="shared" si="188"/>
        <v>0.49</v>
      </c>
      <c r="DA370">
        <f t="shared" si="189"/>
        <v>1</v>
      </c>
      <c r="DB370">
        <f t="shared" si="185"/>
        <v>1.5525</v>
      </c>
      <c r="DC370">
        <f t="shared" si="186"/>
        <v>0</v>
      </c>
      <c r="DD370" t="s">
        <v>3</v>
      </c>
      <c r="DE370" t="s">
        <v>3</v>
      </c>
      <c r="DF370">
        <f t="shared" si="159"/>
        <v>0</v>
      </c>
      <c r="DG370">
        <f t="shared" si="160"/>
        <v>0</v>
      </c>
      <c r="DH370">
        <f t="shared" si="161"/>
        <v>0</v>
      </c>
      <c r="DI370">
        <f t="shared" si="162"/>
        <v>0</v>
      </c>
      <c r="DJ370">
        <f t="shared" si="190"/>
        <v>0</v>
      </c>
      <c r="DK370">
        <v>0</v>
      </c>
    </row>
    <row r="371" spans="1:115" x14ac:dyDescent="0.2">
      <c r="A371">
        <f>ROW(Source!A269)</f>
        <v>269</v>
      </c>
      <c r="B371">
        <v>51441990</v>
      </c>
      <c r="C371">
        <v>51457955</v>
      </c>
      <c r="D371">
        <v>0</v>
      </c>
      <c r="E371">
        <v>1</v>
      </c>
      <c r="F371">
        <v>1</v>
      </c>
      <c r="G371">
        <v>1</v>
      </c>
      <c r="H371">
        <v>2</v>
      </c>
      <c r="I371" t="s">
        <v>756</v>
      </c>
      <c r="J371" t="s">
        <v>3</v>
      </c>
      <c r="K371" t="s">
        <v>757</v>
      </c>
      <c r="L371">
        <v>37129807</v>
      </c>
      <c r="N371">
        <v>1011</v>
      </c>
      <c r="O371" t="s">
        <v>646</v>
      </c>
      <c r="P371" t="s">
        <v>646</v>
      </c>
      <c r="Q371">
        <v>1</v>
      </c>
      <c r="W371">
        <v>0</v>
      </c>
      <c r="X371">
        <v>990003281</v>
      </c>
      <c r="Y371">
        <f t="shared" si="184"/>
        <v>3.7662500000000003</v>
      </c>
      <c r="AA371">
        <v>0</v>
      </c>
      <c r="AB371">
        <v>0.72</v>
      </c>
      <c r="AC371">
        <v>0</v>
      </c>
      <c r="AD371">
        <v>0</v>
      </c>
      <c r="AE371">
        <v>0</v>
      </c>
      <c r="AF371">
        <v>0.72</v>
      </c>
      <c r="AG371">
        <v>0</v>
      </c>
      <c r="AH371">
        <v>0</v>
      </c>
      <c r="AI371">
        <v>1</v>
      </c>
      <c r="AJ371">
        <v>1</v>
      </c>
      <c r="AK371">
        <v>1</v>
      </c>
      <c r="AL371">
        <v>1</v>
      </c>
      <c r="AN371">
        <v>0</v>
      </c>
      <c r="AO371">
        <v>1</v>
      </c>
      <c r="AP371">
        <v>0</v>
      </c>
      <c r="AQ371">
        <v>0</v>
      </c>
      <c r="AR371">
        <v>0</v>
      </c>
      <c r="AS371" t="s">
        <v>3</v>
      </c>
      <c r="AT371">
        <v>2.62</v>
      </c>
      <c r="AU371" t="s">
        <v>36</v>
      </c>
      <c r="AV371">
        <v>0</v>
      </c>
      <c r="AW371">
        <v>2</v>
      </c>
      <c r="AX371">
        <v>51457986</v>
      </c>
      <c r="AY371">
        <v>2</v>
      </c>
      <c r="AZ371">
        <v>32768</v>
      </c>
      <c r="BA371">
        <v>371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CX371">
        <f>ROUND(Y371*Source!I269,9)</f>
        <v>0</v>
      </c>
      <c r="CY371">
        <f t="shared" si="187"/>
        <v>0.72</v>
      </c>
      <c r="CZ371">
        <f t="shared" si="188"/>
        <v>0.72</v>
      </c>
      <c r="DA371">
        <f t="shared" si="189"/>
        <v>1</v>
      </c>
      <c r="DB371">
        <f t="shared" si="185"/>
        <v>2.7168749999999999</v>
      </c>
      <c r="DC371">
        <f t="shared" si="186"/>
        <v>0</v>
      </c>
      <c r="DD371" t="s">
        <v>3</v>
      </c>
      <c r="DE371" t="s">
        <v>3</v>
      </c>
      <c r="DF371">
        <f t="shared" si="159"/>
        <v>0</v>
      </c>
      <c r="DG371">
        <f t="shared" si="160"/>
        <v>0</v>
      </c>
      <c r="DH371">
        <f t="shared" si="161"/>
        <v>0</v>
      </c>
      <c r="DI371">
        <f t="shared" si="162"/>
        <v>0</v>
      </c>
      <c r="DJ371">
        <f t="shared" si="190"/>
        <v>0</v>
      </c>
      <c r="DK371">
        <v>0</v>
      </c>
    </row>
    <row r="372" spans="1:115" x14ac:dyDescent="0.2">
      <c r="A372">
        <f>ROW(Source!A269)</f>
        <v>269</v>
      </c>
      <c r="B372">
        <v>51441990</v>
      </c>
      <c r="C372">
        <v>51457955</v>
      </c>
      <c r="D372">
        <v>0</v>
      </c>
      <c r="E372">
        <v>1</v>
      </c>
      <c r="F372">
        <v>1</v>
      </c>
      <c r="G372">
        <v>1</v>
      </c>
      <c r="H372">
        <v>2</v>
      </c>
      <c r="I372" t="s">
        <v>707</v>
      </c>
      <c r="J372" t="s">
        <v>3</v>
      </c>
      <c r="K372" t="s">
        <v>708</v>
      </c>
      <c r="L372">
        <v>37129807</v>
      </c>
      <c r="N372">
        <v>1011</v>
      </c>
      <c r="O372" t="s">
        <v>646</v>
      </c>
      <c r="P372" t="s">
        <v>646</v>
      </c>
      <c r="Q372">
        <v>1</v>
      </c>
      <c r="W372">
        <v>0</v>
      </c>
      <c r="X372">
        <v>2111957426</v>
      </c>
      <c r="Y372">
        <f t="shared" si="184"/>
        <v>5.3331249999999999</v>
      </c>
      <c r="AA372">
        <v>0</v>
      </c>
      <c r="AB372">
        <v>20</v>
      </c>
      <c r="AC372">
        <v>0</v>
      </c>
      <c r="AD372">
        <v>0</v>
      </c>
      <c r="AE372">
        <v>0</v>
      </c>
      <c r="AF372">
        <v>20</v>
      </c>
      <c r="AG372">
        <v>0</v>
      </c>
      <c r="AH372">
        <v>0</v>
      </c>
      <c r="AI372">
        <v>1</v>
      </c>
      <c r="AJ372">
        <v>1</v>
      </c>
      <c r="AK372">
        <v>1</v>
      </c>
      <c r="AL372">
        <v>1</v>
      </c>
      <c r="AN372">
        <v>0</v>
      </c>
      <c r="AO372">
        <v>1</v>
      </c>
      <c r="AP372">
        <v>0</v>
      </c>
      <c r="AQ372">
        <v>0</v>
      </c>
      <c r="AR372">
        <v>0</v>
      </c>
      <c r="AS372" t="s">
        <v>3</v>
      </c>
      <c r="AT372">
        <v>3.71</v>
      </c>
      <c r="AU372" t="s">
        <v>36</v>
      </c>
      <c r="AV372">
        <v>0</v>
      </c>
      <c r="AW372">
        <v>2</v>
      </c>
      <c r="AX372">
        <v>51457987</v>
      </c>
      <c r="AY372">
        <v>2</v>
      </c>
      <c r="AZ372">
        <v>32768</v>
      </c>
      <c r="BA372">
        <v>372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CX372">
        <f>ROUND(Y372*Source!I269,9)</f>
        <v>0</v>
      </c>
      <c r="CY372">
        <f t="shared" si="187"/>
        <v>20</v>
      </c>
      <c r="CZ372">
        <f t="shared" si="188"/>
        <v>20</v>
      </c>
      <c r="DA372">
        <f t="shared" si="189"/>
        <v>1</v>
      </c>
      <c r="DB372">
        <f t="shared" si="185"/>
        <v>106.66249999999999</v>
      </c>
      <c r="DC372">
        <f t="shared" si="186"/>
        <v>0</v>
      </c>
      <c r="DD372" t="s">
        <v>3</v>
      </c>
      <c r="DE372" t="s">
        <v>3</v>
      </c>
      <c r="DF372">
        <f t="shared" si="159"/>
        <v>0</v>
      </c>
      <c r="DG372">
        <f t="shared" si="160"/>
        <v>0</v>
      </c>
      <c r="DH372">
        <f t="shared" si="161"/>
        <v>0</v>
      </c>
      <c r="DI372">
        <f t="shared" si="162"/>
        <v>0</v>
      </c>
      <c r="DJ372">
        <f t="shared" si="190"/>
        <v>0</v>
      </c>
      <c r="DK372">
        <v>0</v>
      </c>
    </row>
    <row r="373" spans="1:115" x14ac:dyDescent="0.2">
      <c r="A373">
        <f>ROW(Source!A269)</f>
        <v>269</v>
      </c>
      <c r="B373">
        <v>51441990</v>
      </c>
      <c r="C373">
        <v>51457955</v>
      </c>
      <c r="D373">
        <v>0</v>
      </c>
      <c r="E373">
        <v>1</v>
      </c>
      <c r="F373">
        <v>1</v>
      </c>
      <c r="G373">
        <v>1</v>
      </c>
      <c r="H373">
        <v>2</v>
      </c>
      <c r="I373" t="s">
        <v>709</v>
      </c>
      <c r="J373" t="s">
        <v>3</v>
      </c>
      <c r="K373" t="s">
        <v>710</v>
      </c>
      <c r="L373">
        <v>37129807</v>
      </c>
      <c r="N373">
        <v>1011</v>
      </c>
      <c r="O373" t="s">
        <v>646</v>
      </c>
      <c r="P373" t="s">
        <v>646</v>
      </c>
      <c r="Q373">
        <v>1</v>
      </c>
      <c r="W373">
        <v>0</v>
      </c>
      <c r="X373">
        <v>1349450528</v>
      </c>
      <c r="Y373">
        <f t="shared" si="184"/>
        <v>9.0993749999999984</v>
      </c>
      <c r="AA373">
        <v>0</v>
      </c>
      <c r="AB373">
        <v>3</v>
      </c>
      <c r="AC373">
        <v>0</v>
      </c>
      <c r="AD373">
        <v>0</v>
      </c>
      <c r="AE373">
        <v>0</v>
      </c>
      <c r="AF373">
        <v>3</v>
      </c>
      <c r="AG373">
        <v>0</v>
      </c>
      <c r="AH373">
        <v>0</v>
      </c>
      <c r="AI373">
        <v>1</v>
      </c>
      <c r="AJ373">
        <v>1</v>
      </c>
      <c r="AK373">
        <v>1</v>
      </c>
      <c r="AL373">
        <v>1</v>
      </c>
      <c r="AN373">
        <v>0</v>
      </c>
      <c r="AO373">
        <v>1</v>
      </c>
      <c r="AP373">
        <v>0</v>
      </c>
      <c r="AQ373">
        <v>0</v>
      </c>
      <c r="AR373">
        <v>0</v>
      </c>
      <c r="AS373" t="s">
        <v>3</v>
      </c>
      <c r="AT373">
        <v>6.33</v>
      </c>
      <c r="AU373" t="s">
        <v>36</v>
      </c>
      <c r="AV373">
        <v>0</v>
      </c>
      <c r="AW373">
        <v>2</v>
      </c>
      <c r="AX373">
        <v>51457988</v>
      </c>
      <c r="AY373">
        <v>2</v>
      </c>
      <c r="AZ373">
        <v>34816</v>
      </c>
      <c r="BA373">
        <v>373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CX373">
        <f>ROUND(Y373*Source!I269,9)</f>
        <v>0</v>
      </c>
      <c r="CY373">
        <f t="shared" si="187"/>
        <v>3</v>
      </c>
      <c r="CZ373">
        <f t="shared" si="188"/>
        <v>3</v>
      </c>
      <c r="DA373">
        <f t="shared" si="189"/>
        <v>1</v>
      </c>
      <c r="DB373">
        <f t="shared" si="185"/>
        <v>27.298124999999999</v>
      </c>
      <c r="DC373">
        <f t="shared" si="186"/>
        <v>0</v>
      </c>
      <c r="DD373" t="s">
        <v>3</v>
      </c>
      <c r="DE373" t="s">
        <v>3</v>
      </c>
      <c r="DF373">
        <f t="shared" si="159"/>
        <v>0</v>
      </c>
      <c r="DG373">
        <f t="shared" si="160"/>
        <v>0</v>
      </c>
      <c r="DH373">
        <f t="shared" si="161"/>
        <v>0</v>
      </c>
      <c r="DI373">
        <f t="shared" si="162"/>
        <v>0</v>
      </c>
      <c r="DJ373">
        <f t="shared" si="190"/>
        <v>0</v>
      </c>
      <c r="DK373">
        <v>0</v>
      </c>
    </row>
    <row r="374" spans="1:115" x14ac:dyDescent="0.2">
      <c r="A374">
        <f>ROW(Source!A269)</f>
        <v>269</v>
      </c>
      <c r="B374">
        <v>51441990</v>
      </c>
      <c r="C374">
        <v>51457955</v>
      </c>
      <c r="D374">
        <v>0</v>
      </c>
      <c r="E374">
        <v>1</v>
      </c>
      <c r="F374">
        <v>1</v>
      </c>
      <c r="G374">
        <v>1</v>
      </c>
      <c r="H374">
        <v>2</v>
      </c>
      <c r="I374" t="s">
        <v>711</v>
      </c>
      <c r="J374" t="s">
        <v>3</v>
      </c>
      <c r="K374" t="s">
        <v>712</v>
      </c>
      <c r="L374">
        <v>37129807</v>
      </c>
      <c r="N374">
        <v>1011</v>
      </c>
      <c r="O374" t="s">
        <v>646</v>
      </c>
      <c r="P374" t="s">
        <v>646</v>
      </c>
      <c r="Q374">
        <v>1</v>
      </c>
      <c r="W374">
        <v>0</v>
      </c>
      <c r="X374">
        <v>373707872</v>
      </c>
      <c r="Y374">
        <f t="shared" si="184"/>
        <v>1.8687499999999999</v>
      </c>
      <c r="AA374">
        <v>0</v>
      </c>
      <c r="AB374">
        <v>6.4</v>
      </c>
      <c r="AC374">
        <v>0</v>
      </c>
      <c r="AD374">
        <v>0</v>
      </c>
      <c r="AE374">
        <v>0</v>
      </c>
      <c r="AF374">
        <v>6.4</v>
      </c>
      <c r="AG374">
        <v>0</v>
      </c>
      <c r="AH374">
        <v>0</v>
      </c>
      <c r="AI374">
        <v>1</v>
      </c>
      <c r="AJ374">
        <v>1</v>
      </c>
      <c r="AK374">
        <v>1</v>
      </c>
      <c r="AL374">
        <v>1</v>
      </c>
      <c r="AN374">
        <v>0</v>
      </c>
      <c r="AO374">
        <v>1</v>
      </c>
      <c r="AP374">
        <v>0</v>
      </c>
      <c r="AQ374">
        <v>0</v>
      </c>
      <c r="AR374">
        <v>0</v>
      </c>
      <c r="AS374" t="s">
        <v>3</v>
      </c>
      <c r="AT374">
        <v>1.3</v>
      </c>
      <c r="AU374" t="s">
        <v>36</v>
      </c>
      <c r="AV374">
        <v>0</v>
      </c>
      <c r="AW374">
        <v>2</v>
      </c>
      <c r="AX374">
        <v>51457989</v>
      </c>
      <c r="AY374">
        <v>2</v>
      </c>
      <c r="AZ374">
        <v>34816</v>
      </c>
      <c r="BA374">
        <v>374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CX374">
        <f>ROUND(Y374*Source!I269,9)</f>
        <v>0</v>
      </c>
      <c r="CY374">
        <f t="shared" si="187"/>
        <v>6.4</v>
      </c>
      <c r="CZ374">
        <f t="shared" si="188"/>
        <v>6.4</v>
      </c>
      <c r="DA374">
        <f t="shared" si="189"/>
        <v>1</v>
      </c>
      <c r="DB374">
        <f t="shared" si="185"/>
        <v>11.96</v>
      </c>
      <c r="DC374">
        <f t="shared" si="186"/>
        <v>0</v>
      </c>
      <c r="DD374" t="s">
        <v>3</v>
      </c>
      <c r="DE374" t="s">
        <v>3</v>
      </c>
      <c r="DF374">
        <f t="shared" si="159"/>
        <v>0</v>
      </c>
      <c r="DG374">
        <f t="shared" si="160"/>
        <v>0</v>
      </c>
      <c r="DH374">
        <f t="shared" si="161"/>
        <v>0</v>
      </c>
      <c r="DI374">
        <f t="shared" si="162"/>
        <v>0</v>
      </c>
      <c r="DJ374">
        <f t="shared" si="190"/>
        <v>0</v>
      </c>
      <c r="DK374">
        <v>0</v>
      </c>
    </row>
    <row r="375" spans="1:115" x14ac:dyDescent="0.2">
      <c r="A375">
        <f>ROW(Source!A269)</f>
        <v>269</v>
      </c>
      <c r="B375">
        <v>51441990</v>
      </c>
      <c r="C375">
        <v>51457955</v>
      </c>
      <c r="D375">
        <v>0</v>
      </c>
      <c r="E375">
        <v>1</v>
      </c>
      <c r="F375">
        <v>1</v>
      </c>
      <c r="G375">
        <v>1</v>
      </c>
      <c r="H375">
        <v>3</v>
      </c>
      <c r="I375" t="s">
        <v>713</v>
      </c>
      <c r="J375" t="s">
        <v>3</v>
      </c>
      <c r="K375" t="s">
        <v>714</v>
      </c>
      <c r="L375">
        <v>1348</v>
      </c>
      <c r="N375">
        <v>1009</v>
      </c>
      <c r="O375" t="s">
        <v>230</v>
      </c>
      <c r="P375" t="s">
        <v>230</v>
      </c>
      <c r="Q375">
        <v>1000</v>
      </c>
      <c r="W375">
        <v>0</v>
      </c>
      <c r="X375">
        <v>-933603626</v>
      </c>
      <c r="Y375">
        <f t="shared" ref="Y375:Y384" si="191">AT375</f>
        <v>7.0000000000000001E-3</v>
      </c>
      <c r="AA375">
        <v>2457.8000000000002</v>
      </c>
      <c r="AB375">
        <v>0</v>
      </c>
      <c r="AC375">
        <v>0</v>
      </c>
      <c r="AD375">
        <v>0</v>
      </c>
      <c r="AE375">
        <v>2457.8000000000002</v>
      </c>
      <c r="AF375">
        <v>0</v>
      </c>
      <c r="AG375">
        <v>0</v>
      </c>
      <c r="AH375">
        <v>0</v>
      </c>
      <c r="AI375">
        <v>1</v>
      </c>
      <c r="AJ375">
        <v>1</v>
      </c>
      <c r="AK375">
        <v>1</v>
      </c>
      <c r="AL375">
        <v>1</v>
      </c>
      <c r="AN375">
        <v>0</v>
      </c>
      <c r="AO375">
        <v>1</v>
      </c>
      <c r="AP375">
        <v>0</v>
      </c>
      <c r="AQ375">
        <v>0</v>
      </c>
      <c r="AR375">
        <v>0</v>
      </c>
      <c r="AS375" t="s">
        <v>3</v>
      </c>
      <c r="AT375">
        <v>7.0000000000000001E-3</v>
      </c>
      <c r="AU375" t="s">
        <v>3</v>
      </c>
      <c r="AV375">
        <v>0</v>
      </c>
      <c r="AW375">
        <v>2</v>
      </c>
      <c r="AX375">
        <v>51457990</v>
      </c>
      <c r="AY375">
        <v>2</v>
      </c>
      <c r="AZ375">
        <v>16384</v>
      </c>
      <c r="BA375">
        <v>375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CX375">
        <f>ROUND(Y375*Source!I269,9)</f>
        <v>0</v>
      </c>
      <c r="CY375">
        <f t="shared" ref="CY375:CY384" si="192">AA375</f>
        <v>2457.8000000000002</v>
      </c>
      <c r="CZ375">
        <f t="shared" ref="CZ375:CZ384" si="193">AE375</f>
        <v>2457.8000000000002</v>
      </c>
      <c r="DA375">
        <f t="shared" ref="DA375:DA384" si="194">AI375</f>
        <v>1</v>
      </c>
      <c r="DB375">
        <f t="shared" ref="DB375:DB384" si="195">ROUND(ROUND(AT375*CZ375,2),6)</f>
        <v>17.2</v>
      </c>
      <c r="DC375">
        <f t="shared" ref="DC375:DC384" si="196">ROUND(ROUND(AT375*AG375,2),6)</f>
        <v>0</v>
      </c>
      <c r="DD375" t="s">
        <v>3</v>
      </c>
      <c r="DE375" t="s">
        <v>3</v>
      </c>
      <c r="DF375">
        <f t="shared" si="159"/>
        <v>0</v>
      </c>
      <c r="DG375">
        <f t="shared" si="160"/>
        <v>0</v>
      </c>
      <c r="DH375">
        <f t="shared" si="161"/>
        <v>0</v>
      </c>
      <c r="DI375">
        <f t="shared" si="162"/>
        <v>0</v>
      </c>
      <c r="DJ375">
        <f t="shared" ref="DJ375:DJ384" si="197">DF375</f>
        <v>0</v>
      </c>
      <c r="DK375">
        <v>0</v>
      </c>
    </row>
    <row r="376" spans="1:115" x14ac:dyDescent="0.2">
      <c r="A376">
        <f>ROW(Source!A269)</f>
        <v>269</v>
      </c>
      <c r="B376">
        <v>51441990</v>
      </c>
      <c r="C376">
        <v>51457955</v>
      </c>
      <c r="D376">
        <v>0</v>
      </c>
      <c r="E376">
        <v>1</v>
      </c>
      <c r="F376">
        <v>1</v>
      </c>
      <c r="G376">
        <v>1</v>
      </c>
      <c r="H376">
        <v>3</v>
      </c>
      <c r="I376" t="s">
        <v>758</v>
      </c>
      <c r="J376" t="s">
        <v>3</v>
      </c>
      <c r="K376" t="s">
        <v>759</v>
      </c>
      <c r="L376">
        <v>1339</v>
      </c>
      <c r="N376">
        <v>1007</v>
      </c>
      <c r="O376" t="s">
        <v>57</v>
      </c>
      <c r="P376" t="s">
        <v>57</v>
      </c>
      <c r="Q376">
        <v>1</v>
      </c>
      <c r="W376">
        <v>0</v>
      </c>
      <c r="X376">
        <v>-378313111</v>
      </c>
      <c r="Y376">
        <f t="shared" si="191"/>
        <v>0.03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1</v>
      </c>
      <c r="AJ376">
        <v>1</v>
      </c>
      <c r="AK376">
        <v>1</v>
      </c>
      <c r="AL376">
        <v>1</v>
      </c>
      <c r="AN376">
        <v>0</v>
      </c>
      <c r="AO376">
        <v>0</v>
      </c>
      <c r="AP376">
        <v>0</v>
      </c>
      <c r="AQ376">
        <v>0</v>
      </c>
      <c r="AR376">
        <v>0</v>
      </c>
      <c r="AS376" t="s">
        <v>3</v>
      </c>
      <c r="AT376">
        <v>0.03</v>
      </c>
      <c r="AU376" t="s">
        <v>3</v>
      </c>
      <c r="AV376">
        <v>0</v>
      </c>
      <c r="AW376">
        <v>2</v>
      </c>
      <c r="AX376">
        <v>51457991</v>
      </c>
      <c r="AY376">
        <v>1</v>
      </c>
      <c r="AZ376">
        <v>0</v>
      </c>
      <c r="BA376">
        <v>376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CX376">
        <f>ROUND(Y376*Source!I269,9)</f>
        <v>0</v>
      </c>
      <c r="CY376">
        <f t="shared" si="192"/>
        <v>0</v>
      </c>
      <c r="CZ376">
        <f t="shared" si="193"/>
        <v>0</v>
      </c>
      <c r="DA376">
        <f t="shared" si="194"/>
        <v>1</v>
      </c>
      <c r="DB376">
        <f t="shared" si="195"/>
        <v>0</v>
      </c>
      <c r="DC376">
        <f t="shared" si="196"/>
        <v>0</v>
      </c>
      <c r="DD376" t="s">
        <v>3</v>
      </c>
      <c r="DE376" t="s">
        <v>3</v>
      </c>
      <c r="DF376">
        <f t="shared" si="159"/>
        <v>0</v>
      </c>
      <c r="DG376">
        <f t="shared" si="160"/>
        <v>0</v>
      </c>
      <c r="DH376">
        <f t="shared" si="161"/>
        <v>0</v>
      </c>
      <c r="DI376">
        <f t="shared" si="162"/>
        <v>0</v>
      </c>
      <c r="DJ376">
        <f t="shared" si="197"/>
        <v>0</v>
      </c>
      <c r="DK376">
        <v>0</v>
      </c>
    </row>
    <row r="377" spans="1:115" x14ac:dyDescent="0.2">
      <c r="A377">
        <f>ROW(Source!A269)</f>
        <v>269</v>
      </c>
      <c r="B377">
        <v>51441990</v>
      </c>
      <c r="C377">
        <v>51457955</v>
      </c>
      <c r="D377">
        <v>0</v>
      </c>
      <c r="E377">
        <v>1</v>
      </c>
      <c r="F377">
        <v>1</v>
      </c>
      <c r="G377">
        <v>1</v>
      </c>
      <c r="H377">
        <v>3</v>
      </c>
      <c r="I377" t="s">
        <v>760</v>
      </c>
      <c r="J377" t="s">
        <v>3</v>
      </c>
      <c r="K377" t="s">
        <v>761</v>
      </c>
      <c r="L377">
        <v>1339</v>
      </c>
      <c r="N377">
        <v>1007</v>
      </c>
      <c r="O377" t="s">
        <v>57</v>
      </c>
      <c r="P377" t="s">
        <v>57</v>
      </c>
      <c r="Q377">
        <v>1</v>
      </c>
      <c r="W377">
        <v>0</v>
      </c>
      <c r="X377">
        <v>-1257739461</v>
      </c>
      <c r="Y377">
        <f t="shared" si="191"/>
        <v>0</v>
      </c>
      <c r="AA377">
        <v>1892.75</v>
      </c>
      <c r="AB377">
        <v>0</v>
      </c>
      <c r="AC377">
        <v>0</v>
      </c>
      <c r="AD377">
        <v>0</v>
      </c>
      <c r="AE377">
        <v>1892.75</v>
      </c>
      <c r="AF377">
        <v>0</v>
      </c>
      <c r="AG377">
        <v>0</v>
      </c>
      <c r="AH377">
        <v>0</v>
      </c>
      <c r="AI377">
        <v>1</v>
      </c>
      <c r="AJ377">
        <v>1</v>
      </c>
      <c r="AK377">
        <v>1</v>
      </c>
      <c r="AL377">
        <v>1</v>
      </c>
      <c r="AN377">
        <v>0</v>
      </c>
      <c r="AO377">
        <v>0</v>
      </c>
      <c r="AP377">
        <v>0</v>
      </c>
      <c r="AQ377">
        <v>0</v>
      </c>
      <c r="AR377">
        <v>0</v>
      </c>
      <c r="AS377" t="s">
        <v>3</v>
      </c>
      <c r="AT377">
        <v>0</v>
      </c>
      <c r="AU377" t="s">
        <v>3</v>
      </c>
      <c r="AV377">
        <v>0</v>
      </c>
      <c r="AW377">
        <v>2</v>
      </c>
      <c r="AX377">
        <v>51457992</v>
      </c>
      <c r="AY377">
        <v>2</v>
      </c>
      <c r="AZ377">
        <v>16384</v>
      </c>
      <c r="BA377">
        <v>377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CX377">
        <f>ROUND(Y377*Source!I269,9)</f>
        <v>0</v>
      </c>
      <c r="CY377">
        <f t="shared" si="192"/>
        <v>1892.75</v>
      </c>
      <c r="CZ377">
        <f t="shared" si="193"/>
        <v>1892.75</v>
      </c>
      <c r="DA377">
        <f t="shared" si="194"/>
        <v>1</v>
      </c>
      <c r="DB377">
        <f t="shared" si="195"/>
        <v>0</v>
      </c>
      <c r="DC377">
        <f t="shared" si="196"/>
        <v>0</v>
      </c>
      <c r="DD377" t="s">
        <v>3</v>
      </c>
      <c r="DE377" t="s">
        <v>3</v>
      </c>
      <c r="DF377">
        <f t="shared" si="159"/>
        <v>0</v>
      </c>
      <c r="DG377">
        <f t="shared" si="160"/>
        <v>0</v>
      </c>
      <c r="DH377">
        <f t="shared" si="161"/>
        <v>0</v>
      </c>
      <c r="DI377">
        <f t="shared" si="162"/>
        <v>0</v>
      </c>
      <c r="DJ377">
        <f t="shared" si="197"/>
        <v>0</v>
      </c>
      <c r="DK377">
        <v>0</v>
      </c>
    </row>
    <row r="378" spans="1:115" x14ac:dyDescent="0.2">
      <c r="A378">
        <f>ROW(Source!A269)</f>
        <v>269</v>
      </c>
      <c r="B378">
        <v>51441990</v>
      </c>
      <c r="C378">
        <v>51457955</v>
      </c>
      <c r="D378">
        <v>0</v>
      </c>
      <c r="E378">
        <v>1</v>
      </c>
      <c r="F378">
        <v>1</v>
      </c>
      <c r="G378">
        <v>1</v>
      </c>
      <c r="H378">
        <v>3</v>
      </c>
      <c r="I378" t="s">
        <v>762</v>
      </c>
      <c r="J378" t="s">
        <v>3</v>
      </c>
      <c r="K378" t="s">
        <v>763</v>
      </c>
      <c r="L378">
        <v>1371</v>
      </c>
      <c r="N378">
        <v>1013</v>
      </c>
      <c r="O378" t="s">
        <v>154</v>
      </c>
      <c r="P378" t="s">
        <v>154</v>
      </c>
      <c r="Q378">
        <v>1</v>
      </c>
      <c r="W378">
        <v>0</v>
      </c>
      <c r="X378">
        <v>490062511</v>
      </c>
      <c r="Y378">
        <f t="shared" si="191"/>
        <v>0</v>
      </c>
      <c r="AA378">
        <v>259.7</v>
      </c>
      <c r="AB378">
        <v>0</v>
      </c>
      <c r="AC378">
        <v>0</v>
      </c>
      <c r="AD378">
        <v>0</v>
      </c>
      <c r="AE378">
        <v>259.7</v>
      </c>
      <c r="AF378">
        <v>0</v>
      </c>
      <c r="AG378">
        <v>0</v>
      </c>
      <c r="AH378">
        <v>0</v>
      </c>
      <c r="AI378">
        <v>1</v>
      </c>
      <c r="AJ378">
        <v>1</v>
      </c>
      <c r="AK378">
        <v>1</v>
      </c>
      <c r="AL378">
        <v>1</v>
      </c>
      <c r="AN378">
        <v>0</v>
      </c>
      <c r="AO378">
        <v>0</v>
      </c>
      <c r="AP378">
        <v>0</v>
      </c>
      <c r="AQ378">
        <v>0</v>
      </c>
      <c r="AR378">
        <v>0</v>
      </c>
      <c r="AS378" t="s">
        <v>3</v>
      </c>
      <c r="AT378">
        <v>0</v>
      </c>
      <c r="AU378" t="s">
        <v>3</v>
      </c>
      <c r="AV378">
        <v>0</v>
      </c>
      <c r="AW378">
        <v>2</v>
      </c>
      <c r="AX378">
        <v>51457993</v>
      </c>
      <c r="AY378">
        <v>2</v>
      </c>
      <c r="AZ378">
        <v>16384</v>
      </c>
      <c r="BA378">
        <v>378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CX378">
        <f>ROUND(Y378*Source!I269,9)</f>
        <v>0</v>
      </c>
      <c r="CY378">
        <f t="shared" si="192"/>
        <v>259.7</v>
      </c>
      <c r="CZ378">
        <f t="shared" si="193"/>
        <v>259.7</v>
      </c>
      <c r="DA378">
        <f t="shared" si="194"/>
        <v>1</v>
      </c>
      <c r="DB378">
        <f t="shared" si="195"/>
        <v>0</v>
      </c>
      <c r="DC378">
        <f t="shared" si="196"/>
        <v>0</v>
      </c>
      <c r="DD378" t="s">
        <v>3</v>
      </c>
      <c r="DE378" t="s">
        <v>3</v>
      </c>
      <c r="DF378">
        <f t="shared" si="159"/>
        <v>0</v>
      </c>
      <c r="DG378">
        <f t="shared" si="160"/>
        <v>0</v>
      </c>
      <c r="DH378">
        <f t="shared" si="161"/>
        <v>0</v>
      </c>
      <c r="DI378">
        <f t="shared" si="162"/>
        <v>0</v>
      </c>
      <c r="DJ378">
        <f t="shared" si="197"/>
        <v>0</v>
      </c>
      <c r="DK378">
        <v>0</v>
      </c>
    </row>
    <row r="379" spans="1:115" x14ac:dyDescent="0.2">
      <c r="A379">
        <f>ROW(Source!A269)</f>
        <v>269</v>
      </c>
      <c r="B379">
        <v>51441990</v>
      </c>
      <c r="C379">
        <v>51457955</v>
      </c>
      <c r="D379">
        <v>0</v>
      </c>
      <c r="E379">
        <v>1</v>
      </c>
      <c r="F379">
        <v>1</v>
      </c>
      <c r="G379">
        <v>1</v>
      </c>
      <c r="H379">
        <v>3</v>
      </c>
      <c r="I379" t="s">
        <v>458</v>
      </c>
      <c r="J379" t="s">
        <v>3</v>
      </c>
      <c r="K379" t="s">
        <v>459</v>
      </c>
      <c r="L379">
        <v>1348</v>
      </c>
      <c r="N379">
        <v>1009</v>
      </c>
      <c r="O379" t="s">
        <v>230</v>
      </c>
      <c r="P379" t="s">
        <v>230</v>
      </c>
      <c r="Q379">
        <v>1000</v>
      </c>
      <c r="W379">
        <v>0</v>
      </c>
      <c r="X379">
        <v>-1125452713</v>
      </c>
      <c r="Y379">
        <f t="shared" si="191"/>
        <v>0.5</v>
      </c>
      <c r="AA379">
        <v>5470.15</v>
      </c>
      <c r="AB379">
        <v>0</v>
      </c>
      <c r="AC379">
        <v>0</v>
      </c>
      <c r="AD379">
        <v>0</v>
      </c>
      <c r="AE379">
        <v>5470.15</v>
      </c>
      <c r="AF379">
        <v>0</v>
      </c>
      <c r="AG379">
        <v>0</v>
      </c>
      <c r="AH379">
        <v>0</v>
      </c>
      <c r="AI379">
        <v>1</v>
      </c>
      <c r="AJ379">
        <v>1</v>
      </c>
      <c r="AK379">
        <v>1</v>
      </c>
      <c r="AL379">
        <v>1</v>
      </c>
      <c r="AN379">
        <v>0</v>
      </c>
      <c r="AO379">
        <v>1</v>
      </c>
      <c r="AP379">
        <v>0</v>
      </c>
      <c r="AQ379">
        <v>0</v>
      </c>
      <c r="AR379">
        <v>0</v>
      </c>
      <c r="AS379" t="s">
        <v>3</v>
      </c>
      <c r="AT379">
        <v>0.5</v>
      </c>
      <c r="AU379" t="s">
        <v>3</v>
      </c>
      <c r="AV379">
        <v>0</v>
      </c>
      <c r="AW379">
        <v>2</v>
      </c>
      <c r="AX379">
        <v>51457994</v>
      </c>
      <c r="AY379">
        <v>2</v>
      </c>
      <c r="AZ379">
        <v>16384</v>
      </c>
      <c r="BA379">
        <v>379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CX379">
        <f>ROUND(Y379*Source!I269,9)</f>
        <v>0</v>
      </c>
      <c r="CY379">
        <f t="shared" si="192"/>
        <v>5470.15</v>
      </c>
      <c r="CZ379">
        <f t="shared" si="193"/>
        <v>5470.15</v>
      </c>
      <c r="DA379">
        <f t="shared" si="194"/>
        <v>1</v>
      </c>
      <c r="DB379">
        <f t="shared" si="195"/>
        <v>2735.08</v>
      </c>
      <c r="DC379">
        <f t="shared" si="196"/>
        <v>0</v>
      </c>
      <c r="DD379" t="s">
        <v>3</v>
      </c>
      <c r="DE379" t="s">
        <v>3</v>
      </c>
      <c r="DF379">
        <f t="shared" si="159"/>
        <v>0</v>
      </c>
      <c r="DG379">
        <f t="shared" si="160"/>
        <v>0</v>
      </c>
      <c r="DH379">
        <f t="shared" si="161"/>
        <v>0</v>
      </c>
      <c r="DI379">
        <f t="shared" si="162"/>
        <v>0</v>
      </c>
      <c r="DJ379">
        <f t="shared" si="197"/>
        <v>0</v>
      </c>
      <c r="DK379">
        <v>0</v>
      </c>
    </row>
    <row r="380" spans="1:115" x14ac:dyDescent="0.2">
      <c r="A380">
        <f>ROW(Source!A269)</f>
        <v>269</v>
      </c>
      <c r="B380">
        <v>51441990</v>
      </c>
      <c r="C380">
        <v>51457955</v>
      </c>
      <c r="D380">
        <v>0</v>
      </c>
      <c r="E380">
        <v>1</v>
      </c>
      <c r="F380">
        <v>1</v>
      </c>
      <c r="G380">
        <v>1</v>
      </c>
      <c r="H380">
        <v>3</v>
      </c>
      <c r="I380" t="s">
        <v>717</v>
      </c>
      <c r="J380" t="s">
        <v>3</v>
      </c>
      <c r="K380" t="s">
        <v>718</v>
      </c>
      <c r="L380">
        <v>1407</v>
      </c>
      <c r="N380">
        <v>1013</v>
      </c>
      <c r="O380" t="s">
        <v>719</v>
      </c>
      <c r="P380" t="s">
        <v>719</v>
      </c>
      <c r="Q380">
        <v>1</v>
      </c>
      <c r="W380">
        <v>0</v>
      </c>
      <c r="X380">
        <v>1550182695</v>
      </c>
      <c r="Y380">
        <f t="shared" si="191"/>
        <v>8.8999999999999996E-2</v>
      </c>
      <c r="AA380">
        <v>1620.85</v>
      </c>
      <c r="AB380">
        <v>0</v>
      </c>
      <c r="AC380">
        <v>0</v>
      </c>
      <c r="AD380">
        <v>0</v>
      </c>
      <c r="AE380">
        <v>1620.85</v>
      </c>
      <c r="AF380">
        <v>0</v>
      </c>
      <c r="AG380">
        <v>0</v>
      </c>
      <c r="AH380">
        <v>0</v>
      </c>
      <c r="AI380">
        <v>1</v>
      </c>
      <c r="AJ380">
        <v>1</v>
      </c>
      <c r="AK380">
        <v>1</v>
      </c>
      <c r="AL380">
        <v>1</v>
      </c>
      <c r="AN380">
        <v>0</v>
      </c>
      <c r="AO380">
        <v>1</v>
      </c>
      <c r="AP380">
        <v>0</v>
      </c>
      <c r="AQ380">
        <v>0</v>
      </c>
      <c r="AR380">
        <v>0</v>
      </c>
      <c r="AS380" t="s">
        <v>3</v>
      </c>
      <c r="AT380">
        <v>8.8999999999999996E-2</v>
      </c>
      <c r="AU380" t="s">
        <v>3</v>
      </c>
      <c r="AV380">
        <v>0</v>
      </c>
      <c r="AW380">
        <v>2</v>
      </c>
      <c r="AX380">
        <v>51457995</v>
      </c>
      <c r="AY380">
        <v>2</v>
      </c>
      <c r="AZ380">
        <v>16384</v>
      </c>
      <c r="BA380">
        <v>380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CX380">
        <f>ROUND(Y380*Source!I269,9)</f>
        <v>0</v>
      </c>
      <c r="CY380">
        <f t="shared" si="192"/>
        <v>1620.85</v>
      </c>
      <c r="CZ380">
        <f t="shared" si="193"/>
        <v>1620.85</v>
      </c>
      <c r="DA380">
        <f t="shared" si="194"/>
        <v>1</v>
      </c>
      <c r="DB380">
        <f t="shared" si="195"/>
        <v>144.26</v>
      </c>
      <c r="DC380">
        <f t="shared" si="196"/>
        <v>0</v>
      </c>
      <c r="DD380" t="s">
        <v>3</v>
      </c>
      <c r="DE380" t="s">
        <v>3</v>
      </c>
      <c r="DF380">
        <f t="shared" si="159"/>
        <v>0</v>
      </c>
      <c r="DG380">
        <f t="shared" si="160"/>
        <v>0</v>
      </c>
      <c r="DH380">
        <f t="shared" si="161"/>
        <v>0</v>
      </c>
      <c r="DI380">
        <f t="shared" si="162"/>
        <v>0</v>
      </c>
      <c r="DJ380">
        <f t="shared" si="197"/>
        <v>0</v>
      </c>
      <c r="DK380">
        <v>0</v>
      </c>
    </row>
    <row r="381" spans="1:115" x14ac:dyDescent="0.2">
      <c r="A381">
        <f>ROW(Source!A269)</f>
        <v>269</v>
      </c>
      <c r="B381">
        <v>51441990</v>
      </c>
      <c r="C381">
        <v>51457955</v>
      </c>
      <c r="D381">
        <v>0</v>
      </c>
      <c r="E381">
        <v>1</v>
      </c>
      <c r="F381">
        <v>1</v>
      </c>
      <c r="G381">
        <v>1</v>
      </c>
      <c r="H381">
        <v>3</v>
      </c>
      <c r="I381" t="s">
        <v>257</v>
      </c>
      <c r="J381" t="s">
        <v>3</v>
      </c>
      <c r="K381" t="s">
        <v>258</v>
      </c>
      <c r="L381">
        <v>1348</v>
      </c>
      <c r="N381">
        <v>1009</v>
      </c>
      <c r="O381" t="s">
        <v>230</v>
      </c>
      <c r="P381" t="s">
        <v>230</v>
      </c>
      <c r="Q381">
        <v>1000</v>
      </c>
      <c r="W381">
        <v>0</v>
      </c>
      <c r="X381">
        <v>-1292456569</v>
      </c>
      <c r="Y381">
        <f t="shared" si="191"/>
        <v>0.09</v>
      </c>
      <c r="AA381">
        <v>11856</v>
      </c>
      <c r="AB381">
        <v>0</v>
      </c>
      <c r="AC381">
        <v>0</v>
      </c>
      <c r="AD381">
        <v>0</v>
      </c>
      <c r="AE381">
        <v>11856</v>
      </c>
      <c r="AF381">
        <v>0</v>
      </c>
      <c r="AG381">
        <v>0</v>
      </c>
      <c r="AH381">
        <v>0</v>
      </c>
      <c r="AI381">
        <v>1</v>
      </c>
      <c r="AJ381">
        <v>1</v>
      </c>
      <c r="AK381">
        <v>1</v>
      </c>
      <c r="AL381">
        <v>1</v>
      </c>
      <c r="AN381">
        <v>0</v>
      </c>
      <c r="AO381">
        <v>1</v>
      </c>
      <c r="AP381">
        <v>0</v>
      </c>
      <c r="AQ381">
        <v>0</v>
      </c>
      <c r="AR381">
        <v>0</v>
      </c>
      <c r="AS381" t="s">
        <v>3</v>
      </c>
      <c r="AT381">
        <v>0.09</v>
      </c>
      <c r="AU381" t="s">
        <v>3</v>
      </c>
      <c r="AV381">
        <v>0</v>
      </c>
      <c r="AW381">
        <v>2</v>
      </c>
      <c r="AX381">
        <v>51457996</v>
      </c>
      <c r="AY381">
        <v>2</v>
      </c>
      <c r="AZ381">
        <v>16384</v>
      </c>
      <c r="BA381">
        <v>381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CX381">
        <f>ROUND(Y381*Source!I269,9)</f>
        <v>0</v>
      </c>
      <c r="CY381">
        <f t="shared" si="192"/>
        <v>11856</v>
      </c>
      <c r="CZ381">
        <f t="shared" si="193"/>
        <v>11856</v>
      </c>
      <c r="DA381">
        <f t="shared" si="194"/>
        <v>1</v>
      </c>
      <c r="DB381">
        <f t="shared" si="195"/>
        <v>1067.04</v>
      </c>
      <c r="DC381">
        <f t="shared" si="196"/>
        <v>0</v>
      </c>
      <c r="DD381" t="s">
        <v>3</v>
      </c>
      <c r="DE381" t="s">
        <v>3</v>
      </c>
      <c r="DF381">
        <f t="shared" si="159"/>
        <v>0</v>
      </c>
      <c r="DG381">
        <f t="shared" si="160"/>
        <v>0</v>
      </c>
      <c r="DH381">
        <f t="shared" si="161"/>
        <v>0</v>
      </c>
      <c r="DI381">
        <f t="shared" si="162"/>
        <v>0</v>
      </c>
      <c r="DJ381">
        <f t="shared" si="197"/>
        <v>0</v>
      </c>
      <c r="DK381">
        <v>0</v>
      </c>
    </row>
    <row r="382" spans="1:115" x14ac:dyDescent="0.2">
      <c r="A382">
        <f>ROW(Source!A269)</f>
        <v>269</v>
      </c>
      <c r="B382">
        <v>51441990</v>
      </c>
      <c r="C382">
        <v>51457955</v>
      </c>
      <c r="D382">
        <v>0</v>
      </c>
      <c r="E382">
        <v>1</v>
      </c>
      <c r="F382">
        <v>1</v>
      </c>
      <c r="G382">
        <v>1</v>
      </c>
      <c r="H382">
        <v>3</v>
      </c>
      <c r="I382" t="s">
        <v>764</v>
      </c>
      <c r="J382" t="s">
        <v>3</v>
      </c>
      <c r="K382" t="s">
        <v>765</v>
      </c>
      <c r="L382">
        <v>1425</v>
      </c>
      <c r="N382">
        <v>1013</v>
      </c>
      <c r="O382" t="s">
        <v>766</v>
      </c>
      <c r="P382" t="s">
        <v>766</v>
      </c>
      <c r="Q382">
        <v>1</v>
      </c>
      <c r="W382">
        <v>0</v>
      </c>
      <c r="X382">
        <v>-1980518355</v>
      </c>
      <c r="Y382">
        <f t="shared" si="191"/>
        <v>0.02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1</v>
      </c>
      <c r="AJ382">
        <v>1</v>
      </c>
      <c r="AK382">
        <v>1</v>
      </c>
      <c r="AL382">
        <v>1</v>
      </c>
      <c r="AN382">
        <v>0</v>
      </c>
      <c r="AO382">
        <v>0</v>
      </c>
      <c r="AP382">
        <v>0</v>
      </c>
      <c r="AQ382">
        <v>0</v>
      </c>
      <c r="AR382">
        <v>0</v>
      </c>
      <c r="AS382" t="s">
        <v>3</v>
      </c>
      <c r="AT382">
        <v>0.02</v>
      </c>
      <c r="AU382" t="s">
        <v>3</v>
      </c>
      <c r="AV382">
        <v>0</v>
      </c>
      <c r="AW382">
        <v>2</v>
      </c>
      <c r="AX382">
        <v>51457997</v>
      </c>
      <c r="AY382">
        <v>1</v>
      </c>
      <c r="AZ382">
        <v>0</v>
      </c>
      <c r="BA382">
        <v>382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CX382">
        <f>ROUND(Y382*Source!I269,9)</f>
        <v>0</v>
      </c>
      <c r="CY382">
        <f t="shared" si="192"/>
        <v>0</v>
      </c>
      <c r="CZ382">
        <f t="shared" si="193"/>
        <v>0</v>
      </c>
      <c r="DA382">
        <f t="shared" si="194"/>
        <v>1</v>
      </c>
      <c r="DB382">
        <f t="shared" si="195"/>
        <v>0</v>
      </c>
      <c r="DC382">
        <f t="shared" si="196"/>
        <v>0</v>
      </c>
      <c r="DD382" t="s">
        <v>3</v>
      </c>
      <c r="DE382" t="s">
        <v>3</v>
      </c>
      <c r="DF382">
        <f t="shared" si="159"/>
        <v>0</v>
      </c>
      <c r="DG382">
        <f t="shared" si="160"/>
        <v>0</v>
      </c>
      <c r="DH382">
        <f t="shared" si="161"/>
        <v>0</v>
      </c>
      <c r="DI382">
        <f t="shared" si="162"/>
        <v>0</v>
      </c>
      <c r="DJ382">
        <f t="shared" si="197"/>
        <v>0</v>
      </c>
      <c r="DK382">
        <v>0</v>
      </c>
    </row>
    <row r="383" spans="1:115" x14ac:dyDescent="0.2">
      <c r="A383">
        <f>ROW(Source!A269)</f>
        <v>269</v>
      </c>
      <c r="B383">
        <v>51441990</v>
      </c>
      <c r="C383">
        <v>51457955</v>
      </c>
      <c r="D383">
        <v>0</v>
      </c>
      <c r="E383">
        <v>1</v>
      </c>
      <c r="F383">
        <v>1</v>
      </c>
      <c r="G383">
        <v>1</v>
      </c>
      <c r="H383">
        <v>3</v>
      </c>
      <c r="I383" t="s">
        <v>767</v>
      </c>
      <c r="J383" t="s">
        <v>3</v>
      </c>
      <c r="K383" t="s">
        <v>768</v>
      </c>
      <c r="L383">
        <v>1377</v>
      </c>
      <c r="N383">
        <v>1013</v>
      </c>
      <c r="O383" t="s">
        <v>163</v>
      </c>
      <c r="P383" t="s">
        <v>163</v>
      </c>
      <c r="Q383">
        <v>1</v>
      </c>
      <c r="W383">
        <v>0</v>
      </c>
      <c r="X383">
        <v>1381764155</v>
      </c>
      <c r="Y383">
        <f t="shared" si="191"/>
        <v>1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1</v>
      </c>
      <c r="AJ383">
        <v>1</v>
      </c>
      <c r="AK383">
        <v>1</v>
      </c>
      <c r="AL383">
        <v>1</v>
      </c>
      <c r="AN383">
        <v>0</v>
      </c>
      <c r="AO383">
        <v>0</v>
      </c>
      <c r="AP383">
        <v>0</v>
      </c>
      <c r="AQ383">
        <v>0</v>
      </c>
      <c r="AR383">
        <v>0</v>
      </c>
      <c r="AS383" t="s">
        <v>3</v>
      </c>
      <c r="AT383">
        <v>1</v>
      </c>
      <c r="AU383" t="s">
        <v>3</v>
      </c>
      <c r="AV383">
        <v>0</v>
      </c>
      <c r="AW383">
        <v>2</v>
      </c>
      <c r="AX383">
        <v>51457998</v>
      </c>
      <c r="AY383">
        <v>1</v>
      </c>
      <c r="AZ383">
        <v>0</v>
      </c>
      <c r="BA383">
        <v>383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CX383">
        <f>ROUND(Y383*Source!I269,9)</f>
        <v>0</v>
      </c>
      <c r="CY383">
        <f t="shared" si="192"/>
        <v>0</v>
      </c>
      <c r="CZ383">
        <f t="shared" si="193"/>
        <v>0</v>
      </c>
      <c r="DA383">
        <f t="shared" si="194"/>
        <v>1</v>
      </c>
      <c r="DB383">
        <f t="shared" si="195"/>
        <v>0</v>
      </c>
      <c r="DC383">
        <f t="shared" si="196"/>
        <v>0</v>
      </c>
      <c r="DD383" t="s">
        <v>3</v>
      </c>
      <c r="DE383" t="s">
        <v>3</v>
      </c>
      <c r="DF383">
        <f t="shared" si="159"/>
        <v>0</v>
      </c>
      <c r="DG383">
        <f t="shared" si="160"/>
        <v>0</v>
      </c>
      <c r="DH383">
        <f t="shared" si="161"/>
        <v>0</v>
      </c>
      <c r="DI383">
        <f t="shared" si="162"/>
        <v>0</v>
      </c>
      <c r="DJ383">
        <f t="shared" si="197"/>
        <v>0</v>
      </c>
      <c r="DK383">
        <v>0</v>
      </c>
    </row>
    <row r="384" spans="1:115" x14ac:dyDescent="0.2">
      <c r="A384">
        <f>ROW(Source!A269)</f>
        <v>269</v>
      </c>
      <c r="B384">
        <v>51441990</v>
      </c>
      <c r="C384">
        <v>51457955</v>
      </c>
      <c r="D384">
        <v>0</v>
      </c>
      <c r="E384">
        <v>1</v>
      </c>
      <c r="F384">
        <v>1</v>
      </c>
      <c r="G384">
        <v>1</v>
      </c>
      <c r="H384">
        <v>3</v>
      </c>
      <c r="I384" t="s">
        <v>769</v>
      </c>
      <c r="J384" t="s">
        <v>3</v>
      </c>
      <c r="K384" t="s">
        <v>770</v>
      </c>
      <c r="L384">
        <v>1371</v>
      </c>
      <c r="N384">
        <v>1013</v>
      </c>
      <c r="O384" t="s">
        <v>154</v>
      </c>
      <c r="P384" t="s">
        <v>154</v>
      </c>
      <c r="Q384">
        <v>1</v>
      </c>
      <c r="W384">
        <v>0</v>
      </c>
      <c r="X384">
        <v>-1690516171</v>
      </c>
      <c r="Y384">
        <f t="shared" si="191"/>
        <v>310</v>
      </c>
      <c r="AA384">
        <v>4.5999999999999996</v>
      </c>
      <c r="AB384">
        <v>0</v>
      </c>
      <c r="AC384">
        <v>0</v>
      </c>
      <c r="AD384">
        <v>0</v>
      </c>
      <c r="AE384">
        <v>4.5999999999999996</v>
      </c>
      <c r="AF384">
        <v>0</v>
      </c>
      <c r="AG384">
        <v>0</v>
      </c>
      <c r="AH384">
        <v>0</v>
      </c>
      <c r="AI384">
        <v>1</v>
      </c>
      <c r="AJ384">
        <v>1</v>
      </c>
      <c r="AK384">
        <v>1</v>
      </c>
      <c r="AL384">
        <v>1</v>
      </c>
      <c r="AN384">
        <v>0</v>
      </c>
      <c r="AO384">
        <v>1</v>
      </c>
      <c r="AP384">
        <v>0</v>
      </c>
      <c r="AQ384">
        <v>0</v>
      </c>
      <c r="AR384">
        <v>0</v>
      </c>
      <c r="AS384" t="s">
        <v>3</v>
      </c>
      <c r="AT384">
        <v>310</v>
      </c>
      <c r="AU384" t="s">
        <v>3</v>
      </c>
      <c r="AV384">
        <v>0</v>
      </c>
      <c r="AW384">
        <v>2</v>
      </c>
      <c r="AX384">
        <v>51457999</v>
      </c>
      <c r="AY384">
        <v>2</v>
      </c>
      <c r="AZ384">
        <v>16384</v>
      </c>
      <c r="BA384">
        <v>384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CX384">
        <f>ROUND(Y384*Source!I269,9)</f>
        <v>0</v>
      </c>
      <c r="CY384">
        <f t="shared" si="192"/>
        <v>4.5999999999999996</v>
      </c>
      <c r="CZ384">
        <f t="shared" si="193"/>
        <v>4.5999999999999996</v>
      </c>
      <c r="DA384">
        <f t="shared" si="194"/>
        <v>1</v>
      </c>
      <c r="DB384">
        <f t="shared" si="195"/>
        <v>1426</v>
      </c>
      <c r="DC384">
        <f t="shared" si="196"/>
        <v>0</v>
      </c>
      <c r="DD384" t="s">
        <v>3</v>
      </c>
      <c r="DE384" t="s">
        <v>3</v>
      </c>
      <c r="DF384">
        <f t="shared" si="159"/>
        <v>0</v>
      </c>
      <c r="DG384">
        <f t="shared" si="160"/>
        <v>0</v>
      </c>
      <c r="DH384">
        <f t="shared" si="161"/>
        <v>0</v>
      </c>
      <c r="DI384">
        <f t="shared" si="162"/>
        <v>0</v>
      </c>
      <c r="DJ384">
        <f t="shared" si="197"/>
        <v>0</v>
      </c>
      <c r="DK384">
        <v>0</v>
      </c>
    </row>
    <row r="385" spans="1:115" x14ac:dyDescent="0.2">
      <c r="A385">
        <f>ROW(Source!A274)</f>
        <v>274</v>
      </c>
      <c r="B385">
        <v>51442965</v>
      </c>
      <c r="C385">
        <v>51458002</v>
      </c>
      <c r="D385">
        <v>0</v>
      </c>
      <c r="E385">
        <v>1</v>
      </c>
      <c r="F385">
        <v>1</v>
      </c>
      <c r="G385">
        <v>1</v>
      </c>
      <c r="H385">
        <v>1</v>
      </c>
      <c r="I385" t="s">
        <v>771</v>
      </c>
      <c r="J385" t="s">
        <v>3</v>
      </c>
      <c r="K385" t="s">
        <v>772</v>
      </c>
      <c r="L385">
        <v>1369</v>
      </c>
      <c r="N385">
        <v>1013</v>
      </c>
      <c r="O385" t="s">
        <v>642</v>
      </c>
      <c r="P385" t="s">
        <v>642</v>
      </c>
      <c r="Q385">
        <v>1</v>
      </c>
      <c r="W385">
        <v>0</v>
      </c>
      <c r="X385">
        <v>1948288672</v>
      </c>
      <c r="Y385">
        <f>(AT385*1.15*1.15)</f>
        <v>123.79922499999998</v>
      </c>
      <c r="AA385">
        <v>0</v>
      </c>
      <c r="AB385">
        <v>0</v>
      </c>
      <c r="AC385">
        <v>0</v>
      </c>
      <c r="AD385">
        <v>9.2899999999999991</v>
      </c>
      <c r="AE385">
        <v>0</v>
      </c>
      <c r="AF385">
        <v>0</v>
      </c>
      <c r="AG385">
        <v>0</v>
      </c>
      <c r="AH385">
        <v>9.2899999999999991</v>
      </c>
      <c r="AI385">
        <v>1</v>
      </c>
      <c r="AJ385">
        <v>1</v>
      </c>
      <c r="AK385">
        <v>1</v>
      </c>
      <c r="AL385">
        <v>1</v>
      </c>
      <c r="AN385">
        <v>0</v>
      </c>
      <c r="AO385">
        <v>1</v>
      </c>
      <c r="AP385">
        <v>0</v>
      </c>
      <c r="AQ385">
        <v>0</v>
      </c>
      <c r="AR385">
        <v>0</v>
      </c>
      <c r="AS385" t="s">
        <v>3</v>
      </c>
      <c r="AT385">
        <v>93.61</v>
      </c>
      <c r="AU385" t="s">
        <v>43</v>
      </c>
      <c r="AV385">
        <v>1</v>
      </c>
      <c r="AW385">
        <v>2</v>
      </c>
      <c r="AX385">
        <v>51458024</v>
      </c>
      <c r="AY385">
        <v>2</v>
      </c>
      <c r="AZ385">
        <v>131072</v>
      </c>
      <c r="BA385">
        <v>385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CX385">
        <f>ROUND(Y385*Source!I274,9)</f>
        <v>247.59845000000001</v>
      </c>
      <c r="CY385">
        <f>AD385</f>
        <v>9.2899999999999991</v>
      </c>
      <c r="CZ385">
        <f>AH385</f>
        <v>9.2899999999999991</v>
      </c>
      <c r="DA385">
        <f>AL385</f>
        <v>1</v>
      </c>
      <c r="DB385">
        <f>ROUND((ROUND(AT385*CZ385,2)*1.15*1.15),6)</f>
        <v>1150.0989</v>
      </c>
      <c r="DC385">
        <f>ROUND((ROUND(AT385*AG385,2)*1.15*1.15),6)</f>
        <v>0</v>
      </c>
      <c r="DD385" t="s">
        <v>3</v>
      </c>
      <c r="DE385" t="s">
        <v>3</v>
      </c>
      <c r="DF385">
        <f t="shared" ref="DF385:DF448" si="198">ROUND(AE385*CX385,2)</f>
        <v>0</v>
      </c>
      <c r="DG385">
        <f t="shared" ref="DG385:DG448" si="199">ROUND(AF385*CX385,2)</f>
        <v>0</v>
      </c>
      <c r="DH385">
        <f t="shared" ref="DH385:DH448" si="200">ROUND(AG385*CX385,2)</f>
        <v>0</v>
      </c>
      <c r="DI385">
        <f t="shared" ref="DI385:DI448" si="201">ROUND(AH385*CX385,2)</f>
        <v>2300.19</v>
      </c>
      <c r="DJ385">
        <f>DI385</f>
        <v>2300.19</v>
      </c>
      <c r="DK385">
        <v>0</v>
      </c>
    </row>
    <row r="386" spans="1:115" x14ac:dyDescent="0.2">
      <c r="A386">
        <f>ROW(Source!A274)</f>
        <v>274</v>
      </c>
      <c r="B386">
        <v>51442965</v>
      </c>
      <c r="C386">
        <v>51458002</v>
      </c>
      <c r="D386">
        <v>121548</v>
      </c>
      <c r="E386">
        <v>1</v>
      </c>
      <c r="F386">
        <v>1</v>
      </c>
      <c r="G386">
        <v>1</v>
      </c>
      <c r="H386">
        <v>1</v>
      </c>
      <c r="I386" t="s">
        <v>31</v>
      </c>
      <c r="J386" t="s">
        <v>3</v>
      </c>
      <c r="K386" t="s">
        <v>643</v>
      </c>
      <c r="L386">
        <v>1369</v>
      </c>
      <c r="N386">
        <v>1013</v>
      </c>
      <c r="O386" t="s">
        <v>642</v>
      </c>
      <c r="P386" t="s">
        <v>642</v>
      </c>
      <c r="Q386">
        <v>1</v>
      </c>
      <c r="W386">
        <v>0</v>
      </c>
      <c r="X386">
        <v>18861106</v>
      </c>
      <c r="Y386">
        <f t="shared" ref="Y386:Y391" si="202">(AT386*1.25*1.15)</f>
        <v>27.441875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1</v>
      </c>
      <c r="AJ386">
        <v>1</v>
      </c>
      <c r="AK386">
        <v>1</v>
      </c>
      <c r="AL386">
        <v>1</v>
      </c>
      <c r="AN386">
        <v>0</v>
      </c>
      <c r="AO386">
        <v>1</v>
      </c>
      <c r="AP386">
        <v>0</v>
      </c>
      <c r="AQ386">
        <v>0</v>
      </c>
      <c r="AR386">
        <v>0</v>
      </c>
      <c r="AS386" t="s">
        <v>3</v>
      </c>
      <c r="AT386">
        <v>19.09</v>
      </c>
      <c r="AU386" t="s">
        <v>36</v>
      </c>
      <c r="AV386">
        <v>2</v>
      </c>
      <c r="AW386">
        <v>2</v>
      </c>
      <c r="AX386">
        <v>51458025</v>
      </c>
      <c r="AY386">
        <v>1</v>
      </c>
      <c r="AZ386">
        <v>0</v>
      </c>
      <c r="BA386">
        <v>386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CX386">
        <f>ROUND(Y386*Source!I274,9)</f>
        <v>54.883749999999999</v>
      </c>
      <c r="CY386">
        <f>AD386</f>
        <v>0</v>
      </c>
      <c r="CZ386">
        <f>AH386</f>
        <v>0</v>
      </c>
      <c r="DA386">
        <f>AL386</f>
        <v>1</v>
      </c>
      <c r="DB386">
        <f t="shared" ref="DB386:DB391" si="203">ROUND((ROUND(AT386*CZ386,2)*1.25*1.15),6)</f>
        <v>0</v>
      </c>
      <c r="DC386">
        <f t="shared" ref="DC386:DC391" si="204">ROUND((ROUND(AT386*AG386,2)*1.25*1.15),6)</f>
        <v>0</v>
      </c>
      <c r="DD386" t="s">
        <v>3</v>
      </c>
      <c r="DE386" t="s">
        <v>3</v>
      </c>
      <c r="DF386">
        <f t="shared" si="198"/>
        <v>0</v>
      </c>
      <c r="DG386">
        <f t="shared" si="199"/>
        <v>0</v>
      </c>
      <c r="DH386">
        <f t="shared" si="200"/>
        <v>0</v>
      </c>
      <c r="DI386">
        <f t="shared" si="201"/>
        <v>0</v>
      </c>
      <c r="DJ386">
        <f>DI386</f>
        <v>0</v>
      </c>
      <c r="DK386">
        <v>0</v>
      </c>
    </row>
    <row r="387" spans="1:115" x14ac:dyDescent="0.2">
      <c r="A387">
        <f>ROW(Source!A274)</f>
        <v>274</v>
      </c>
      <c r="B387">
        <v>51442965</v>
      </c>
      <c r="C387">
        <v>51458002</v>
      </c>
      <c r="D387">
        <v>0</v>
      </c>
      <c r="E387">
        <v>1</v>
      </c>
      <c r="F387">
        <v>1</v>
      </c>
      <c r="G387">
        <v>1</v>
      </c>
      <c r="H387">
        <v>2</v>
      </c>
      <c r="I387" t="s">
        <v>693</v>
      </c>
      <c r="J387" t="s">
        <v>3</v>
      </c>
      <c r="K387" t="s">
        <v>694</v>
      </c>
      <c r="L387">
        <v>37129807</v>
      </c>
      <c r="N387">
        <v>1011</v>
      </c>
      <c r="O387" t="s">
        <v>646</v>
      </c>
      <c r="P387" t="s">
        <v>646</v>
      </c>
      <c r="Q387">
        <v>1</v>
      </c>
      <c r="W387">
        <v>0</v>
      </c>
      <c r="X387">
        <v>-868342826</v>
      </c>
      <c r="Y387">
        <f t="shared" si="202"/>
        <v>3.0043749999999996</v>
      </c>
      <c r="AA387">
        <v>0</v>
      </c>
      <c r="AB387">
        <v>597.1</v>
      </c>
      <c r="AC387">
        <v>23.2</v>
      </c>
      <c r="AD387">
        <v>0</v>
      </c>
      <c r="AE387">
        <v>0</v>
      </c>
      <c r="AF387">
        <v>597.1</v>
      </c>
      <c r="AG387">
        <v>23.2</v>
      </c>
      <c r="AH387">
        <v>0</v>
      </c>
      <c r="AI387">
        <v>1</v>
      </c>
      <c r="AJ387">
        <v>1</v>
      </c>
      <c r="AK387">
        <v>1</v>
      </c>
      <c r="AL387">
        <v>1</v>
      </c>
      <c r="AN387">
        <v>0</v>
      </c>
      <c r="AO387">
        <v>1</v>
      </c>
      <c r="AP387">
        <v>0</v>
      </c>
      <c r="AQ387">
        <v>0</v>
      </c>
      <c r="AR387">
        <v>0</v>
      </c>
      <c r="AS387" t="s">
        <v>3</v>
      </c>
      <c r="AT387">
        <v>2.09</v>
      </c>
      <c r="AU387" t="s">
        <v>36</v>
      </c>
      <c r="AV387">
        <v>0</v>
      </c>
      <c r="AW387">
        <v>2</v>
      </c>
      <c r="AX387">
        <v>51458026</v>
      </c>
      <c r="AY387">
        <v>2</v>
      </c>
      <c r="AZ387">
        <v>98304</v>
      </c>
      <c r="BA387">
        <v>387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CX387">
        <f>ROUND(Y387*Source!I274,9)</f>
        <v>6.00875</v>
      </c>
      <c r="CY387">
        <f>AB387</f>
        <v>597.1</v>
      </c>
      <c r="CZ387">
        <f>AF387</f>
        <v>597.1</v>
      </c>
      <c r="DA387">
        <f>AJ387</f>
        <v>1</v>
      </c>
      <c r="DB387">
        <f t="shared" si="203"/>
        <v>1793.9137499999999</v>
      </c>
      <c r="DC387">
        <f t="shared" si="204"/>
        <v>69.704374999999999</v>
      </c>
      <c r="DD387" t="s">
        <v>3</v>
      </c>
      <c r="DE387" t="s">
        <v>3</v>
      </c>
      <c r="DF387">
        <f t="shared" si="198"/>
        <v>0</v>
      </c>
      <c r="DG387">
        <f t="shared" si="199"/>
        <v>3587.82</v>
      </c>
      <c r="DH387">
        <f t="shared" si="200"/>
        <v>139.4</v>
      </c>
      <c r="DI387">
        <f t="shared" si="201"/>
        <v>0</v>
      </c>
      <c r="DJ387">
        <f>DG387</f>
        <v>3587.82</v>
      </c>
      <c r="DK387">
        <v>0</v>
      </c>
    </row>
    <row r="388" spans="1:115" x14ac:dyDescent="0.2">
      <c r="A388">
        <f>ROW(Source!A274)</f>
        <v>274</v>
      </c>
      <c r="B388">
        <v>51442965</v>
      </c>
      <c r="C388">
        <v>51458002</v>
      </c>
      <c r="D388">
        <v>0</v>
      </c>
      <c r="E388">
        <v>1</v>
      </c>
      <c r="F388">
        <v>1</v>
      </c>
      <c r="G388">
        <v>1</v>
      </c>
      <c r="H388">
        <v>2</v>
      </c>
      <c r="I388" t="s">
        <v>773</v>
      </c>
      <c r="J388" t="s">
        <v>3</v>
      </c>
      <c r="K388" t="s">
        <v>774</v>
      </c>
      <c r="L388">
        <v>37129807</v>
      </c>
      <c r="N388">
        <v>1011</v>
      </c>
      <c r="O388" t="s">
        <v>646</v>
      </c>
      <c r="P388" t="s">
        <v>646</v>
      </c>
      <c r="Q388">
        <v>1</v>
      </c>
      <c r="W388">
        <v>0</v>
      </c>
      <c r="X388">
        <v>2061223483</v>
      </c>
      <c r="Y388">
        <f t="shared" si="202"/>
        <v>3.0043749999999996</v>
      </c>
      <c r="AA388">
        <v>0</v>
      </c>
      <c r="AB388">
        <v>399.15</v>
      </c>
      <c r="AC388">
        <v>36.700000000000003</v>
      </c>
      <c r="AD388">
        <v>0</v>
      </c>
      <c r="AE388">
        <v>0</v>
      </c>
      <c r="AF388">
        <v>399.15</v>
      </c>
      <c r="AG388">
        <v>36.700000000000003</v>
      </c>
      <c r="AH388">
        <v>0</v>
      </c>
      <c r="AI388">
        <v>1</v>
      </c>
      <c r="AJ388">
        <v>1</v>
      </c>
      <c r="AK388">
        <v>1</v>
      </c>
      <c r="AL388">
        <v>1</v>
      </c>
      <c r="AN388">
        <v>0</v>
      </c>
      <c r="AO388">
        <v>1</v>
      </c>
      <c r="AP388">
        <v>0</v>
      </c>
      <c r="AQ388">
        <v>0</v>
      </c>
      <c r="AR388">
        <v>0</v>
      </c>
      <c r="AS388" t="s">
        <v>3</v>
      </c>
      <c r="AT388">
        <v>2.09</v>
      </c>
      <c r="AU388" t="s">
        <v>36</v>
      </c>
      <c r="AV388">
        <v>0</v>
      </c>
      <c r="AW388">
        <v>2</v>
      </c>
      <c r="AX388">
        <v>51458027</v>
      </c>
      <c r="AY388">
        <v>2</v>
      </c>
      <c r="AZ388">
        <v>98304</v>
      </c>
      <c r="BA388">
        <v>388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CX388">
        <f>ROUND(Y388*Source!I274,9)</f>
        <v>6.00875</v>
      </c>
      <c r="CY388">
        <f>AB388</f>
        <v>399.15</v>
      </c>
      <c r="CZ388">
        <f>AF388</f>
        <v>399.15</v>
      </c>
      <c r="DA388">
        <f>AJ388</f>
        <v>1</v>
      </c>
      <c r="DB388">
        <f t="shared" si="203"/>
        <v>1199.1912500000001</v>
      </c>
      <c r="DC388">
        <f t="shared" si="204"/>
        <v>110.25624999999999</v>
      </c>
      <c r="DD388" t="s">
        <v>3</v>
      </c>
      <c r="DE388" t="s">
        <v>3</v>
      </c>
      <c r="DF388">
        <f t="shared" si="198"/>
        <v>0</v>
      </c>
      <c r="DG388">
        <f t="shared" si="199"/>
        <v>2398.39</v>
      </c>
      <c r="DH388">
        <f t="shared" si="200"/>
        <v>220.52</v>
      </c>
      <c r="DI388">
        <f t="shared" si="201"/>
        <v>0</v>
      </c>
      <c r="DJ388">
        <f>DG388</f>
        <v>2398.39</v>
      </c>
      <c r="DK388">
        <v>0</v>
      </c>
    </row>
    <row r="389" spans="1:115" x14ac:dyDescent="0.2">
      <c r="A389">
        <f>ROW(Source!A274)</f>
        <v>274</v>
      </c>
      <c r="B389">
        <v>51442965</v>
      </c>
      <c r="C389">
        <v>51458002</v>
      </c>
      <c r="D389">
        <v>0</v>
      </c>
      <c r="E389">
        <v>1</v>
      </c>
      <c r="F389">
        <v>1</v>
      </c>
      <c r="G389">
        <v>1</v>
      </c>
      <c r="H389">
        <v>2</v>
      </c>
      <c r="I389" t="s">
        <v>679</v>
      </c>
      <c r="J389" t="s">
        <v>3</v>
      </c>
      <c r="K389" t="s">
        <v>680</v>
      </c>
      <c r="L389">
        <v>37129807</v>
      </c>
      <c r="N389">
        <v>1011</v>
      </c>
      <c r="O389" t="s">
        <v>646</v>
      </c>
      <c r="P389" t="s">
        <v>646</v>
      </c>
      <c r="Q389">
        <v>1</v>
      </c>
      <c r="W389">
        <v>0</v>
      </c>
      <c r="X389">
        <v>987815938</v>
      </c>
      <c r="Y389">
        <f t="shared" si="202"/>
        <v>6.4112499999999999</v>
      </c>
      <c r="AA389">
        <v>0</v>
      </c>
      <c r="AB389">
        <v>73.11</v>
      </c>
      <c r="AC389">
        <v>11.6</v>
      </c>
      <c r="AD389">
        <v>0</v>
      </c>
      <c r="AE389">
        <v>0</v>
      </c>
      <c r="AF389">
        <v>73.11</v>
      </c>
      <c r="AG389">
        <v>11.6</v>
      </c>
      <c r="AH389">
        <v>0</v>
      </c>
      <c r="AI389">
        <v>1</v>
      </c>
      <c r="AJ389">
        <v>1</v>
      </c>
      <c r="AK389">
        <v>1</v>
      </c>
      <c r="AL389">
        <v>1</v>
      </c>
      <c r="AN389">
        <v>0</v>
      </c>
      <c r="AO389">
        <v>1</v>
      </c>
      <c r="AP389">
        <v>0</v>
      </c>
      <c r="AQ389">
        <v>0</v>
      </c>
      <c r="AR389">
        <v>0</v>
      </c>
      <c r="AS389" t="s">
        <v>3</v>
      </c>
      <c r="AT389">
        <v>4.46</v>
      </c>
      <c r="AU389" t="s">
        <v>36</v>
      </c>
      <c r="AV389">
        <v>0</v>
      </c>
      <c r="AW389">
        <v>2</v>
      </c>
      <c r="AX389">
        <v>51458028</v>
      </c>
      <c r="AY389">
        <v>2</v>
      </c>
      <c r="AZ389">
        <v>98304</v>
      </c>
      <c r="BA389">
        <v>389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CX389">
        <f>ROUND(Y389*Source!I274,9)</f>
        <v>12.8225</v>
      </c>
      <c r="CY389">
        <f>AB389</f>
        <v>73.11</v>
      </c>
      <c r="CZ389">
        <f>AF389</f>
        <v>73.11</v>
      </c>
      <c r="DA389">
        <f>AJ389</f>
        <v>1</v>
      </c>
      <c r="DB389">
        <f t="shared" si="203"/>
        <v>468.72562499999998</v>
      </c>
      <c r="DC389">
        <f t="shared" si="204"/>
        <v>74.376249999999999</v>
      </c>
      <c r="DD389" t="s">
        <v>3</v>
      </c>
      <c r="DE389" t="s">
        <v>3</v>
      </c>
      <c r="DF389">
        <f t="shared" si="198"/>
        <v>0</v>
      </c>
      <c r="DG389">
        <f t="shared" si="199"/>
        <v>937.45</v>
      </c>
      <c r="DH389">
        <f t="shared" si="200"/>
        <v>148.74</v>
      </c>
      <c r="DI389">
        <f t="shared" si="201"/>
        <v>0</v>
      </c>
      <c r="DJ389">
        <f>DG389</f>
        <v>937.45</v>
      </c>
      <c r="DK389">
        <v>0</v>
      </c>
    </row>
    <row r="390" spans="1:115" x14ac:dyDescent="0.2">
      <c r="A390">
        <f>ROW(Source!A274)</f>
        <v>274</v>
      </c>
      <c r="B390">
        <v>51442965</v>
      </c>
      <c r="C390">
        <v>51458002</v>
      </c>
      <c r="D390">
        <v>0</v>
      </c>
      <c r="E390">
        <v>1</v>
      </c>
      <c r="F390">
        <v>1</v>
      </c>
      <c r="G390">
        <v>1</v>
      </c>
      <c r="H390">
        <v>2</v>
      </c>
      <c r="I390" t="s">
        <v>697</v>
      </c>
      <c r="J390" t="s">
        <v>3</v>
      </c>
      <c r="K390" t="s">
        <v>698</v>
      </c>
      <c r="L390">
        <v>37129807</v>
      </c>
      <c r="N390">
        <v>1011</v>
      </c>
      <c r="O390" t="s">
        <v>646</v>
      </c>
      <c r="P390" t="s">
        <v>646</v>
      </c>
      <c r="Q390">
        <v>1</v>
      </c>
      <c r="W390">
        <v>0</v>
      </c>
      <c r="X390">
        <v>-529181465</v>
      </c>
      <c r="Y390">
        <f t="shared" si="202"/>
        <v>3.0043749999999996</v>
      </c>
      <c r="AA390">
        <v>0</v>
      </c>
      <c r="AB390">
        <v>682.1</v>
      </c>
      <c r="AC390">
        <v>35.68</v>
      </c>
      <c r="AD390">
        <v>0</v>
      </c>
      <c r="AE390">
        <v>0</v>
      </c>
      <c r="AF390">
        <v>682.1</v>
      </c>
      <c r="AG390">
        <v>35.68</v>
      </c>
      <c r="AH390">
        <v>0</v>
      </c>
      <c r="AI390">
        <v>1</v>
      </c>
      <c r="AJ390">
        <v>1</v>
      </c>
      <c r="AK390">
        <v>1</v>
      </c>
      <c r="AL390">
        <v>1</v>
      </c>
      <c r="AN390">
        <v>0</v>
      </c>
      <c r="AO390">
        <v>1</v>
      </c>
      <c r="AP390">
        <v>0</v>
      </c>
      <c r="AQ390">
        <v>0</v>
      </c>
      <c r="AR390">
        <v>0</v>
      </c>
      <c r="AS390" t="s">
        <v>3</v>
      </c>
      <c r="AT390">
        <v>2.09</v>
      </c>
      <c r="AU390" t="s">
        <v>36</v>
      </c>
      <c r="AV390">
        <v>0</v>
      </c>
      <c r="AW390">
        <v>2</v>
      </c>
      <c r="AX390">
        <v>51458029</v>
      </c>
      <c r="AY390">
        <v>2</v>
      </c>
      <c r="AZ390">
        <v>98304</v>
      </c>
      <c r="BA390">
        <v>390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CX390">
        <f>ROUND(Y390*Source!I274,9)</f>
        <v>6.00875</v>
      </c>
      <c r="CY390">
        <f>AB390</f>
        <v>682.1</v>
      </c>
      <c r="CZ390">
        <f>AF390</f>
        <v>682.1</v>
      </c>
      <c r="DA390">
        <f>AJ390</f>
        <v>1</v>
      </c>
      <c r="DB390">
        <f t="shared" si="203"/>
        <v>2049.285625</v>
      </c>
      <c r="DC390">
        <f t="shared" si="204"/>
        <v>107.19437499999999</v>
      </c>
      <c r="DD390" t="s">
        <v>3</v>
      </c>
      <c r="DE390" t="s">
        <v>3</v>
      </c>
      <c r="DF390">
        <f t="shared" si="198"/>
        <v>0</v>
      </c>
      <c r="DG390">
        <f t="shared" si="199"/>
        <v>4098.57</v>
      </c>
      <c r="DH390">
        <f t="shared" si="200"/>
        <v>214.39</v>
      </c>
      <c r="DI390">
        <f t="shared" si="201"/>
        <v>0</v>
      </c>
      <c r="DJ390">
        <f>DG390</f>
        <v>4098.57</v>
      </c>
      <c r="DK390">
        <v>0</v>
      </c>
    </row>
    <row r="391" spans="1:115" x14ac:dyDescent="0.2">
      <c r="A391">
        <f>ROW(Source!A274)</f>
        <v>274</v>
      </c>
      <c r="B391">
        <v>51442965</v>
      </c>
      <c r="C391">
        <v>51458002</v>
      </c>
      <c r="D391">
        <v>0</v>
      </c>
      <c r="E391">
        <v>1</v>
      </c>
      <c r="F391">
        <v>1</v>
      </c>
      <c r="G391">
        <v>1</v>
      </c>
      <c r="H391">
        <v>2</v>
      </c>
      <c r="I391" t="s">
        <v>681</v>
      </c>
      <c r="J391" t="s">
        <v>3</v>
      </c>
      <c r="K391" t="s">
        <v>682</v>
      </c>
      <c r="L391">
        <v>37129807</v>
      </c>
      <c r="N391">
        <v>1011</v>
      </c>
      <c r="O391" t="s">
        <v>646</v>
      </c>
      <c r="P391" t="s">
        <v>646</v>
      </c>
      <c r="Q391">
        <v>1</v>
      </c>
      <c r="W391">
        <v>0</v>
      </c>
      <c r="X391">
        <v>1350498324</v>
      </c>
      <c r="Y391">
        <f t="shared" si="202"/>
        <v>11.255624999999998</v>
      </c>
      <c r="AA391">
        <v>0</v>
      </c>
      <c r="AB391">
        <v>0.49</v>
      </c>
      <c r="AC391">
        <v>0</v>
      </c>
      <c r="AD391">
        <v>0</v>
      </c>
      <c r="AE391">
        <v>0</v>
      </c>
      <c r="AF391">
        <v>0.49</v>
      </c>
      <c r="AG391">
        <v>0</v>
      </c>
      <c r="AH391">
        <v>0</v>
      </c>
      <c r="AI391">
        <v>1</v>
      </c>
      <c r="AJ391">
        <v>1</v>
      </c>
      <c r="AK391">
        <v>1</v>
      </c>
      <c r="AL391">
        <v>1</v>
      </c>
      <c r="AN391">
        <v>0</v>
      </c>
      <c r="AO391">
        <v>1</v>
      </c>
      <c r="AP391">
        <v>0</v>
      </c>
      <c r="AQ391">
        <v>0</v>
      </c>
      <c r="AR391">
        <v>0</v>
      </c>
      <c r="AS391" t="s">
        <v>3</v>
      </c>
      <c r="AT391">
        <v>7.83</v>
      </c>
      <c r="AU391" t="s">
        <v>36</v>
      </c>
      <c r="AV391">
        <v>0</v>
      </c>
      <c r="AW391">
        <v>2</v>
      </c>
      <c r="AX391">
        <v>51458030</v>
      </c>
      <c r="AY391">
        <v>2</v>
      </c>
      <c r="AZ391">
        <v>34816</v>
      </c>
      <c r="BA391">
        <v>391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CX391">
        <f>ROUND(Y391*Source!I274,9)</f>
        <v>22.51125</v>
      </c>
      <c r="CY391">
        <f>AB391</f>
        <v>0.49</v>
      </c>
      <c r="CZ391">
        <f>AF391</f>
        <v>0.49</v>
      </c>
      <c r="DA391">
        <f>AJ391</f>
        <v>1</v>
      </c>
      <c r="DB391">
        <f t="shared" si="203"/>
        <v>5.52</v>
      </c>
      <c r="DC391">
        <f t="shared" si="204"/>
        <v>0</v>
      </c>
      <c r="DD391" t="s">
        <v>3</v>
      </c>
      <c r="DE391" t="s">
        <v>3</v>
      </c>
      <c r="DF391">
        <f t="shared" si="198"/>
        <v>0</v>
      </c>
      <c r="DG391">
        <f t="shared" si="199"/>
        <v>11.03</v>
      </c>
      <c r="DH391">
        <f t="shared" si="200"/>
        <v>0</v>
      </c>
      <c r="DI391">
        <f t="shared" si="201"/>
        <v>0</v>
      </c>
      <c r="DJ391">
        <f>DG391</f>
        <v>11.03</v>
      </c>
      <c r="DK391">
        <v>0</v>
      </c>
    </row>
    <row r="392" spans="1:115" x14ac:dyDescent="0.2">
      <c r="A392">
        <f>ROW(Source!A274)</f>
        <v>274</v>
      </c>
      <c r="B392">
        <v>51442965</v>
      </c>
      <c r="C392">
        <v>51458002</v>
      </c>
      <c r="D392">
        <v>0</v>
      </c>
      <c r="E392">
        <v>1</v>
      </c>
      <c r="F392">
        <v>1</v>
      </c>
      <c r="G392">
        <v>1</v>
      </c>
      <c r="H392">
        <v>3</v>
      </c>
      <c r="I392" t="s">
        <v>775</v>
      </c>
      <c r="J392" t="s">
        <v>3</v>
      </c>
      <c r="K392" t="s">
        <v>776</v>
      </c>
      <c r="L392">
        <v>1339</v>
      </c>
      <c r="N392">
        <v>1007</v>
      </c>
      <c r="O392" t="s">
        <v>57</v>
      </c>
      <c r="P392" t="s">
        <v>57</v>
      </c>
      <c r="Q392">
        <v>1</v>
      </c>
      <c r="W392">
        <v>0</v>
      </c>
      <c r="X392">
        <v>-971254729</v>
      </c>
      <c r="Y392">
        <f t="shared" ref="Y392:Y405" si="205">AT392</f>
        <v>0</v>
      </c>
      <c r="AA392">
        <v>1591</v>
      </c>
      <c r="AB392">
        <v>0</v>
      </c>
      <c r="AC392">
        <v>0</v>
      </c>
      <c r="AD392">
        <v>0</v>
      </c>
      <c r="AE392">
        <v>1591</v>
      </c>
      <c r="AF392">
        <v>0</v>
      </c>
      <c r="AG392">
        <v>0</v>
      </c>
      <c r="AH392">
        <v>0</v>
      </c>
      <c r="AI392">
        <v>1</v>
      </c>
      <c r="AJ392">
        <v>1</v>
      </c>
      <c r="AK392">
        <v>1</v>
      </c>
      <c r="AL392">
        <v>1</v>
      </c>
      <c r="AN392">
        <v>0</v>
      </c>
      <c r="AO392">
        <v>0</v>
      </c>
      <c r="AP392">
        <v>0</v>
      </c>
      <c r="AQ392">
        <v>0</v>
      </c>
      <c r="AR392">
        <v>0</v>
      </c>
      <c r="AS392" t="s">
        <v>3</v>
      </c>
      <c r="AT392">
        <v>0</v>
      </c>
      <c r="AU392" t="s">
        <v>3</v>
      </c>
      <c r="AV392">
        <v>0</v>
      </c>
      <c r="AW392">
        <v>2</v>
      </c>
      <c r="AX392">
        <v>51458031</v>
      </c>
      <c r="AY392">
        <v>2</v>
      </c>
      <c r="AZ392">
        <v>16384</v>
      </c>
      <c r="BA392">
        <v>392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CX392">
        <f>ROUND(Y392*Source!I274,9)</f>
        <v>0</v>
      </c>
      <c r="CY392">
        <f t="shared" ref="CY392:CY405" si="206">AA392</f>
        <v>1591</v>
      </c>
      <c r="CZ392">
        <f t="shared" ref="CZ392:CZ405" si="207">AE392</f>
        <v>1591</v>
      </c>
      <c r="DA392">
        <f t="shared" ref="DA392:DA405" si="208">AI392</f>
        <v>1</v>
      </c>
      <c r="DB392">
        <f t="shared" ref="DB392:DB405" si="209">ROUND(ROUND(AT392*CZ392,2),6)</f>
        <v>0</v>
      </c>
      <c r="DC392">
        <f t="shared" ref="DC392:DC405" si="210">ROUND(ROUND(AT392*AG392,2),6)</f>
        <v>0</v>
      </c>
      <c r="DD392" t="s">
        <v>3</v>
      </c>
      <c r="DE392" t="s">
        <v>3</v>
      </c>
      <c r="DF392">
        <f t="shared" si="198"/>
        <v>0</v>
      </c>
      <c r="DG392">
        <f t="shared" si="199"/>
        <v>0</v>
      </c>
      <c r="DH392">
        <f t="shared" si="200"/>
        <v>0</v>
      </c>
      <c r="DI392">
        <f t="shared" si="201"/>
        <v>0</v>
      </c>
      <c r="DJ392">
        <f t="shared" ref="DJ392:DJ405" si="211">DF392</f>
        <v>0</v>
      </c>
      <c r="DK392">
        <v>0</v>
      </c>
    </row>
    <row r="393" spans="1:115" x14ac:dyDescent="0.2">
      <c r="A393">
        <f>ROW(Source!A274)</f>
        <v>274</v>
      </c>
      <c r="B393">
        <v>51442965</v>
      </c>
      <c r="C393">
        <v>51458002</v>
      </c>
      <c r="D393">
        <v>0</v>
      </c>
      <c r="E393">
        <v>1</v>
      </c>
      <c r="F393">
        <v>1</v>
      </c>
      <c r="G393">
        <v>1</v>
      </c>
      <c r="H393">
        <v>3</v>
      </c>
      <c r="I393" t="s">
        <v>777</v>
      </c>
      <c r="J393" t="s">
        <v>3</v>
      </c>
      <c r="K393" t="s">
        <v>778</v>
      </c>
      <c r="L393">
        <v>1407</v>
      </c>
      <c r="N393">
        <v>1013</v>
      </c>
      <c r="O393" t="s">
        <v>719</v>
      </c>
      <c r="P393" t="s">
        <v>719</v>
      </c>
      <c r="Q393">
        <v>1</v>
      </c>
      <c r="W393">
        <v>0</v>
      </c>
      <c r="X393">
        <v>-1199435187</v>
      </c>
      <c r="Y393">
        <f t="shared" si="205"/>
        <v>0.192</v>
      </c>
      <c r="AA393">
        <v>270</v>
      </c>
      <c r="AB393">
        <v>0</v>
      </c>
      <c r="AC393">
        <v>0</v>
      </c>
      <c r="AD393">
        <v>0</v>
      </c>
      <c r="AE393">
        <v>270</v>
      </c>
      <c r="AF393">
        <v>0</v>
      </c>
      <c r="AG393">
        <v>0</v>
      </c>
      <c r="AH393">
        <v>0</v>
      </c>
      <c r="AI393">
        <v>1</v>
      </c>
      <c r="AJ393">
        <v>1</v>
      </c>
      <c r="AK393">
        <v>1</v>
      </c>
      <c r="AL393">
        <v>1</v>
      </c>
      <c r="AN393">
        <v>0</v>
      </c>
      <c r="AO393">
        <v>1</v>
      </c>
      <c r="AP393">
        <v>0</v>
      </c>
      <c r="AQ393">
        <v>0</v>
      </c>
      <c r="AR393">
        <v>0</v>
      </c>
      <c r="AS393" t="s">
        <v>3</v>
      </c>
      <c r="AT393">
        <v>0.192</v>
      </c>
      <c r="AU393" t="s">
        <v>3</v>
      </c>
      <c r="AV393">
        <v>0</v>
      </c>
      <c r="AW393">
        <v>2</v>
      </c>
      <c r="AX393">
        <v>51458032</v>
      </c>
      <c r="AY393">
        <v>2</v>
      </c>
      <c r="AZ393">
        <v>16384</v>
      </c>
      <c r="BA393">
        <v>393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CX393">
        <f>ROUND(Y393*Source!I274,9)</f>
        <v>0.38400000000000001</v>
      </c>
      <c r="CY393">
        <f t="shared" si="206"/>
        <v>270</v>
      </c>
      <c r="CZ393">
        <f t="shared" si="207"/>
        <v>270</v>
      </c>
      <c r="DA393">
        <f t="shared" si="208"/>
        <v>1</v>
      </c>
      <c r="DB393">
        <f t="shared" si="209"/>
        <v>51.84</v>
      </c>
      <c r="DC393">
        <f t="shared" si="210"/>
        <v>0</v>
      </c>
      <c r="DD393" t="s">
        <v>3</v>
      </c>
      <c r="DE393" t="s">
        <v>3</v>
      </c>
      <c r="DF393">
        <f t="shared" si="198"/>
        <v>103.68</v>
      </c>
      <c r="DG393">
        <f t="shared" si="199"/>
        <v>0</v>
      </c>
      <c r="DH393">
        <f t="shared" si="200"/>
        <v>0</v>
      </c>
      <c r="DI393">
        <f t="shared" si="201"/>
        <v>0</v>
      </c>
      <c r="DJ393">
        <f t="shared" si="211"/>
        <v>103.68</v>
      </c>
      <c r="DK393">
        <v>0</v>
      </c>
    </row>
    <row r="394" spans="1:115" x14ac:dyDescent="0.2">
      <c r="A394">
        <f>ROW(Source!A274)</f>
        <v>274</v>
      </c>
      <c r="B394">
        <v>51442965</v>
      </c>
      <c r="C394">
        <v>51458002</v>
      </c>
      <c r="D394">
        <v>0</v>
      </c>
      <c r="E394">
        <v>1</v>
      </c>
      <c r="F394">
        <v>1</v>
      </c>
      <c r="G394">
        <v>1</v>
      </c>
      <c r="H394">
        <v>3</v>
      </c>
      <c r="I394" t="s">
        <v>289</v>
      </c>
      <c r="J394" t="s">
        <v>3</v>
      </c>
      <c r="K394" t="s">
        <v>290</v>
      </c>
      <c r="L394">
        <v>1371</v>
      </c>
      <c r="N394">
        <v>1013</v>
      </c>
      <c r="O394" t="s">
        <v>154</v>
      </c>
      <c r="P394" t="s">
        <v>154</v>
      </c>
      <c r="Q394">
        <v>1</v>
      </c>
      <c r="W394">
        <v>0</v>
      </c>
      <c r="X394">
        <v>1847111051</v>
      </c>
      <c r="Y394">
        <f t="shared" si="205"/>
        <v>0</v>
      </c>
      <c r="AA394">
        <v>188.1</v>
      </c>
      <c r="AB394">
        <v>0</v>
      </c>
      <c r="AC394">
        <v>0</v>
      </c>
      <c r="AD394">
        <v>0</v>
      </c>
      <c r="AE394">
        <v>188.1</v>
      </c>
      <c r="AF394">
        <v>0</v>
      </c>
      <c r="AG394">
        <v>0</v>
      </c>
      <c r="AH394">
        <v>0</v>
      </c>
      <c r="AI394">
        <v>1</v>
      </c>
      <c r="AJ394">
        <v>1</v>
      </c>
      <c r="AK394">
        <v>1</v>
      </c>
      <c r="AL394">
        <v>1</v>
      </c>
      <c r="AN394">
        <v>0</v>
      </c>
      <c r="AO394">
        <v>0</v>
      </c>
      <c r="AP394">
        <v>0</v>
      </c>
      <c r="AQ394">
        <v>0</v>
      </c>
      <c r="AR394">
        <v>0</v>
      </c>
      <c r="AS394" t="s">
        <v>3</v>
      </c>
      <c r="AT394">
        <v>0</v>
      </c>
      <c r="AU394" t="s">
        <v>3</v>
      </c>
      <c r="AV394">
        <v>0</v>
      </c>
      <c r="AW394">
        <v>2</v>
      </c>
      <c r="AX394">
        <v>51458033</v>
      </c>
      <c r="AY394">
        <v>2</v>
      </c>
      <c r="AZ394">
        <v>16384</v>
      </c>
      <c r="BA394">
        <v>394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CX394">
        <f>ROUND(Y394*Source!I274,9)</f>
        <v>0</v>
      </c>
      <c r="CY394">
        <f t="shared" si="206"/>
        <v>188.1</v>
      </c>
      <c r="CZ394">
        <f t="shared" si="207"/>
        <v>188.1</v>
      </c>
      <c r="DA394">
        <f t="shared" si="208"/>
        <v>1</v>
      </c>
      <c r="DB394">
        <f t="shared" si="209"/>
        <v>0</v>
      </c>
      <c r="DC394">
        <f t="shared" si="210"/>
        <v>0</v>
      </c>
      <c r="DD394" t="s">
        <v>3</v>
      </c>
      <c r="DE394" t="s">
        <v>3</v>
      </c>
      <c r="DF394">
        <f t="shared" si="198"/>
        <v>0</v>
      </c>
      <c r="DG394">
        <f t="shared" si="199"/>
        <v>0</v>
      </c>
      <c r="DH394">
        <f t="shared" si="200"/>
        <v>0</v>
      </c>
      <c r="DI394">
        <f t="shared" si="201"/>
        <v>0</v>
      </c>
      <c r="DJ394">
        <f t="shared" si="211"/>
        <v>0</v>
      </c>
      <c r="DK394">
        <v>0</v>
      </c>
    </row>
    <row r="395" spans="1:115" x14ac:dyDescent="0.2">
      <c r="A395">
        <f>ROW(Source!A274)</f>
        <v>274</v>
      </c>
      <c r="B395">
        <v>51442965</v>
      </c>
      <c r="C395">
        <v>51458002</v>
      </c>
      <c r="D395">
        <v>0</v>
      </c>
      <c r="E395">
        <v>1</v>
      </c>
      <c r="F395">
        <v>1</v>
      </c>
      <c r="G395">
        <v>1</v>
      </c>
      <c r="H395">
        <v>3</v>
      </c>
      <c r="I395" t="s">
        <v>715</v>
      </c>
      <c r="J395" t="s">
        <v>3</v>
      </c>
      <c r="K395" t="s">
        <v>716</v>
      </c>
      <c r="L395">
        <v>1371</v>
      </c>
      <c r="N395">
        <v>1013</v>
      </c>
      <c r="O395" t="s">
        <v>154</v>
      </c>
      <c r="P395" t="s">
        <v>154</v>
      </c>
      <c r="Q395">
        <v>1</v>
      </c>
      <c r="W395">
        <v>0</v>
      </c>
      <c r="X395">
        <v>-253122012</v>
      </c>
      <c r="Y395">
        <f t="shared" si="205"/>
        <v>192</v>
      </c>
      <c r="AA395">
        <v>3.2</v>
      </c>
      <c r="AB395">
        <v>0</v>
      </c>
      <c r="AC395">
        <v>0</v>
      </c>
      <c r="AD395">
        <v>0</v>
      </c>
      <c r="AE395">
        <v>3.2</v>
      </c>
      <c r="AF395">
        <v>0</v>
      </c>
      <c r="AG395">
        <v>0</v>
      </c>
      <c r="AH395">
        <v>0</v>
      </c>
      <c r="AI395">
        <v>1</v>
      </c>
      <c r="AJ395">
        <v>1</v>
      </c>
      <c r="AK395">
        <v>1</v>
      </c>
      <c r="AL395">
        <v>1</v>
      </c>
      <c r="AN395">
        <v>0</v>
      </c>
      <c r="AO395">
        <v>1</v>
      </c>
      <c r="AP395">
        <v>0</v>
      </c>
      <c r="AQ395">
        <v>0</v>
      </c>
      <c r="AR395">
        <v>0</v>
      </c>
      <c r="AS395" t="s">
        <v>3</v>
      </c>
      <c r="AT395">
        <v>192</v>
      </c>
      <c r="AU395" t="s">
        <v>3</v>
      </c>
      <c r="AV395">
        <v>0</v>
      </c>
      <c r="AW395">
        <v>2</v>
      </c>
      <c r="AX395">
        <v>51458034</v>
      </c>
      <c r="AY395">
        <v>2</v>
      </c>
      <c r="AZ395">
        <v>16384</v>
      </c>
      <c r="BA395">
        <v>395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CX395">
        <f>ROUND(Y395*Source!I274,9)</f>
        <v>384</v>
      </c>
      <c r="CY395">
        <f t="shared" si="206"/>
        <v>3.2</v>
      </c>
      <c r="CZ395">
        <f t="shared" si="207"/>
        <v>3.2</v>
      </c>
      <c r="DA395">
        <f t="shared" si="208"/>
        <v>1</v>
      </c>
      <c r="DB395">
        <f t="shared" si="209"/>
        <v>614.4</v>
      </c>
      <c r="DC395">
        <f t="shared" si="210"/>
        <v>0</v>
      </c>
      <c r="DD395" t="s">
        <v>3</v>
      </c>
      <c r="DE395" t="s">
        <v>3</v>
      </c>
      <c r="DF395">
        <f t="shared" si="198"/>
        <v>1228.8</v>
      </c>
      <c r="DG395">
        <f t="shared" si="199"/>
        <v>0</v>
      </c>
      <c r="DH395">
        <f t="shared" si="200"/>
        <v>0</v>
      </c>
      <c r="DI395">
        <f t="shared" si="201"/>
        <v>0</v>
      </c>
      <c r="DJ395">
        <f t="shared" si="211"/>
        <v>1228.8</v>
      </c>
      <c r="DK395">
        <v>0</v>
      </c>
    </row>
    <row r="396" spans="1:115" x14ac:dyDescent="0.2">
      <c r="A396">
        <f>ROW(Source!A274)</f>
        <v>274</v>
      </c>
      <c r="B396">
        <v>51442965</v>
      </c>
      <c r="C396">
        <v>51458002</v>
      </c>
      <c r="D396">
        <v>0</v>
      </c>
      <c r="E396">
        <v>1</v>
      </c>
      <c r="F396">
        <v>1</v>
      </c>
      <c r="G396">
        <v>1</v>
      </c>
      <c r="H396">
        <v>3</v>
      </c>
      <c r="I396" t="s">
        <v>730</v>
      </c>
      <c r="J396" t="s">
        <v>3</v>
      </c>
      <c r="K396" t="s">
        <v>731</v>
      </c>
      <c r="L396">
        <v>1407</v>
      </c>
      <c r="N396">
        <v>1013</v>
      </c>
      <c r="O396" t="s">
        <v>719</v>
      </c>
      <c r="P396" t="s">
        <v>719</v>
      </c>
      <c r="Q396">
        <v>1</v>
      </c>
      <c r="W396">
        <v>0</v>
      </c>
      <c r="X396">
        <v>1879369577</v>
      </c>
      <c r="Y396">
        <f t="shared" si="205"/>
        <v>0.192</v>
      </c>
      <c r="AA396">
        <v>1219</v>
      </c>
      <c r="AB396">
        <v>0</v>
      </c>
      <c r="AC396">
        <v>0</v>
      </c>
      <c r="AD396">
        <v>0</v>
      </c>
      <c r="AE396">
        <v>1219</v>
      </c>
      <c r="AF396">
        <v>0</v>
      </c>
      <c r="AG396">
        <v>0</v>
      </c>
      <c r="AH396">
        <v>0</v>
      </c>
      <c r="AI396">
        <v>1</v>
      </c>
      <c r="AJ396">
        <v>1</v>
      </c>
      <c r="AK396">
        <v>1</v>
      </c>
      <c r="AL396">
        <v>1</v>
      </c>
      <c r="AN396">
        <v>0</v>
      </c>
      <c r="AO396">
        <v>1</v>
      </c>
      <c r="AP396">
        <v>0</v>
      </c>
      <c r="AQ396">
        <v>0</v>
      </c>
      <c r="AR396">
        <v>0</v>
      </c>
      <c r="AS396" t="s">
        <v>3</v>
      </c>
      <c r="AT396">
        <v>0.192</v>
      </c>
      <c r="AU396" t="s">
        <v>3</v>
      </c>
      <c r="AV396">
        <v>0</v>
      </c>
      <c r="AW396">
        <v>2</v>
      </c>
      <c r="AX396">
        <v>51458035</v>
      </c>
      <c r="AY396">
        <v>2</v>
      </c>
      <c r="AZ396">
        <v>16384</v>
      </c>
      <c r="BA396">
        <v>396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CX396">
        <f>ROUND(Y396*Source!I274,9)</f>
        <v>0.38400000000000001</v>
      </c>
      <c r="CY396">
        <f t="shared" si="206"/>
        <v>1219</v>
      </c>
      <c r="CZ396">
        <f t="shared" si="207"/>
        <v>1219</v>
      </c>
      <c r="DA396">
        <f t="shared" si="208"/>
        <v>1</v>
      </c>
      <c r="DB396">
        <f t="shared" si="209"/>
        <v>234.05</v>
      </c>
      <c r="DC396">
        <f t="shared" si="210"/>
        <v>0</v>
      </c>
      <c r="DD396" t="s">
        <v>3</v>
      </c>
      <c r="DE396" t="s">
        <v>3</v>
      </c>
      <c r="DF396">
        <f t="shared" si="198"/>
        <v>468.1</v>
      </c>
      <c r="DG396">
        <f t="shared" si="199"/>
        <v>0</v>
      </c>
      <c r="DH396">
        <f t="shared" si="200"/>
        <v>0</v>
      </c>
      <c r="DI396">
        <f t="shared" si="201"/>
        <v>0</v>
      </c>
      <c r="DJ396">
        <f t="shared" si="211"/>
        <v>468.1</v>
      </c>
      <c r="DK396">
        <v>0</v>
      </c>
    </row>
    <row r="397" spans="1:115" x14ac:dyDescent="0.2">
      <c r="A397">
        <f>ROW(Source!A274)</f>
        <v>274</v>
      </c>
      <c r="B397">
        <v>51442965</v>
      </c>
      <c r="C397">
        <v>51458002</v>
      </c>
      <c r="D397">
        <v>0</v>
      </c>
      <c r="E397">
        <v>1</v>
      </c>
      <c r="F397">
        <v>1</v>
      </c>
      <c r="G397">
        <v>1</v>
      </c>
      <c r="H397">
        <v>3</v>
      </c>
      <c r="I397" t="s">
        <v>720</v>
      </c>
      <c r="J397" t="s">
        <v>3</v>
      </c>
      <c r="K397" t="s">
        <v>721</v>
      </c>
      <c r="L397">
        <v>1348</v>
      </c>
      <c r="N397">
        <v>1009</v>
      </c>
      <c r="O397" t="s">
        <v>230</v>
      </c>
      <c r="P397" t="s">
        <v>230</v>
      </c>
      <c r="Q397">
        <v>1000</v>
      </c>
      <c r="W397">
        <v>0</v>
      </c>
      <c r="X397">
        <v>-427998263</v>
      </c>
      <c r="Y397">
        <f t="shared" si="205"/>
        <v>4.6100000000000002E-2</v>
      </c>
      <c r="AA397">
        <v>14408.1</v>
      </c>
      <c r="AB397">
        <v>0</v>
      </c>
      <c r="AC397">
        <v>0</v>
      </c>
      <c r="AD397">
        <v>0</v>
      </c>
      <c r="AE397">
        <v>14408.1</v>
      </c>
      <c r="AF397">
        <v>0</v>
      </c>
      <c r="AG397">
        <v>0</v>
      </c>
      <c r="AH397">
        <v>0</v>
      </c>
      <c r="AI397">
        <v>1</v>
      </c>
      <c r="AJ397">
        <v>1</v>
      </c>
      <c r="AK397">
        <v>1</v>
      </c>
      <c r="AL397">
        <v>1</v>
      </c>
      <c r="AN397">
        <v>0</v>
      </c>
      <c r="AO397">
        <v>1</v>
      </c>
      <c r="AP397">
        <v>0</v>
      </c>
      <c r="AQ397">
        <v>0</v>
      </c>
      <c r="AR397">
        <v>0</v>
      </c>
      <c r="AS397" t="s">
        <v>3</v>
      </c>
      <c r="AT397">
        <v>4.6100000000000002E-2</v>
      </c>
      <c r="AU397" t="s">
        <v>3</v>
      </c>
      <c r="AV397">
        <v>0</v>
      </c>
      <c r="AW397">
        <v>2</v>
      </c>
      <c r="AX397">
        <v>51458036</v>
      </c>
      <c r="AY397">
        <v>2</v>
      </c>
      <c r="AZ397">
        <v>16384</v>
      </c>
      <c r="BA397">
        <v>397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CX397">
        <f>ROUND(Y397*Source!I274,9)</f>
        <v>9.2200000000000004E-2</v>
      </c>
      <c r="CY397">
        <f t="shared" si="206"/>
        <v>14408.1</v>
      </c>
      <c r="CZ397">
        <f t="shared" si="207"/>
        <v>14408.1</v>
      </c>
      <c r="DA397">
        <f t="shared" si="208"/>
        <v>1</v>
      </c>
      <c r="DB397">
        <f t="shared" si="209"/>
        <v>664.21</v>
      </c>
      <c r="DC397">
        <f t="shared" si="210"/>
        <v>0</v>
      </c>
      <c r="DD397" t="s">
        <v>3</v>
      </c>
      <c r="DE397" t="s">
        <v>3</v>
      </c>
      <c r="DF397">
        <f t="shared" si="198"/>
        <v>1328.43</v>
      </c>
      <c r="DG397">
        <f t="shared" si="199"/>
        <v>0</v>
      </c>
      <c r="DH397">
        <f t="shared" si="200"/>
        <v>0</v>
      </c>
      <c r="DI397">
        <f t="shared" si="201"/>
        <v>0</v>
      </c>
      <c r="DJ397">
        <f t="shared" si="211"/>
        <v>1328.43</v>
      </c>
      <c r="DK397">
        <v>0</v>
      </c>
    </row>
    <row r="398" spans="1:115" x14ac:dyDescent="0.2">
      <c r="A398">
        <f>ROW(Source!A274)</f>
        <v>274</v>
      </c>
      <c r="B398">
        <v>51442965</v>
      </c>
      <c r="C398">
        <v>51458002</v>
      </c>
      <c r="D398">
        <v>0</v>
      </c>
      <c r="E398">
        <v>1</v>
      </c>
      <c r="F398">
        <v>1</v>
      </c>
      <c r="G398">
        <v>1</v>
      </c>
      <c r="H398">
        <v>3</v>
      </c>
      <c r="I398" t="s">
        <v>306</v>
      </c>
      <c r="J398" t="s">
        <v>3</v>
      </c>
      <c r="K398" t="s">
        <v>307</v>
      </c>
      <c r="L398">
        <v>1348</v>
      </c>
      <c r="N398">
        <v>1009</v>
      </c>
      <c r="O398" t="s">
        <v>230</v>
      </c>
      <c r="P398" t="s">
        <v>230</v>
      </c>
      <c r="Q398">
        <v>1000</v>
      </c>
      <c r="W398">
        <v>0</v>
      </c>
      <c r="X398">
        <v>-523854338</v>
      </c>
      <c r="Y398">
        <f t="shared" si="205"/>
        <v>0.14599999999999999</v>
      </c>
      <c r="AA398">
        <v>10948</v>
      </c>
      <c r="AB398">
        <v>0</v>
      </c>
      <c r="AC398">
        <v>0</v>
      </c>
      <c r="AD398">
        <v>0</v>
      </c>
      <c r="AE398">
        <v>10948</v>
      </c>
      <c r="AF398">
        <v>0</v>
      </c>
      <c r="AG398">
        <v>0</v>
      </c>
      <c r="AH398">
        <v>0</v>
      </c>
      <c r="AI398">
        <v>1</v>
      </c>
      <c r="AJ398">
        <v>1</v>
      </c>
      <c r="AK398">
        <v>1</v>
      </c>
      <c r="AL398">
        <v>1</v>
      </c>
      <c r="AN398">
        <v>0</v>
      </c>
      <c r="AO398">
        <v>1</v>
      </c>
      <c r="AP398">
        <v>0</v>
      </c>
      <c r="AQ398">
        <v>0</v>
      </c>
      <c r="AR398">
        <v>0</v>
      </c>
      <c r="AS398" t="s">
        <v>3</v>
      </c>
      <c r="AT398">
        <v>0.14599999999999999</v>
      </c>
      <c r="AU398" t="s">
        <v>3</v>
      </c>
      <c r="AV398">
        <v>0</v>
      </c>
      <c r="AW398">
        <v>2</v>
      </c>
      <c r="AX398">
        <v>51458037</v>
      </c>
      <c r="AY398">
        <v>2</v>
      </c>
      <c r="AZ398">
        <v>16384</v>
      </c>
      <c r="BA398">
        <v>398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CX398">
        <f>ROUND(Y398*Source!I274,9)</f>
        <v>0.29199999999999998</v>
      </c>
      <c r="CY398">
        <f t="shared" si="206"/>
        <v>10948</v>
      </c>
      <c r="CZ398">
        <f t="shared" si="207"/>
        <v>10948</v>
      </c>
      <c r="DA398">
        <f t="shared" si="208"/>
        <v>1</v>
      </c>
      <c r="DB398">
        <f t="shared" si="209"/>
        <v>1598.41</v>
      </c>
      <c r="DC398">
        <f t="shared" si="210"/>
        <v>0</v>
      </c>
      <c r="DD398" t="s">
        <v>3</v>
      </c>
      <c r="DE398" t="s">
        <v>3</v>
      </c>
      <c r="DF398">
        <f t="shared" si="198"/>
        <v>3196.82</v>
      </c>
      <c r="DG398">
        <f t="shared" si="199"/>
        <v>0</v>
      </c>
      <c r="DH398">
        <f t="shared" si="200"/>
        <v>0</v>
      </c>
      <c r="DI398">
        <f t="shared" si="201"/>
        <v>0</v>
      </c>
      <c r="DJ398">
        <f t="shared" si="211"/>
        <v>3196.82</v>
      </c>
      <c r="DK398">
        <v>0</v>
      </c>
    </row>
    <row r="399" spans="1:115" x14ac:dyDescent="0.2">
      <c r="A399">
        <f>ROW(Source!A274)</f>
        <v>274</v>
      </c>
      <c r="B399">
        <v>51442965</v>
      </c>
      <c r="C399">
        <v>51458002</v>
      </c>
      <c r="D399">
        <v>0</v>
      </c>
      <c r="E399">
        <v>1</v>
      </c>
      <c r="F399">
        <v>1</v>
      </c>
      <c r="G399">
        <v>1</v>
      </c>
      <c r="H399">
        <v>3</v>
      </c>
      <c r="I399" t="s">
        <v>253</v>
      </c>
      <c r="J399" t="s">
        <v>3</v>
      </c>
      <c r="K399" t="s">
        <v>254</v>
      </c>
      <c r="L399">
        <v>1348</v>
      </c>
      <c r="N399">
        <v>1009</v>
      </c>
      <c r="O399" t="s">
        <v>230</v>
      </c>
      <c r="P399" t="s">
        <v>230</v>
      </c>
      <c r="Q399">
        <v>1000</v>
      </c>
      <c r="W399">
        <v>0</v>
      </c>
      <c r="X399">
        <v>1753042651</v>
      </c>
      <c r="Y399">
        <f t="shared" si="205"/>
        <v>0.09</v>
      </c>
      <c r="AA399">
        <v>11859</v>
      </c>
      <c r="AB399">
        <v>0</v>
      </c>
      <c r="AC399">
        <v>0</v>
      </c>
      <c r="AD399">
        <v>0</v>
      </c>
      <c r="AE399">
        <v>11859</v>
      </c>
      <c r="AF399">
        <v>0</v>
      </c>
      <c r="AG399">
        <v>0</v>
      </c>
      <c r="AH399">
        <v>0</v>
      </c>
      <c r="AI399">
        <v>1</v>
      </c>
      <c r="AJ399">
        <v>1</v>
      </c>
      <c r="AK399">
        <v>1</v>
      </c>
      <c r="AL399">
        <v>1</v>
      </c>
      <c r="AN399">
        <v>0</v>
      </c>
      <c r="AO399">
        <v>1</v>
      </c>
      <c r="AP399">
        <v>0</v>
      </c>
      <c r="AQ399">
        <v>0</v>
      </c>
      <c r="AR399">
        <v>0</v>
      </c>
      <c r="AS399" t="s">
        <v>3</v>
      </c>
      <c r="AT399">
        <v>0.09</v>
      </c>
      <c r="AU399" t="s">
        <v>3</v>
      </c>
      <c r="AV399">
        <v>0</v>
      </c>
      <c r="AW399">
        <v>2</v>
      </c>
      <c r="AX399">
        <v>51458038</v>
      </c>
      <c r="AY399">
        <v>2</v>
      </c>
      <c r="AZ399">
        <v>16384</v>
      </c>
      <c r="BA399">
        <v>399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CX399">
        <f>ROUND(Y399*Source!I274,9)</f>
        <v>0.18</v>
      </c>
      <c r="CY399">
        <f t="shared" si="206"/>
        <v>11859</v>
      </c>
      <c r="CZ399">
        <f t="shared" si="207"/>
        <v>11859</v>
      </c>
      <c r="DA399">
        <f t="shared" si="208"/>
        <v>1</v>
      </c>
      <c r="DB399">
        <f t="shared" si="209"/>
        <v>1067.31</v>
      </c>
      <c r="DC399">
        <f t="shared" si="210"/>
        <v>0</v>
      </c>
      <c r="DD399" t="s">
        <v>3</v>
      </c>
      <c r="DE399" t="s">
        <v>3</v>
      </c>
      <c r="DF399">
        <f t="shared" si="198"/>
        <v>2134.62</v>
      </c>
      <c r="DG399">
        <f t="shared" si="199"/>
        <v>0</v>
      </c>
      <c r="DH399">
        <f t="shared" si="200"/>
        <v>0</v>
      </c>
      <c r="DI399">
        <f t="shared" si="201"/>
        <v>0</v>
      </c>
      <c r="DJ399">
        <f t="shared" si="211"/>
        <v>2134.62</v>
      </c>
      <c r="DK399">
        <v>0</v>
      </c>
    </row>
    <row r="400" spans="1:115" x14ac:dyDescent="0.2">
      <c r="A400">
        <f>ROW(Source!A274)</f>
        <v>274</v>
      </c>
      <c r="B400">
        <v>51442965</v>
      </c>
      <c r="C400">
        <v>51458002</v>
      </c>
      <c r="D400">
        <v>0</v>
      </c>
      <c r="E400">
        <v>1</v>
      </c>
      <c r="F400">
        <v>1</v>
      </c>
      <c r="G400">
        <v>1</v>
      </c>
      <c r="H400">
        <v>3</v>
      </c>
      <c r="I400" t="s">
        <v>310</v>
      </c>
      <c r="J400" t="s">
        <v>3</v>
      </c>
      <c r="K400" t="s">
        <v>311</v>
      </c>
      <c r="L400">
        <v>1371</v>
      </c>
      <c r="N400">
        <v>1013</v>
      </c>
      <c r="O400" t="s">
        <v>154</v>
      </c>
      <c r="P400" t="s">
        <v>154</v>
      </c>
      <c r="Q400">
        <v>1</v>
      </c>
      <c r="W400">
        <v>0</v>
      </c>
      <c r="X400">
        <v>670575077</v>
      </c>
      <c r="Y400">
        <f t="shared" si="205"/>
        <v>96</v>
      </c>
      <c r="AA400">
        <v>43.61</v>
      </c>
      <c r="AB400">
        <v>0</v>
      </c>
      <c r="AC400">
        <v>0</v>
      </c>
      <c r="AD400">
        <v>0</v>
      </c>
      <c r="AE400">
        <v>43.61</v>
      </c>
      <c r="AF400">
        <v>0</v>
      </c>
      <c r="AG400">
        <v>0</v>
      </c>
      <c r="AH400">
        <v>0</v>
      </c>
      <c r="AI400">
        <v>1</v>
      </c>
      <c r="AJ400">
        <v>1</v>
      </c>
      <c r="AK400">
        <v>1</v>
      </c>
      <c r="AL400">
        <v>1</v>
      </c>
      <c r="AN400">
        <v>0</v>
      </c>
      <c r="AO400">
        <v>1</v>
      </c>
      <c r="AP400">
        <v>0</v>
      </c>
      <c r="AQ400">
        <v>0</v>
      </c>
      <c r="AR400">
        <v>0</v>
      </c>
      <c r="AS400" t="s">
        <v>3</v>
      </c>
      <c r="AT400">
        <v>96</v>
      </c>
      <c r="AU400" t="s">
        <v>3</v>
      </c>
      <c r="AV400">
        <v>0</v>
      </c>
      <c r="AW400">
        <v>2</v>
      </c>
      <c r="AX400">
        <v>51458039</v>
      </c>
      <c r="AY400">
        <v>2</v>
      </c>
      <c r="AZ400">
        <v>16384</v>
      </c>
      <c r="BA400">
        <v>400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CX400">
        <f>ROUND(Y400*Source!I274,9)</f>
        <v>192</v>
      </c>
      <c r="CY400">
        <f t="shared" si="206"/>
        <v>43.61</v>
      </c>
      <c r="CZ400">
        <f t="shared" si="207"/>
        <v>43.61</v>
      </c>
      <c r="DA400">
        <f t="shared" si="208"/>
        <v>1</v>
      </c>
      <c r="DB400">
        <f t="shared" si="209"/>
        <v>4186.5600000000004</v>
      </c>
      <c r="DC400">
        <f t="shared" si="210"/>
        <v>0</v>
      </c>
      <c r="DD400" t="s">
        <v>3</v>
      </c>
      <c r="DE400" t="s">
        <v>3</v>
      </c>
      <c r="DF400">
        <f t="shared" si="198"/>
        <v>8373.1200000000008</v>
      </c>
      <c r="DG400">
        <f t="shared" si="199"/>
        <v>0</v>
      </c>
      <c r="DH400">
        <f t="shared" si="200"/>
        <v>0</v>
      </c>
      <c r="DI400">
        <f t="shared" si="201"/>
        <v>0</v>
      </c>
      <c r="DJ400">
        <f t="shared" si="211"/>
        <v>8373.1200000000008</v>
      </c>
      <c r="DK400">
        <v>0</v>
      </c>
    </row>
    <row r="401" spans="1:115" x14ac:dyDescent="0.2">
      <c r="A401">
        <f>ROW(Source!A274)</f>
        <v>274</v>
      </c>
      <c r="B401">
        <v>51442965</v>
      </c>
      <c r="C401">
        <v>51458002</v>
      </c>
      <c r="D401">
        <v>0</v>
      </c>
      <c r="E401">
        <v>1</v>
      </c>
      <c r="F401">
        <v>1</v>
      </c>
      <c r="G401">
        <v>1</v>
      </c>
      <c r="H401">
        <v>3</v>
      </c>
      <c r="I401" t="s">
        <v>223</v>
      </c>
      <c r="J401" t="s">
        <v>3</v>
      </c>
      <c r="K401" t="s">
        <v>224</v>
      </c>
      <c r="L401">
        <v>1301</v>
      </c>
      <c r="N401">
        <v>1003</v>
      </c>
      <c r="O401" t="s">
        <v>225</v>
      </c>
      <c r="P401" t="s">
        <v>225</v>
      </c>
      <c r="Q401">
        <v>1</v>
      </c>
      <c r="W401">
        <v>0</v>
      </c>
      <c r="X401">
        <v>-2005551863</v>
      </c>
      <c r="Y401">
        <f t="shared" si="205"/>
        <v>50</v>
      </c>
      <c r="AA401">
        <v>351.2</v>
      </c>
      <c r="AB401">
        <v>0</v>
      </c>
      <c r="AC401">
        <v>0</v>
      </c>
      <c r="AD401">
        <v>0</v>
      </c>
      <c r="AE401">
        <v>351.2</v>
      </c>
      <c r="AF401">
        <v>0</v>
      </c>
      <c r="AG401">
        <v>0</v>
      </c>
      <c r="AH401">
        <v>0</v>
      </c>
      <c r="AI401">
        <v>1</v>
      </c>
      <c r="AJ401">
        <v>1</v>
      </c>
      <c r="AK401">
        <v>1</v>
      </c>
      <c r="AL401">
        <v>1</v>
      </c>
      <c r="AN401">
        <v>0</v>
      </c>
      <c r="AO401">
        <v>1</v>
      </c>
      <c r="AP401">
        <v>0</v>
      </c>
      <c r="AQ401">
        <v>0</v>
      </c>
      <c r="AR401">
        <v>0</v>
      </c>
      <c r="AS401" t="s">
        <v>3</v>
      </c>
      <c r="AT401">
        <v>50</v>
      </c>
      <c r="AU401" t="s">
        <v>3</v>
      </c>
      <c r="AV401">
        <v>0</v>
      </c>
      <c r="AW401">
        <v>2</v>
      </c>
      <c r="AX401">
        <v>51458040</v>
      </c>
      <c r="AY401">
        <v>2</v>
      </c>
      <c r="AZ401">
        <v>16384</v>
      </c>
      <c r="BA401">
        <v>401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CX401">
        <f>ROUND(Y401*Source!I274,9)</f>
        <v>100</v>
      </c>
      <c r="CY401">
        <f t="shared" si="206"/>
        <v>351.2</v>
      </c>
      <c r="CZ401">
        <f t="shared" si="207"/>
        <v>351.2</v>
      </c>
      <c r="DA401">
        <f t="shared" si="208"/>
        <v>1</v>
      </c>
      <c r="DB401">
        <f t="shared" si="209"/>
        <v>17560</v>
      </c>
      <c r="DC401">
        <f t="shared" si="210"/>
        <v>0</v>
      </c>
      <c r="DD401" t="s">
        <v>3</v>
      </c>
      <c r="DE401" t="s">
        <v>3</v>
      </c>
      <c r="DF401">
        <f t="shared" si="198"/>
        <v>35120</v>
      </c>
      <c r="DG401">
        <f t="shared" si="199"/>
        <v>0</v>
      </c>
      <c r="DH401">
        <f t="shared" si="200"/>
        <v>0</v>
      </c>
      <c r="DI401">
        <f t="shared" si="201"/>
        <v>0</v>
      </c>
      <c r="DJ401">
        <f t="shared" si="211"/>
        <v>35120</v>
      </c>
      <c r="DK401">
        <v>0</v>
      </c>
    </row>
    <row r="402" spans="1:115" x14ac:dyDescent="0.2">
      <c r="A402">
        <f>ROW(Source!A274)</f>
        <v>274</v>
      </c>
      <c r="B402">
        <v>51442965</v>
      </c>
      <c r="C402">
        <v>51458002</v>
      </c>
      <c r="D402">
        <v>0</v>
      </c>
      <c r="E402">
        <v>1</v>
      </c>
      <c r="F402">
        <v>1</v>
      </c>
      <c r="G402">
        <v>1</v>
      </c>
      <c r="H402">
        <v>3</v>
      </c>
      <c r="I402" t="s">
        <v>764</v>
      </c>
      <c r="J402" t="s">
        <v>3</v>
      </c>
      <c r="K402" t="s">
        <v>765</v>
      </c>
      <c r="L402">
        <v>1425</v>
      </c>
      <c r="N402">
        <v>1013</v>
      </c>
      <c r="O402" t="s">
        <v>766</v>
      </c>
      <c r="P402" t="s">
        <v>766</v>
      </c>
      <c r="Q402">
        <v>1</v>
      </c>
      <c r="W402">
        <v>0</v>
      </c>
      <c r="X402">
        <v>-1980518355</v>
      </c>
      <c r="Y402">
        <f t="shared" si="205"/>
        <v>0.01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1</v>
      </c>
      <c r="AJ402">
        <v>1</v>
      </c>
      <c r="AK402">
        <v>1</v>
      </c>
      <c r="AL402">
        <v>1</v>
      </c>
      <c r="AN402">
        <v>0</v>
      </c>
      <c r="AO402">
        <v>0</v>
      </c>
      <c r="AP402">
        <v>0</v>
      </c>
      <c r="AQ402">
        <v>0</v>
      </c>
      <c r="AR402">
        <v>0</v>
      </c>
      <c r="AS402" t="s">
        <v>3</v>
      </c>
      <c r="AT402">
        <v>0.01</v>
      </c>
      <c r="AU402" t="s">
        <v>3</v>
      </c>
      <c r="AV402">
        <v>0</v>
      </c>
      <c r="AW402">
        <v>2</v>
      </c>
      <c r="AX402">
        <v>51458041</v>
      </c>
      <c r="AY402">
        <v>1</v>
      </c>
      <c r="AZ402">
        <v>0</v>
      </c>
      <c r="BA402">
        <v>402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CX402">
        <f>ROUND(Y402*Source!I274,9)</f>
        <v>0.02</v>
      </c>
      <c r="CY402">
        <f t="shared" si="206"/>
        <v>0</v>
      </c>
      <c r="CZ402">
        <f t="shared" si="207"/>
        <v>0</v>
      </c>
      <c r="DA402">
        <f t="shared" si="208"/>
        <v>1</v>
      </c>
      <c r="DB402">
        <f t="shared" si="209"/>
        <v>0</v>
      </c>
      <c r="DC402">
        <f t="shared" si="210"/>
        <v>0</v>
      </c>
      <c r="DD402" t="s">
        <v>3</v>
      </c>
      <c r="DE402" t="s">
        <v>3</v>
      </c>
      <c r="DF402">
        <f t="shared" si="198"/>
        <v>0</v>
      </c>
      <c r="DG402">
        <f t="shared" si="199"/>
        <v>0</v>
      </c>
      <c r="DH402">
        <f t="shared" si="200"/>
        <v>0</v>
      </c>
      <c r="DI402">
        <f t="shared" si="201"/>
        <v>0</v>
      </c>
      <c r="DJ402">
        <f t="shared" si="211"/>
        <v>0</v>
      </c>
      <c r="DK402">
        <v>0</v>
      </c>
    </row>
    <row r="403" spans="1:115" x14ac:dyDescent="0.2">
      <c r="A403">
        <f>ROW(Source!A274)</f>
        <v>274</v>
      </c>
      <c r="B403">
        <v>51442965</v>
      </c>
      <c r="C403">
        <v>51458002</v>
      </c>
      <c r="D403">
        <v>0</v>
      </c>
      <c r="E403">
        <v>1</v>
      </c>
      <c r="F403">
        <v>1</v>
      </c>
      <c r="G403">
        <v>1</v>
      </c>
      <c r="H403">
        <v>3</v>
      </c>
      <c r="I403" t="s">
        <v>779</v>
      </c>
      <c r="J403" t="s">
        <v>3</v>
      </c>
      <c r="K403" t="s">
        <v>780</v>
      </c>
      <c r="L403">
        <v>1377</v>
      </c>
      <c r="N403">
        <v>1013</v>
      </c>
      <c r="O403" t="s">
        <v>163</v>
      </c>
      <c r="P403" t="s">
        <v>163</v>
      </c>
      <c r="Q403">
        <v>1</v>
      </c>
      <c r="W403">
        <v>0</v>
      </c>
      <c r="X403">
        <v>-1284809414</v>
      </c>
      <c r="Y403">
        <f t="shared" si="205"/>
        <v>1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1</v>
      </c>
      <c r="AJ403">
        <v>1</v>
      </c>
      <c r="AK403">
        <v>1</v>
      </c>
      <c r="AL403">
        <v>1</v>
      </c>
      <c r="AN403">
        <v>0</v>
      </c>
      <c r="AO403">
        <v>0</v>
      </c>
      <c r="AP403">
        <v>0</v>
      </c>
      <c r="AQ403">
        <v>0</v>
      </c>
      <c r="AR403">
        <v>0</v>
      </c>
      <c r="AS403" t="s">
        <v>3</v>
      </c>
      <c r="AT403">
        <v>1</v>
      </c>
      <c r="AU403" t="s">
        <v>3</v>
      </c>
      <c r="AV403">
        <v>0</v>
      </c>
      <c r="AW403">
        <v>2</v>
      </c>
      <c r="AX403">
        <v>51458042</v>
      </c>
      <c r="AY403">
        <v>1</v>
      </c>
      <c r="AZ403">
        <v>0</v>
      </c>
      <c r="BA403">
        <v>403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CX403">
        <f>ROUND(Y403*Source!I274,9)</f>
        <v>2</v>
      </c>
      <c r="CY403">
        <f t="shared" si="206"/>
        <v>0</v>
      </c>
      <c r="CZ403">
        <f t="shared" si="207"/>
        <v>0</v>
      </c>
      <c r="DA403">
        <f t="shared" si="208"/>
        <v>1</v>
      </c>
      <c r="DB403">
        <f t="shared" si="209"/>
        <v>0</v>
      </c>
      <c r="DC403">
        <f t="shared" si="210"/>
        <v>0</v>
      </c>
      <c r="DD403" t="s">
        <v>3</v>
      </c>
      <c r="DE403" t="s">
        <v>3</v>
      </c>
      <c r="DF403">
        <f t="shared" si="198"/>
        <v>0</v>
      </c>
      <c r="DG403">
        <f t="shared" si="199"/>
        <v>0</v>
      </c>
      <c r="DH403">
        <f t="shared" si="200"/>
        <v>0</v>
      </c>
      <c r="DI403">
        <f t="shared" si="201"/>
        <v>0</v>
      </c>
      <c r="DJ403">
        <f t="shared" si="211"/>
        <v>0</v>
      </c>
      <c r="DK403">
        <v>0</v>
      </c>
    </row>
    <row r="404" spans="1:115" x14ac:dyDescent="0.2">
      <c r="A404">
        <f>ROW(Source!A274)</f>
        <v>274</v>
      </c>
      <c r="B404">
        <v>51442965</v>
      </c>
      <c r="C404">
        <v>51458002</v>
      </c>
      <c r="D404">
        <v>0</v>
      </c>
      <c r="E404">
        <v>1</v>
      </c>
      <c r="F404">
        <v>1</v>
      </c>
      <c r="G404">
        <v>1</v>
      </c>
      <c r="H404">
        <v>3</v>
      </c>
      <c r="I404" t="s">
        <v>314</v>
      </c>
      <c r="J404" t="s">
        <v>3</v>
      </c>
      <c r="K404" t="s">
        <v>315</v>
      </c>
      <c r="L404">
        <v>1371</v>
      </c>
      <c r="N404">
        <v>1013</v>
      </c>
      <c r="O404" t="s">
        <v>154</v>
      </c>
      <c r="P404" t="s">
        <v>154</v>
      </c>
      <c r="Q404">
        <v>1</v>
      </c>
      <c r="W404">
        <v>0</v>
      </c>
      <c r="X404">
        <v>-45832426</v>
      </c>
      <c r="Y404">
        <f t="shared" si="205"/>
        <v>96</v>
      </c>
      <c r="AA404">
        <v>5.6</v>
      </c>
      <c r="AB404">
        <v>0</v>
      </c>
      <c r="AC404">
        <v>0</v>
      </c>
      <c r="AD404">
        <v>0</v>
      </c>
      <c r="AE404">
        <v>5.6</v>
      </c>
      <c r="AF404">
        <v>0</v>
      </c>
      <c r="AG404">
        <v>0</v>
      </c>
      <c r="AH404">
        <v>0</v>
      </c>
      <c r="AI404">
        <v>1</v>
      </c>
      <c r="AJ404">
        <v>1</v>
      </c>
      <c r="AK404">
        <v>1</v>
      </c>
      <c r="AL404">
        <v>1</v>
      </c>
      <c r="AN404">
        <v>0</v>
      </c>
      <c r="AO404">
        <v>1</v>
      </c>
      <c r="AP404">
        <v>0</v>
      </c>
      <c r="AQ404">
        <v>0</v>
      </c>
      <c r="AR404">
        <v>0</v>
      </c>
      <c r="AS404" t="s">
        <v>3</v>
      </c>
      <c r="AT404">
        <v>96</v>
      </c>
      <c r="AU404" t="s">
        <v>3</v>
      </c>
      <c r="AV404">
        <v>0</v>
      </c>
      <c r="AW404">
        <v>2</v>
      </c>
      <c r="AX404">
        <v>51458043</v>
      </c>
      <c r="AY404">
        <v>2</v>
      </c>
      <c r="AZ404">
        <v>16384</v>
      </c>
      <c r="BA404">
        <v>404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CX404">
        <f>ROUND(Y404*Source!I274,9)</f>
        <v>192</v>
      </c>
      <c r="CY404">
        <f t="shared" si="206"/>
        <v>5.6</v>
      </c>
      <c r="CZ404">
        <f t="shared" si="207"/>
        <v>5.6</v>
      </c>
      <c r="DA404">
        <f t="shared" si="208"/>
        <v>1</v>
      </c>
      <c r="DB404">
        <f t="shared" si="209"/>
        <v>537.6</v>
      </c>
      <c r="DC404">
        <f t="shared" si="210"/>
        <v>0</v>
      </c>
      <c r="DD404" t="s">
        <v>3</v>
      </c>
      <c r="DE404" t="s">
        <v>3</v>
      </c>
      <c r="DF404">
        <f t="shared" si="198"/>
        <v>1075.2</v>
      </c>
      <c r="DG404">
        <f t="shared" si="199"/>
        <v>0</v>
      </c>
      <c r="DH404">
        <f t="shared" si="200"/>
        <v>0</v>
      </c>
      <c r="DI404">
        <f t="shared" si="201"/>
        <v>0</v>
      </c>
      <c r="DJ404">
        <f t="shared" si="211"/>
        <v>1075.2</v>
      </c>
      <c r="DK404">
        <v>0</v>
      </c>
    </row>
    <row r="405" spans="1:115" x14ac:dyDescent="0.2">
      <c r="A405">
        <f>ROW(Source!A274)</f>
        <v>274</v>
      </c>
      <c r="B405">
        <v>51442965</v>
      </c>
      <c r="C405">
        <v>51458002</v>
      </c>
      <c r="D405">
        <v>0</v>
      </c>
      <c r="E405">
        <v>1</v>
      </c>
      <c r="F405">
        <v>1</v>
      </c>
      <c r="G405">
        <v>1</v>
      </c>
      <c r="H405">
        <v>3</v>
      </c>
      <c r="I405" t="s">
        <v>318</v>
      </c>
      <c r="J405" t="s">
        <v>3</v>
      </c>
      <c r="K405" t="s">
        <v>319</v>
      </c>
      <c r="L405">
        <v>1371</v>
      </c>
      <c r="N405">
        <v>1013</v>
      </c>
      <c r="O405" t="s">
        <v>154</v>
      </c>
      <c r="P405" t="s">
        <v>154</v>
      </c>
      <c r="Q405">
        <v>1</v>
      </c>
      <c r="W405">
        <v>0</v>
      </c>
      <c r="X405">
        <v>-565421416</v>
      </c>
      <c r="Y405">
        <f t="shared" si="205"/>
        <v>96</v>
      </c>
      <c r="AA405">
        <v>2.5</v>
      </c>
      <c r="AB405">
        <v>0</v>
      </c>
      <c r="AC405">
        <v>0</v>
      </c>
      <c r="AD405">
        <v>0</v>
      </c>
      <c r="AE405">
        <v>2.5</v>
      </c>
      <c r="AF405">
        <v>0</v>
      </c>
      <c r="AG405">
        <v>0</v>
      </c>
      <c r="AH405">
        <v>0</v>
      </c>
      <c r="AI405">
        <v>1</v>
      </c>
      <c r="AJ405">
        <v>1</v>
      </c>
      <c r="AK405">
        <v>1</v>
      </c>
      <c r="AL405">
        <v>1</v>
      </c>
      <c r="AN405">
        <v>0</v>
      </c>
      <c r="AO405">
        <v>1</v>
      </c>
      <c r="AP405">
        <v>0</v>
      </c>
      <c r="AQ405">
        <v>0</v>
      </c>
      <c r="AR405">
        <v>0</v>
      </c>
      <c r="AS405" t="s">
        <v>3</v>
      </c>
      <c r="AT405">
        <v>96</v>
      </c>
      <c r="AU405" t="s">
        <v>3</v>
      </c>
      <c r="AV405">
        <v>0</v>
      </c>
      <c r="AW405">
        <v>2</v>
      </c>
      <c r="AX405">
        <v>51458044</v>
      </c>
      <c r="AY405">
        <v>2</v>
      </c>
      <c r="AZ405">
        <v>16384</v>
      </c>
      <c r="BA405">
        <v>405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CX405">
        <f>ROUND(Y405*Source!I274,9)</f>
        <v>192</v>
      </c>
      <c r="CY405">
        <f t="shared" si="206"/>
        <v>2.5</v>
      </c>
      <c r="CZ405">
        <f t="shared" si="207"/>
        <v>2.5</v>
      </c>
      <c r="DA405">
        <f t="shared" si="208"/>
        <v>1</v>
      </c>
      <c r="DB405">
        <f t="shared" si="209"/>
        <v>240</v>
      </c>
      <c r="DC405">
        <f t="shared" si="210"/>
        <v>0</v>
      </c>
      <c r="DD405" t="s">
        <v>3</v>
      </c>
      <c r="DE405" t="s">
        <v>3</v>
      </c>
      <c r="DF405">
        <f t="shared" si="198"/>
        <v>480</v>
      </c>
      <c r="DG405">
        <f t="shared" si="199"/>
        <v>0</v>
      </c>
      <c r="DH405">
        <f t="shared" si="200"/>
        <v>0</v>
      </c>
      <c r="DI405">
        <f t="shared" si="201"/>
        <v>0</v>
      </c>
      <c r="DJ405">
        <f t="shared" si="211"/>
        <v>480</v>
      </c>
      <c r="DK405">
        <v>0</v>
      </c>
    </row>
    <row r="406" spans="1:115" x14ac:dyDescent="0.2">
      <c r="A406">
        <f>ROW(Source!A275)</f>
        <v>275</v>
      </c>
      <c r="B406">
        <v>51441990</v>
      </c>
      <c r="C406">
        <v>51458002</v>
      </c>
      <c r="D406">
        <v>0</v>
      </c>
      <c r="E406">
        <v>1</v>
      </c>
      <c r="F406">
        <v>1</v>
      </c>
      <c r="G406">
        <v>1</v>
      </c>
      <c r="H406">
        <v>1</v>
      </c>
      <c r="I406" t="s">
        <v>771</v>
      </c>
      <c r="J406" t="s">
        <v>3</v>
      </c>
      <c r="K406" t="s">
        <v>772</v>
      </c>
      <c r="L406">
        <v>1369</v>
      </c>
      <c r="N406">
        <v>1013</v>
      </c>
      <c r="O406" t="s">
        <v>642</v>
      </c>
      <c r="P406" t="s">
        <v>642</v>
      </c>
      <c r="Q406">
        <v>1</v>
      </c>
      <c r="W406">
        <v>0</v>
      </c>
      <c r="X406">
        <v>1948288672</v>
      </c>
      <c r="Y406">
        <f>(AT406*1.15*1.15)</f>
        <v>123.79922499999998</v>
      </c>
      <c r="AA406">
        <v>0</v>
      </c>
      <c r="AB406">
        <v>0</v>
      </c>
      <c r="AC406">
        <v>0</v>
      </c>
      <c r="AD406">
        <v>9.2899999999999991</v>
      </c>
      <c r="AE406">
        <v>0</v>
      </c>
      <c r="AF406">
        <v>0</v>
      </c>
      <c r="AG406">
        <v>0</v>
      </c>
      <c r="AH406">
        <v>9.2899999999999991</v>
      </c>
      <c r="AI406">
        <v>1</v>
      </c>
      <c r="AJ406">
        <v>1</v>
      </c>
      <c r="AK406">
        <v>1</v>
      </c>
      <c r="AL406">
        <v>1</v>
      </c>
      <c r="AN406">
        <v>0</v>
      </c>
      <c r="AO406">
        <v>1</v>
      </c>
      <c r="AP406">
        <v>0</v>
      </c>
      <c r="AQ406">
        <v>0</v>
      </c>
      <c r="AR406">
        <v>0</v>
      </c>
      <c r="AS406" t="s">
        <v>3</v>
      </c>
      <c r="AT406">
        <v>93.61</v>
      </c>
      <c r="AU406" t="s">
        <v>43</v>
      </c>
      <c r="AV406">
        <v>1</v>
      </c>
      <c r="AW406">
        <v>2</v>
      </c>
      <c r="AX406">
        <v>51458024</v>
      </c>
      <c r="AY406">
        <v>2</v>
      </c>
      <c r="AZ406">
        <v>131072</v>
      </c>
      <c r="BA406">
        <v>406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CX406">
        <f>ROUND(Y406*Source!I275,9)</f>
        <v>247.59845000000001</v>
      </c>
      <c r="CY406">
        <f>AD406</f>
        <v>9.2899999999999991</v>
      </c>
      <c r="CZ406">
        <f>AH406</f>
        <v>9.2899999999999991</v>
      </c>
      <c r="DA406">
        <f>AL406</f>
        <v>1</v>
      </c>
      <c r="DB406">
        <f>ROUND((ROUND(AT406*CZ406,2)*1.15*1.15),6)</f>
        <v>1150.0989</v>
      </c>
      <c r="DC406">
        <f>ROUND((ROUND(AT406*AG406,2)*1.15*1.15),6)</f>
        <v>0</v>
      </c>
      <c r="DD406" t="s">
        <v>3</v>
      </c>
      <c r="DE406" t="s">
        <v>3</v>
      </c>
      <c r="DF406">
        <f t="shared" si="198"/>
        <v>0</v>
      </c>
      <c r="DG406">
        <f t="shared" si="199"/>
        <v>0</v>
      </c>
      <c r="DH406">
        <f t="shared" si="200"/>
        <v>0</v>
      </c>
      <c r="DI406">
        <f t="shared" si="201"/>
        <v>2300.19</v>
      </c>
      <c r="DJ406">
        <f>DI406</f>
        <v>2300.19</v>
      </c>
      <c r="DK406">
        <v>0</v>
      </c>
    </row>
    <row r="407" spans="1:115" x14ac:dyDescent="0.2">
      <c r="A407">
        <f>ROW(Source!A275)</f>
        <v>275</v>
      </c>
      <c r="B407">
        <v>51441990</v>
      </c>
      <c r="C407">
        <v>51458002</v>
      </c>
      <c r="D407">
        <v>121548</v>
      </c>
      <c r="E407">
        <v>1</v>
      </c>
      <c r="F407">
        <v>1</v>
      </c>
      <c r="G407">
        <v>1</v>
      </c>
      <c r="H407">
        <v>1</v>
      </c>
      <c r="I407" t="s">
        <v>31</v>
      </c>
      <c r="J407" t="s">
        <v>3</v>
      </c>
      <c r="K407" t="s">
        <v>643</v>
      </c>
      <c r="L407">
        <v>1369</v>
      </c>
      <c r="N407">
        <v>1013</v>
      </c>
      <c r="O407" t="s">
        <v>642</v>
      </c>
      <c r="P407" t="s">
        <v>642</v>
      </c>
      <c r="Q407">
        <v>1</v>
      </c>
      <c r="W407">
        <v>0</v>
      </c>
      <c r="X407">
        <v>18861106</v>
      </c>
      <c r="Y407">
        <f t="shared" ref="Y407:Y412" si="212">(AT407*1.25*1.15)</f>
        <v>27.441875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1</v>
      </c>
      <c r="AJ407">
        <v>1</v>
      </c>
      <c r="AK407">
        <v>1</v>
      </c>
      <c r="AL407">
        <v>1</v>
      </c>
      <c r="AN407">
        <v>0</v>
      </c>
      <c r="AO407">
        <v>1</v>
      </c>
      <c r="AP407">
        <v>0</v>
      </c>
      <c r="AQ407">
        <v>0</v>
      </c>
      <c r="AR407">
        <v>0</v>
      </c>
      <c r="AS407" t="s">
        <v>3</v>
      </c>
      <c r="AT407">
        <v>19.09</v>
      </c>
      <c r="AU407" t="s">
        <v>36</v>
      </c>
      <c r="AV407">
        <v>2</v>
      </c>
      <c r="AW407">
        <v>2</v>
      </c>
      <c r="AX407">
        <v>51458025</v>
      </c>
      <c r="AY407">
        <v>1</v>
      </c>
      <c r="AZ407">
        <v>0</v>
      </c>
      <c r="BA407">
        <v>407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CX407">
        <f>ROUND(Y407*Source!I275,9)</f>
        <v>54.883749999999999</v>
      </c>
      <c r="CY407">
        <f>AD407</f>
        <v>0</v>
      </c>
      <c r="CZ407">
        <f>AH407</f>
        <v>0</v>
      </c>
      <c r="DA407">
        <f>AL407</f>
        <v>1</v>
      </c>
      <c r="DB407">
        <f t="shared" ref="DB407:DB412" si="213">ROUND((ROUND(AT407*CZ407,2)*1.25*1.15),6)</f>
        <v>0</v>
      </c>
      <c r="DC407">
        <f t="shared" ref="DC407:DC412" si="214">ROUND((ROUND(AT407*AG407,2)*1.25*1.15),6)</f>
        <v>0</v>
      </c>
      <c r="DD407" t="s">
        <v>3</v>
      </c>
      <c r="DE407" t="s">
        <v>3</v>
      </c>
      <c r="DF407">
        <f t="shared" si="198"/>
        <v>0</v>
      </c>
      <c r="DG407">
        <f t="shared" si="199"/>
        <v>0</v>
      </c>
      <c r="DH407">
        <f t="shared" si="200"/>
        <v>0</v>
      </c>
      <c r="DI407">
        <f t="shared" si="201"/>
        <v>0</v>
      </c>
      <c r="DJ407">
        <f>DI407</f>
        <v>0</v>
      </c>
      <c r="DK407">
        <v>0</v>
      </c>
    </row>
    <row r="408" spans="1:115" x14ac:dyDescent="0.2">
      <c r="A408">
        <f>ROW(Source!A275)</f>
        <v>275</v>
      </c>
      <c r="B408">
        <v>51441990</v>
      </c>
      <c r="C408">
        <v>51458002</v>
      </c>
      <c r="D408">
        <v>0</v>
      </c>
      <c r="E408">
        <v>1</v>
      </c>
      <c r="F408">
        <v>1</v>
      </c>
      <c r="G408">
        <v>1</v>
      </c>
      <c r="H408">
        <v>2</v>
      </c>
      <c r="I408" t="s">
        <v>693</v>
      </c>
      <c r="J408" t="s">
        <v>3</v>
      </c>
      <c r="K408" t="s">
        <v>694</v>
      </c>
      <c r="L408">
        <v>37129807</v>
      </c>
      <c r="N408">
        <v>1011</v>
      </c>
      <c r="O408" t="s">
        <v>646</v>
      </c>
      <c r="P408" t="s">
        <v>646</v>
      </c>
      <c r="Q408">
        <v>1</v>
      </c>
      <c r="W408">
        <v>0</v>
      </c>
      <c r="X408">
        <v>-868342826</v>
      </c>
      <c r="Y408">
        <f t="shared" si="212"/>
        <v>3.0043749999999996</v>
      </c>
      <c r="AA408">
        <v>0</v>
      </c>
      <c r="AB408">
        <v>597.1</v>
      </c>
      <c r="AC408">
        <v>23.2</v>
      </c>
      <c r="AD408">
        <v>0</v>
      </c>
      <c r="AE408">
        <v>0</v>
      </c>
      <c r="AF408">
        <v>597.1</v>
      </c>
      <c r="AG408">
        <v>23.2</v>
      </c>
      <c r="AH408">
        <v>0</v>
      </c>
      <c r="AI408">
        <v>1</v>
      </c>
      <c r="AJ408">
        <v>1</v>
      </c>
      <c r="AK408">
        <v>1</v>
      </c>
      <c r="AL408">
        <v>1</v>
      </c>
      <c r="AN408">
        <v>0</v>
      </c>
      <c r="AO408">
        <v>1</v>
      </c>
      <c r="AP408">
        <v>0</v>
      </c>
      <c r="AQ408">
        <v>0</v>
      </c>
      <c r="AR408">
        <v>0</v>
      </c>
      <c r="AS408" t="s">
        <v>3</v>
      </c>
      <c r="AT408">
        <v>2.09</v>
      </c>
      <c r="AU408" t="s">
        <v>36</v>
      </c>
      <c r="AV408">
        <v>0</v>
      </c>
      <c r="AW408">
        <v>2</v>
      </c>
      <c r="AX408">
        <v>51458026</v>
      </c>
      <c r="AY408">
        <v>2</v>
      </c>
      <c r="AZ408">
        <v>98304</v>
      </c>
      <c r="BA408">
        <v>408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CX408">
        <f>ROUND(Y408*Source!I275,9)</f>
        <v>6.00875</v>
      </c>
      <c r="CY408">
        <f>AB408</f>
        <v>597.1</v>
      </c>
      <c r="CZ408">
        <f>AF408</f>
        <v>597.1</v>
      </c>
      <c r="DA408">
        <f>AJ408</f>
        <v>1</v>
      </c>
      <c r="DB408">
        <f t="shared" si="213"/>
        <v>1793.9137499999999</v>
      </c>
      <c r="DC408">
        <f t="shared" si="214"/>
        <v>69.704374999999999</v>
      </c>
      <c r="DD408" t="s">
        <v>3</v>
      </c>
      <c r="DE408" t="s">
        <v>3</v>
      </c>
      <c r="DF408">
        <f t="shared" si="198"/>
        <v>0</v>
      </c>
      <c r="DG408">
        <f t="shared" si="199"/>
        <v>3587.82</v>
      </c>
      <c r="DH408">
        <f t="shared" si="200"/>
        <v>139.4</v>
      </c>
      <c r="DI408">
        <f t="shared" si="201"/>
        <v>0</v>
      </c>
      <c r="DJ408">
        <f>DG408</f>
        <v>3587.82</v>
      </c>
      <c r="DK408">
        <v>0</v>
      </c>
    </row>
    <row r="409" spans="1:115" x14ac:dyDescent="0.2">
      <c r="A409">
        <f>ROW(Source!A275)</f>
        <v>275</v>
      </c>
      <c r="B409">
        <v>51441990</v>
      </c>
      <c r="C409">
        <v>51458002</v>
      </c>
      <c r="D409">
        <v>0</v>
      </c>
      <c r="E409">
        <v>1</v>
      </c>
      <c r="F409">
        <v>1</v>
      </c>
      <c r="G409">
        <v>1</v>
      </c>
      <c r="H409">
        <v>2</v>
      </c>
      <c r="I409" t="s">
        <v>773</v>
      </c>
      <c r="J409" t="s">
        <v>3</v>
      </c>
      <c r="K409" t="s">
        <v>774</v>
      </c>
      <c r="L409">
        <v>37129807</v>
      </c>
      <c r="N409">
        <v>1011</v>
      </c>
      <c r="O409" t="s">
        <v>646</v>
      </c>
      <c r="P409" t="s">
        <v>646</v>
      </c>
      <c r="Q409">
        <v>1</v>
      </c>
      <c r="W409">
        <v>0</v>
      </c>
      <c r="X409">
        <v>2061223483</v>
      </c>
      <c r="Y409">
        <f t="shared" si="212"/>
        <v>3.0043749999999996</v>
      </c>
      <c r="AA409">
        <v>0</v>
      </c>
      <c r="AB409">
        <v>399.15</v>
      </c>
      <c r="AC409">
        <v>36.700000000000003</v>
      </c>
      <c r="AD409">
        <v>0</v>
      </c>
      <c r="AE409">
        <v>0</v>
      </c>
      <c r="AF409">
        <v>399.15</v>
      </c>
      <c r="AG409">
        <v>36.700000000000003</v>
      </c>
      <c r="AH409">
        <v>0</v>
      </c>
      <c r="AI409">
        <v>1</v>
      </c>
      <c r="AJ409">
        <v>1</v>
      </c>
      <c r="AK409">
        <v>1</v>
      </c>
      <c r="AL409">
        <v>1</v>
      </c>
      <c r="AN409">
        <v>0</v>
      </c>
      <c r="AO409">
        <v>1</v>
      </c>
      <c r="AP409">
        <v>0</v>
      </c>
      <c r="AQ409">
        <v>0</v>
      </c>
      <c r="AR409">
        <v>0</v>
      </c>
      <c r="AS409" t="s">
        <v>3</v>
      </c>
      <c r="AT409">
        <v>2.09</v>
      </c>
      <c r="AU409" t="s">
        <v>36</v>
      </c>
      <c r="AV409">
        <v>0</v>
      </c>
      <c r="AW409">
        <v>2</v>
      </c>
      <c r="AX409">
        <v>51458027</v>
      </c>
      <c r="AY409">
        <v>2</v>
      </c>
      <c r="AZ409">
        <v>98304</v>
      </c>
      <c r="BA409">
        <v>409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CX409">
        <f>ROUND(Y409*Source!I275,9)</f>
        <v>6.00875</v>
      </c>
      <c r="CY409">
        <f>AB409</f>
        <v>399.15</v>
      </c>
      <c r="CZ409">
        <f>AF409</f>
        <v>399.15</v>
      </c>
      <c r="DA409">
        <f>AJ409</f>
        <v>1</v>
      </c>
      <c r="DB409">
        <f t="shared" si="213"/>
        <v>1199.1912500000001</v>
      </c>
      <c r="DC409">
        <f t="shared" si="214"/>
        <v>110.25624999999999</v>
      </c>
      <c r="DD409" t="s">
        <v>3</v>
      </c>
      <c r="DE409" t="s">
        <v>3</v>
      </c>
      <c r="DF409">
        <f t="shared" si="198"/>
        <v>0</v>
      </c>
      <c r="DG409">
        <f t="shared" si="199"/>
        <v>2398.39</v>
      </c>
      <c r="DH409">
        <f t="shared" si="200"/>
        <v>220.52</v>
      </c>
      <c r="DI409">
        <f t="shared" si="201"/>
        <v>0</v>
      </c>
      <c r="DJ409">
        <f>DG409</f>
        <v>2398.39</v>
      </c>
      <c r="DK409">
        <v>0</v>
      </c>
    </row>
    <row r="410" spans="1:115" x14ac:dyDescent="0.2">
      <c r="A410">
        <f>ROW(Source!A275)</f>
        <v>275</v>
      </c>
      <c r="B410">
        <v>51441990</v>
      </c>
      <c r="C410">
        <v>51458002</v>
      </c>
      <c r="D410">
        <v>0</v>
      </c>
      <c r="E410">
        <v>1</v>
      </c>
      <c r="F410">
        <v>1</v>
      </c>
      <c r="G410">
        <v>1</v>
      </c>
      <c r="H410">
        <v>2</v>
      </c>
      <c r="I410" t="s">
        <v>679</v>
      </c>
      <c r="J410" t="s">
        <v>3</v>
      </c>
      <c r="K410" t="s">
        <v>680</v>
      </c>
      <c r="L410">
        <v>37129807</v>
      </c>
      <c r="N410">
        <v>1011</v>
      </c>
      <c r="O410" t="s">
        <v>646</v>
      </c>
      <c r="P410" t="s">
        <v>646</v>
      </c>
      <c r="Q410">
        <v>1</v>
      </c>
      <c r="W410">
        <v>0</v>
      </c>
      <c r="X410">
        <v>987815938</v>
      </c>
      <c r="Y410">
        <f t="shared" si="212"/>
        <v>6.4112499999999999</v>
      </c>
      <c r="AA410">
        <v>0</v>
      </c>
      <c r="AB410">
        <v>73.11</v>
      </c>
      <c r="AC410">
        <v>11.6</v>
      </c>
      <c r="AD410">
        <v>0</v>
      </c>
      <c r="AE410">
        <v>0</v>
      </c>
      <c r="AF410">
        <v>73.11</v>
      </c>
      <c r="AG410">
        <v>11.6</v>
      </c>
      <c r="AH410">
        <v>0</v>
      </c>
      <c r="AI410">
        <v>1</v>
      </c>
      <c r="AJ410">
        <v>1</v>
      </c>
      <c r="AK410">
        <v>1</v>
      </c>
      <c r="AL410">
        <v>1</v>
      </c>
      <c r="AN410">
        <v>0</v>
      </c>
      <c r="AO410">
        <v>1</v>
      </c>
      <c r="AP410">
        <v>0</v>
      </c>
      <c r="AQ410">
        <v>0</v>
      </c>
      <c r="AR410">
        <v>0</v>
      </c>
      <c r="AS410" t="s">
        <v>3</v>
      </c>
      <c r="AT410">
        <v>4.46</v>
      </c>
      <c r="AU410" t="s">
        <v>36</v>
      </c>
      <c r="AV410">
        <v>0</v>
      </c>
      <c r="AW410">
        <v>2</v>
      </c>
      <c r="AX410">
        <v>51458028</v>
      </c>
      <c r="AY410">
        <v>2</v>
      </c>
      <c r="AZ410">
        <v>98304</v>
      </c>
      <c r="BA410">
        <v>410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CX410">
        <f>ROUND(Y410*Source!I275,9)</f>
        <v>12.8225</v>
      </c>
      <c r="CY410">
        <f>AB410</f>
        <v>73.11</v>
      </c>
      <c r="CZ410">
        <f>AF410</f>
        <v>73.11</v>
      </c>
      <c r="DA410">
        <f>AJ410</f>
        <v>1</v>
      </c>
      <c r="DB410">
        <f t="shared" si="213"/>
        <v>468.72562499999998</v>
      </c>
      <c r="DC410">
        <f t="shared" si="214"/>
        <v>74.376249999999999</v>
      </c>
      <c r="DD410" t="s">
        <v>3</v>
      </c>
      <c r="DE410" t="s">
        <v>3</v>
      </c>
      <c r="DF410">
        <f t="shared" si="198"/>
        <v>0</v>
      </c>
      <c r="DG410">
        <f t="shared" si="199"/>
        <v>937.45</v>
      </c>
      <c r="DH410">
        <f t="shared" si="200"/>
        <v>148.74</v>
      </c>
      <c r="DI410">
        <f t="shared" si="201"/>
        <v>0</v>
      </c>
      <c r="DJ410">
        <f>DG410</f>
        <v>937.45</v>
      </c>
      <c r="DK410">
        <v>0</v>
      </c>
    </row>
    <row r="411" spans="1:115" x14ac:dyDescent="0.2">
      <c r="A411">
        <f>ROW(Source!A275)</f>
        <v>275</v>
      </c>
      <c r="B411">
        <v>51441990</v>
      </c>
      <c r="C411">
        <v>51458002</v>
      </c>
      <c r="D411">
        <v>0</v>
      </c>
      <c r="E411">
        <v>1</v>
      </c>
      <c r="F411">
        <v>1</v>
      </c>
      <c r="G411">
        <v>1</v>
      </c>
      <c r="H411">
        <v>2</v>
      </c>
      <c r="I411" t="s">
        <v>697</v>
      </c>
      <c r="J411" t="s">
        <v>3</v>
      </c>
      <c r="K411" t="s">
        <v>698</v>
      </c>
      <c r="L411">
        <v>37129807</v>
      </c>
      <c r="N411">
        <v>1011</v>
      </c>
      <c r="O411" t="s">
        <v>646</v>
      </c>
      <c r="P411" t="s">
        <v>646</v>
      </c>
      <c r="Q411">
        <v>1</v>
      </c>
      <c r="W411">
        <v>0</v>
      </c>
      <c r="X411">
        <v>-529181465</v>
      </c>
      <c r="Y411">
        <f t="shared" si="212"/>
        <v>3.0043749999999996</v>
      </c>
      <c r="AA411">
        <v>0</v>
      </c>
      <c r="AB411">
        <v>682.1</v>
      </c>
      <c r="AC411">
        <v>35.68</v>
      </c>
      <c r="AD411">
        <v>0</v>
      </c>
      <c r="AE411">
        <v>0</v>
      </c>
      <c r="AF411">
        <v>682.1</v>
      </c>
      <c r="AG411">
        <v>35.68</v>
      </c>
      <c r="AH411">
        <v>0</v>
      </c>
      <c r="AI411">
        <v>1</v>
      </c>
      <c r="AJ411">
        <v>1</v>
      </c>
      <c r="AK411">
        <v>1</v>
      </c>
      <c r="AL411">
        <v>1</v>
      </c>
      <c r="AN411">
        <v>0</v>
      </c>
      <c r="AO411">
        <v>1</v>
      </c>
      <c r="AP411">
        <v>0</v>
      </c>
      <c r="AQ411">
        <v>0</v>
      </c>
      <c r="AR411">
        <v>0</v>
      </c>
      <c r="AS411" t="s">
        <v>3</v>
      </c>
      <c r="AT411">
        <v>2.09</v>
      </c>
      <c r="AU411" t="s">
        <v>36</v>
      </c>
      <c r="AV411">
        <v>0</v>
      </c>
      <c r="AW411">
        <v>2</v>
      </c>
      <c r="AX411">
        <v>51458029</v>
      </c>
      <c r="AY411">
        <v>2</v>
      </c>
      <c r="AZ411">
        <v>98304</v>
      </c>
      <c r="BA411">
        <v>411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CX411">
        <f>ROUND(Y411*Source!I275,9)</f>
        <v>6.00875</v>
      </c>
      <c r="CY411">
        <f>AB411</f>
        <v>682.1</v>
      </c>
      <c r="CZ411">
        <f>AF411</f>
        <v>682.1</v>
      </c>
      <c r="DA411">
        <f>AJ411</f>
        <v>1</v>
      </c>
      <c r="DB411">
        <f t="shared" si="213"/>
        <v>2049.285625</v>
      </c>
      <c r="DC411">
        <f t="shared" si="214"/>
        <v>107.19437499999999</v>
      </c>
      <c r="DD411" t="s">
        <v>3</v>
      </c>
      <c r="DE411" t="s">
        <v>3</v>
      </c>
      <c r="DF411">
        <f t="shared" si="198"/>
        <v>0</v>
      </c>
      <c r="DG411">
        <f t="shared" si="199"/>
        <v>4098.57</v>
      </c>
      <c r="DH411">
        <f t="shared" si="200"/>
        <v>214.39</v>
      </c>
      <c r="DI411">
        <f t="shared" si="201"/>
        <v>0</v>
      </c>
      <c r="DJ411">
        <f>DG411</f>
        <v>4098.57</v>
      </c>
      <c r="DK411">
        <v>0</v>
      </c>
    </row>
    <row r="412" spans="1:115" x14ac:dyDescent="0.2">
      <c r="A412">
        <f>ROW(Source!A275)</f>
        <v>275</v>
      </c>
      <c r="B412">
        <v>51441990</v>
      </c>
      <c r="C412">
        <v>51458002</v>
      </c>
      <c r="D412">
        <v>0</v>
      </c>
      <c r="E412">
        <v>1</v>
      </c>
      <c r="F412">
        <v>1</v>
      </c>
      <c r="G412">
        <v>1</v>
      </c>
      <c r="H412">
        <v>2</v>
      </c>
      <c r="I412" t="s">
        <v>681</v>
      </c>
      <c r="J412" t="s">
        <v>3</v>
      </c>
      <c r="K412" t="s">
        <v>682</v>
      </c>
      <c r="L412">
        <v>37129807</v>
      </c>
      <c r="N412">
        <v>1011</v>
      </c>
      <c r="O412" t="s">
        <v>646</v>
      </c>
      <c r="P412" t="s">
        <v>646</v>
      </c>
      <c r="Q412">
        <v>1</v>
      </c>
      <c r="W412">
        <v>0</v>
      </c>
      <c r="X412">
        <v>1350498324</v>
      </c>
      <c r="Y412">
        <f t="shared" si="212"/>
        <v>11.255624999999998</v>
      </c>
      <c r="AA412">
        <v>0</v>
      </c>
      <c r="AB412">
        <v>0.49</v>
      </c>
      <c r="AC412">
        <v>0</v>
      </c>
      <c r="AD412">
        <v>0</v>
      </c>
      <c r="AE412">
        <v>0</v>
      </c>
      <c r="AF412">
        <v>0.49</v>
      </c>
      <c r="AG412">
        <v>0</v>
      </c>
      <c r="AH412">
        <v>0</v>
      </c>
      <c r="AI412">
        <v>1</v>
      </c>
      <c r="AJ412">
        <v>1</v>
      </c>
      <c r="AK412">
        <v>1</v>
      </c>
      <c r="AL412">
        <v>1</v>
      </c>
      <c r="AN412">
        <v>0</v>
      </c>
      <c r="AO412">
        <v>1</v>
      </c>
      <c r="AP412">
        <v>0</v>
      </c>
      <c r="AQ412">
        <v>0</v>
      </c>
      <c r="AR412">
        <v>0</v>
      </c>
      <c r="AS412" t="s">
        <v>3</v>
      </c>
      <c r="AT412">
        <v>7.83</v>
      </c>
      <c r="AU412" t="s">
        <v>36</v>
      </c>
      <c r="AV412">
        <v>0</v>
      </c>
      <c r="AW412">
        <v>2</v>
      </c>
      <c r="AX412">
        <v>51458030</v>
      </c>
      <c r="AY412">
        <v>2</v>
      </c>
      <c r="AZ412">
        <v>34816</v>
      </c>
      <c r="BA412">
        <v>412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CX412">
        <f>ROUND(Y412*Source!I275,9)</f>
        <v>22.51125</v>
      </c>
      <c r="CY412">
        <f>AB412</f>
        <v>0.49</v>
      </c>
      <c r="CZ412">
        <f>AF412</f>
        <v>0.49</v>
      </c>
      <c r="DA412">
        <f>AJ412</f>
        <v>1</v>
      </c>
      <c r="DB412">
        <f t="shared" si="213"/>
        <v>5.52</v>
      </c>
      <c r="DC412">
        <f t="shared" si="214"/>
        <v>0</v>
      </c>
      <c r="DD412" t="s">
        <v>3</v>
      </c>
      <c r="DE412" t="s">
        <v>3</v>
      </c>
      <c r="DF412">
        <f t="shared" si="198"/>
        <v>0</v>
      </c>
      <c r="DG412">
        <f t="shared" si="199"/>
        <v>11.03</v>
      </c>
      <c r="DH412">
        <f t="shared" si="200"/>
        <v>0</v>
      </c>
      <c r="DI412">
        <f t="shared" si="201"/>
        <v>0</v>
      </c>
      <c r="DJ412">
        <f>DG412</f>
        <v>11.03</v>
      </c>
      <c r="DK412">
        <v>0</v>
      </c>
    </row>
    <row r="413" spans="1:115" x14ac:dyDescent="0.2">
      <c r="A413">
        <f>ROW(Source!A275)</f>
        <v>275</v>
      </c>
      <c r="B413">
        <v>51441990</v>
      </c>
      <c r="C413">
        <v>51458002</v>
      </c>
      <c r="D413">
        <v>0</v>
      </c>
      <c r="E413">
        <v>1</v>
      </c>
      <c r="F413">
        <v>1</v>
      </c>
      <c r="G413">
        <v>1</v>
      </c>
      <c r="H413">
        <v>3</v>
      </c>
      <c r="I413" t="s">
        <v>775</v>
      </c>
      <c r="J413" t="s">
        <v>3</v>
      </c>
      <c r="K413" t="s">
        <v>776</v>
      </c>
      <c r="L413">
        <v>1339</v>
      </c>
      <c r="N413">
        <v>1007</v>
      </c>
      <c r="O413" t="s">
        <v>57</v>
      </c>
      <c r="P413" t="s">
        <v>57</v>
      </c>
      <c r="Q413">
        <v>1</v>
      </c>
      <c r="W413">
        <v>0</v>
      </c>
      <c r="X413">
        <v>-971254729</v>
      </c>
      <c r="Y413">
        <f t="shared" ref="Y413:Y426" si="215">AT413</f>
        <v>0</v>
      </c>
      <c r="AA413">
        <v>1591</v>
      </c>
      <c r="AB413">
        <v>0</v>
      </c>
      <c r="AC413">
        <v>0</v>
      </c>
      <c r="AD413">
        <v>0</v>
      </c>
      <c r="AE413">
        <v>1591</v>
      </c>
      <c r="AF413">
        <v>0</v>
      </c>
      <c r="AG413">
        <v>0</v>
      </c>
      <c r="AH413">
        <v>0</v>
      </c>
      <c r="AI413">
        <v>1</v>
      </c>
      <c r="AJ413">
        <v>1</v>
      </c>
      <c r="AK413">
        <v>1</v>
      </c>
      <c r="AL413">
        <v>1</v>
      </c>
      <c r="AN413">
        <v>0</v>
      </c>
      <c r="AO413">
        <v>0</v>
      </c>
      <c r="AP413">
        <v>0</v>
      </c>
      <c r="AQ413">
        <v>0</v>
      </c>
      <c r="AR413">
        <v>0</v>
      </c>
      <c r="AS413" t="s">
        <v>3</v>
      </c>
      <c r="AT413">
        <v>0</v>
      </c>
      <c r="AU413" t="s">
        <v>3</v>
      </c>
      <c r="AV413">
        <v>0</v>
      </c>
      <c r="AW413">
        <v>2</v>
      </c>
      <c r="AX413">
        <v>51458031</v>
      </c>
      <c r="AY413">
        <v>2</v>
      </c>
      <c r="AZ413">
        <v>16384</v>
      </c>
      <c r="BA413">
        <v>413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CX413">
        <f>ROUND(Y413*Source!I275,9)</f>
        <v>0</v>
      </c>
      <c r="CY413">
        <f t="shared" ref="CY413:CY426" si="216">AA413</f>
        <v>1591</v>
      </c>
      <c r="CZ413">
        <f t="shared" ref="CZ413:CZ426" si="217">AE413</f>
        <v>1591</v>
      </c>
      <c r="DA413">
        <f t="shared" ref="DA413:DA426" si="218">AI413</f>
        <v>1</v>
      </c>
      <c r="DB413">
        <f t="shared" ref="DB413:DB426" si="219">ROUND(ROUND(AT413*CZ413,2),6)</f>
        <v>0</v>
      </c>
      <c r="DC413">
        <f t="shared" ref="DC413:DC426" si="220">ROUND(ROUND(AT413*AG413,2),6)</f>
        <v>0</v>
      </c>
      <c r="DD413" t="s">
        <v>3</v>
      </c>
      <c r="DE413" t="s">
        <v>3</v>
      </c>
      <c r="DF413">
        <f t="shared" si="198"/>
        <v>0</v>
      </c>
      <c r="DG413">
        <f t="shared" si="199"/>
        <v>0</v>
      </c>
      <c r="DH413">
        <f t="shared" si="200"/>
        <v>0</v>
      </c>
      <c r="DI413">
        <f t="shared" si="201"/>
        <v>0</v>
      </c>
      <c r="DJ413">
        <f t="shared" ref="DJ413:DJ426" si="221">DF413</f>
        <v>0</v>
      </c>
      <c r="DK413">
        <v>0</v>
      </c>
    </row>
    <row r="414" spans="1:115" x14ac:dyDescent="0.2">
      <c r="A414">
        <f>ROW(Source!A275)</f>
        <v>275</v>
      </c>
      <c r="B414">
        <v>51441990</v>
      </c>
      <c r="C414">
        <v>51458002</v>
      </c>
      <c r="D414">
        <v>0</v>
      </c>
      <c r="E414">
        <v>1</v>
      </c>
      <c r="F414">
        <v>1</v>
      </c>
      <c r="G414">
        <v>1</v>
      </c>
      <c r="H414">
        <v>3</v>
      </c>
      <c r="I414" t="s">
        <v>777</v>
      </c>
      <c r="J414" t="s">
        <v>3</v>
      </c>
      <c r="K414" t="s">
        <v>778</v>
      </c>
      <c r="L414">
        <v>1407</v>
      </c>
      <c r="N414">
        <v>1013</v>
      </c>
      <c r="O414" t="s">
        <v>719</v>
      </c>
      <c r="P414" t="s">
        <v>719</v>
      </c>
      <c r="Q414">
        <v>1</v>
      </c>
      <c r="W414">
        <v>0</v>
      </c>
      <c r="X414">
        <v>-1199435187</v>
      </c>
      <c r="Y414">
        <f t="shared" si="215"/>
        <v>0.192</v>
      </c>
      <c r="AA414">
        <v>270</v>
      </c>
      <c r="AB414">
        <v>0</v>
      </c>
      <c r="AC414">
        <v>0</v>
      </c>
      <c r="AD414">
        <v>0</v>
      </c>
      <c r="AE414">
        <v>270</v>
      </c>
      <c r="AF414">
        <v>0</v>
      </c>
      <c r="AG414">
        <v>0</v>
      </c>
      <c r="AH414">
        <v>0</v>
      </c>
      <c r="AI414">
        <v>1</v>
      </c>
      <c r="AJ414">
        <v>1</v>
      </c>
      <c r="AK414">
        <v>1</v>
      </c>
      <c r="AL414">
        <v>1</v>
      </c>
      <c r="AN414">
        <v>0</v>
      </c>
      <c r="AO414">
        <v>1</v>
      </c>
      <c r="AP414">
        <v>0</v>
      </c>
      <c r="AQ414">
        <v>0</v>
      </c>
      <c r="AR414">
        <v>0</v>
      </c>
      <c r="AS414" t="s">
        <v>3</v>
      </c>
      <c r="AT414">
        <v>0.192</v>
      </c>
      <c r="AU414" t="s">
        <v>3</v>
      </c>
      <c r="AV414">
        <v>0</v>
      </c>
      <c r="AW414">
        <v>2</v>
      </c>
      <c r="AX414">
        <v>51458032</v>
      </c>
      <c r="AY414">
        <v>2</v>
      </c>
      <c r="AZ414">
        <v>16384</v>
      </c>
      <c r="BA414">
        <v>414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CX414">
        <f>ROUND(Y414*Source!I275,9)</f>
        <v>0.38400000000000001</v>
      </c>
      <c r="CY414">
        <f t="shared" si="216"/>
        <v>270</v>
      </c>
      <c r="CZ414">
        <f t="shared" si="217"/>
        <v>270</v>
      </c>
      <c r="DA414">
        <f t="shared" si="218"/>
        <v>1</v>
      </c>
      <c r="DB414">
        <f t="shared" si="219"/>
        <v>51.84</v>
      </c>
      <c r="DC414">
        <f t="shared" si="220"/>
        <v>0</v>
      </c>
      <c r="DD414" t="s">
        <v>3</v>
      </c>
      <c r="DE414" t="s">
        <v>3</v>
      </c>
      <c r="DF414">
        <f t="shared" si="198"/>
        <v>103.68</v>
      </c>
      <c r="DG414">
        <f t="shared" si="199"/>
        <v>0</v>
      </c>
      <c r="DH414">
        <f t="shared" si="200"/>
        <v>0</v>
      </c>
      <c r="DI414">
        <f t="shared" si="201"/>
        <v>0</v>
      </c>
      <c r="DJ414">
        <f t="shared" si="221"/>
        <v>103.68</v>
      </c>
      <c r="DK414">
        <v>0</v>
      </c>
    </row>
    <row r="415" spans="1:115" x14ac:dyDescent="0.2">
      <c r="A415">
        <f>ROW(Source!A275)</f>
        <v>275</v>
      </c>
      <c r="B415">
        <v>51441990</v>
      </c>
      <c r="C415">
        <v>51458002</v>
      </c>
      <c r="D415">
        <v>0</v>
      </c>
      <c r="E415">
        <v>1</v>
      </c>
      <c r="F415">
        <v>1</v>
      </c>
      <c r="G415">
        <v>1</v>
      </c>
      <c r="H415">
        <v>3</v>
      </c>
      <c r="I415" t="s">
        <v>289</v>
      </c>
      <c r="J415" t="s">
        <v>3</v>
      </c>
      <c r="K415" t="s">
        <v>290</v>
      </c>
      <c r="L415">
        <v>1371</v>
      </c>
      <c r="N415">
        <v>1013</v>
      </c>
      <c r="O415" t="s">
        <v>154</v>
      </c>
      <c r="P415" t="s">
        <v>154</v>
      </c>
      <c r="Q415">
        <v>1</v>
      </c>
      <c r="W415">
        <v>0</v>
      </c>
      <c r="X415">
        <v>1847111051</v>
      </c>
      <c r="Y415">
        <f t="shared" si="215"/>
        <v>0</v>
      </c>
      <c r="AA415">
        <v>188.1</v>
      </c>
      <c r="AB415">
        <v>0</v>
      </c>
      <c r="AC415">
        <v>0</v>
      </c>
      <c r="AD415">
        <v>0</v>
      </c>
      <c r="AE415">
        <v>188.1</v>
      </c>
      <c r="AF415">
        <v>0</v>
      </c>
      <c r="AG415">
        <v>0</v>
      </c>
      <c r="AH415">
        <v>0</v>
      </c>
      <c r="AI415">
        <v>1</v>
      </c>
      <c r="AJ415">
        <v>1</v>
      </c>
      <c r="AK415">
        <v>1</v>
      </c>
      <c r="AL415">
        <v>1</v>
      </c>
      <c r="AN415">
        <v>0</v>
      </c>
      <c r="AO415">
        <v>0</v>
      </c>
      <c r="AP415">
        <v>0</v>
      </c>
      <c r="AQ415">
        <v>0</v>
      </c>
      <c r="AR415">
        <v>0</v>
      </c>
      <c r="AS415" t="s">
        <v>3</v>
      </c>
      <c r="AT415">
        <v>0</v>
      </c>
      <c r="AU415" t="s">
        <v>3</v>
      </c>
      <c r="AV415">
        <v>0</v>
      </c>
      <c r="AW415">
        <v>2</v>
      </c>
      <c r="AX415">
        <v>51458033</v>
      </c>
      <c r="AY415">
        <v>2</v>
      </c>
      <c r="AZ415">
        <v>16384</v>
      </c>
      <c r="BA415">
        <v>415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CX415">
        <f>ROUND(Y415*Source!I275,9)</f>
        <v>0</v>
      </c>
      <c r="CY415">
        <f t="shared" si="216"/>
        <v>188.1</v>
      </c>
      <c r="CZ415">
        <f t="shared" si="217"/>
        <v>188.1</v>
      </c>
      <c r="DA415">
        <f t="shared" si="218"/>
        <v>1</v>
      </c>
      <c r="DB415">
        <f t="shared" si="219"/>
        <v>0</v>
      </c>
      <c r="DC415">
        <f t="shared" si="220"/>
        <v>0</v>
      </c>
      <c r="DD415" t="s">
        <v>3</v>
      </c>
      <c r="DE415" t="s">
        <v>3</v>
      </c>
      <c r="DF415">
        <f t="shared" si="198"/>
        <v>0</v>
      </c>
      <c r="DG415">
        <f t="shared" si="199"/>
        <v>0</v>
      </c>
      <c r="DH415">
        <f t="shared" si="200"/>
        <v>0</v>
      </c>
      <c r="DI415">
        <f t="shared" si="201"/>
        <v>0</v>
      </c>
      <c r="DJ415">
        <f t="shared" si="221"/>
        <v>0</v>
      </c>
      <c r="DK415">
        <v>0</v>
      </c>
    </row>
    <row r="416" spans="1:115" x14ac:dyDescent="0.2">
      <c r="A416">
        <f>ROW(Source!A275)</f>
        <v>275</v>
      </c>
      <c r="B416">
        <v>51441990</v>
      </c>
      <c r="C416">
        <v>51458002</v>
      </c>
      <c r="D416">
        <v>0</v>
      </c>
      <c r="E416">
        <v>1</v>
      </c>
      <c r="F416">
        <v>1</v>
      </c>
      <c r="G416">
        <v>1</v>
      </c>
      <c r="H416">
        <v>3</v>
      </c>
      <c r="I416" t="s">
        <v>715</v>
      </c>
      <c r="J416" t="s">
        <v>3</v>
      </c>
      <c r="K416" t="s">
        <v>716</v>
      </c>
      <c r="L416">
        <v>1371</v>
      </c>
      <c r="N416">
        <v>1013</v>
      </c>
      <c r="O416" t="s">
        <v>154</v>
      </c>
      <c r="P416" t="s">
        <v>154</v>
      </c>
      <c r="Q416">
        <v>1</v>
      </c>
      <c r="W416">
        <v>0</v>
      </c>
      <c r="X416">
        <v>-253122012</v>
      </c>
      <c r="Y416">
        <f t="shared" si="215"/>
        <v>192</v>
      </c>
      <c r="AA416">
        <v>3.2</v>
      </c>
      <c r="AB416">
        <v>0</v>
      </c>
      <c r="AC416">
        <v>0</v>
      </c>
      <c r="AD416">
        <v>0</v>
      </c>
      <c r="AE416">
        <v>3.2</v>
      </c>
      <c r="AF416">
        <v>0</v>
      </c>
      <c r="AG416">
        <v>0</v>
      </c>
      <c r="AH416">
        <v>0</v>
      </c>
      <c r="AI416">
        <v>1</v>
      </c>
      <c r="AJ416">
        <v>1</v>
      </c>
      <c r="AK416">
        <v>1</v>
      </c>
      <c r="AL416">
        <v>1</v>
      </c>
      <c r="AN416">
        <v>0</v>
      </c>
      <c r="AO416">
        <v>1</v>
      </c>
      <c r="AP416">
        <v>0</v>
      </c>
      <c r="AQ416">
        <v>0</v>
      </c>
      <c r="AR416">
        <v>0</v>
      </c>
      <c r="AS416" t="s">
        <v>3</v>
      </c>
      <c r="AT416">
        <v>192</v>
      </c>
      <c r="AU416" t="s">
        <v>3</v>
      </c>
      <c r="AV416">
        <v>0</v>
      </c>
      <c r="AW416">
        <v>2</v>
      </c>
      <c r="AX416">
        <v>51458034</v>
      </c>
      <c r="AY416">
        <v>2</v>
      </c>
      <c r="AZ416">
        <v>16384</v>
      </c>
      <c r="BA416">
        <v>416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CX416">
        <f>ROUND(Y416*Source!I275,9)</f>
        <v>384</v>
      </c>
      <c r="CY416">
        <f t="shared" si="216"/>
        <v>3.2</v>
      </c>
      <c r="CZ416">
        <f t="shared" si="217"/>
        <v>3.2</v>
      </c>
      <c r="DA416">
        <f t="shared" si="218"/>
        <v>1</v>
      </c>
      <c r="DB416">
        <f t="shared" si="219"/>
        <v>614.4</v>
      </c>
      <c r="DC416">
        <f t="shared" si="220"/>
        <v>0</v>
      </c>
      <c r="DD416" t="s">
        <v>3</v>
      </c>
      <c r="DE416" t="s">
        <v>3</v>
      </c>
      <c r="DF416">
        <f t="shared" si="198"/>
        <v>1228.8</v>
      </c>
      <c r="DG416">
        <f t="shared" si="199"/>
        <v>0</v>
      </c>
      <c r="DH416">
        <f t="shared" si="200"/>
        <v>0</v>
      </c>
      <c r="DI416">
        <f t="shared" si="201"/>
        <v>0</v>
      </c>
      <c r="DJ416">
        <f t="shared" si="221"/>
        <v>1228.8</v>
      </c>
      <c r="DK416">
        <v>0</v>
      </c>
    </row>
    <row r="417" spans="1:115" x14ac:dyDescent="0.2">
      <c r="A417">
        <f>ROW(Source!A275)</f>
        <v>275</v>
      </c>
      <c r="B417">
        <v>51441990</v>
      </c>
      <c r="C417">
        <v>51458002</v>
      </c>
      <c r="D417">
        <v>0</v>
      </c>
      <c r="E417">
        <v>1</v>
      </c>
      <c r="F417">
        <v>1</v>
      </c>
      <c r="G417">
        <v>1</v>
      </c>
      <c r="H417">
        <v>3</v>
      </c>
      <c r="I417" t="s">
        <v>730</v>
      </c>
      <c r="J417" t="s">
        <v>3</v>
      </c>
      <c r="K417" t="s">
        <v>731</v>
      </c>
      <c r="L417">
        <v>1407</v>
      </c>
      <c r="N417">
        <v>1013</v>
      </c>
      <c r="O417" t="s">
        <v>719</v>
      </c>
      <c r="P417" t="s">
        <v>719</v>
      </c>
      <c r="Q417">
        <v>1</v>
      </c>
      <c r="W417">
        <v>0</v>
      </c>
      <c r="X417">
        <v>1879369577</v>
      </c>
      <c r="Y417">
        <f t="shared" si="215"/>
        <v>0.192</v>
      </c>
      <c r="AA417">
        <v>1219</v>
      </c>
      <c r="AB417">
        <v>0</v>
      </c>
      <c r="AC417">
        <v>0</v>
      </c>
      <c r="AD417">
        <v>0</v>
      </c>
      <c r="AE417">
        <v>1219</v>
      </c>
      <c r="AF417">
        <v>0</v>
      </c>
      <c r="AG417">
        <v>0</v>
      </c>
      <c r="AH417">
        <v>0</v>
      </c>
      <c r="AI417">
        <v>1</v>
      </c>
      <c r="AJ417">
        <v>1</v>
      </c>
      <c r="AK417">
        <v>1</v>
      </c>
      <c r="AL417">
        <v>1</v>
      </c>
      <c r="AN417">
        <v>0</v>
      </c>
      <c r="AO417">
        <v>1</v>
      </c>
      <c r="AP417">
        <v>0</v>
      </c>
      <c r="AQ417">
        <v>0</v>
      </c>
      <c r="AR417">
        <v>0</v>
      </c>
      <c r="AS417" t="s">
        <v>3</v>
      </c>
      <c r="AT417">
        <v>0.192</v>
      </c>
      <c r="AU417" t="s">
        <v>3</v>
      </c>
      <c r="AV417">
        <v>0</v>
      </c>
      <c r="AW417">
        <v>2</v>
      </c>
      <c r="AX417">
        <v>51458035</v>
      </c>
      <c r="AY417">
        <v>2</v>
      </c>
      <c r="AZ417">
        <v>16384</v>
      </c>
      <c r="BA417">
        <v>417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CX417">
        <f>ROUND(Y417*Source!I275,9)</f>
        <v>0.38400000000000001</v>
      </c>
      <c r="CY417">
        <f t="shared" si="216"/>
        <v>1219</v>
      </c>
      <c r="CZ417">
        <f t="shared" si="217"/>
        <v>1219</v>
      </c>
      <c r="DA417">
        <f t="shared" si="218"/>
        <v>1</v>
      </c>
      <c r="DB417">
        <f t="shared" si="219"/>
        <v>234.05</v>
      </c>
      <c r="DC417">
        <f t="shared" si="220"/>
        <v>0</v>
      </c>
      <c r="DD417" t="s">
        <v>3</v>
      </c>
      <c r="DE417" t="s">
        <v>3</v>
      </c>
      <c r="DF417">
        <f t="shared" si="198"/>
        <v>468.1</v>
      </c>
      <c r="DG417">
        <f t="shared" si="199"/>
        <v>0</v>
      </c>
      <c r="DH417">
        <f t="shared" si="200"/>
        <v>0</v>
      </c>
      <c r="DI417">
        <f t="shared" si="201"/>
        <v>0</v>
      </c>
      <c r="DJ417">
        <f t="shared" si="221"/>
        <v>468.1</v>
      </c>
      <c r="DK417">
        <v>0</v>
      </c>
    </row>
    <row r="418" spans="1:115" x14ac:dyDescent="0.2">
      <c r="A418">
        <f>ROW(Source!A275)</f>
        <v>275</v>
      </c>
      <c r="B418">
        <v>51441990</v>
      </c>
      <c r="C418">
        <v>51458002</v>
      </c>
      <c r="D418">
        <v>0</v>
      </c>
      <c r="E418">
        <v>1</v>
      </c>
      <c r="F418">
        <v>1</v>
      </c>
      <c r="G418">
        <v>1</v>
      </c>
      <c r="H418">
        <v>3</v>
      </c>
      <c r="I418" t="s">
        <v>720</v>
      </c>
      <c r="J418" t="s">
        <v>3</v>
      </c>
      <c r="K418" t="s">
        <v>721</v>
      </c>
      <c r="L418">
        <v>1348</v>
      </c>
      <c r="N418">
        <v>1009</v>
      </c>
      <c r="O418" t="s">
        <v>230</v>
      </c>
      <c r="P418" t="s">
        <v>230</v>
      </c>
      <c r="Q418">
        <v>1000</v>
      </c>
      <c r="W418">
        <v>0</v>
      </c>
      <c r="X418">
        <v>-427998263</v>
      </c>
      <c r="Y418">
        <f t="shared" si="215"/>
        <v>4.6100000000000002E-2</v>
      </c>
      <c r="AA418">
        <v>14408.1</v>
      </c>
      <c r="AB418">
        <v>0</v>
      </c>
      <c r="AC418">
        <v>0</v>
      </c>
      <c r="AD418">
        <v>0</v>
      </c>
      <c r="AE418">
        <v>14408.1</v>
      </c>
      <c r="AF418">
        <v>0</v>
      </c>
      <c r="AG418">
        <v>0</v>
      </c>
      <c r="AH418">
        <v>0</v>
      </c>
      <c r="AI418">
        <v>1</v>
      </c>
      <c r="AJ418">
        <v>1</v>
      </c>
      <c r="AK418">
        <v>1</v>
      </c>
      <c r="AL418">
        <v>1</v>
      </c>
      <c r="AN418">
        <v>0</v>
      </c>
      <c r="AO418">
        <v>1</v>
      </c>
      <c r="AP418">
        <v>0</v>
      </c>
      <c r="AQ418">
        <v>0</v>
      </c>
      <c r="AR418">
        <v>0</v>
      </c>
      <c r="AS418" t="s">
        <v>3</v>
      </c>
      <c r="AT418">
        <v>4.6100000000000002E-2</v>
      </c>
      <c r="AU418" t="s">
        <v>3</v>
      </c>
      <c r="AV418">
        <v>0</v>
      </c>
      <c r="AW418">
        <v>2</v>
      </c>
      <c r="AX418">
        <v>51458036</v>
      </c>
      <c r="AY418">
        <v>2</v>
      </c>
      <c r="AZ418">
        <v>16384</v>
      </c>
      <c r="BA418">
        <v>418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CX418">
        <f>ROUND(Y418*Source!I275,9)</f>
        <v>9.2200000000000004E-2</v>
      </c>
      <c r="CY418">
        <f t="shared" si="216"/>
        <v>14408.1</v>
      </c>
      <c r="CZ418">
        <f t="shared" si="217"/>
        <v>14408.1</v>
      </c>
      <c r="DA418">
        <f t="shared" si="218"/>
        <v>1</v>
      </c>
      <c r="DB418">
        <f t="shared" si="219"/>
        <v>664.21</v>
      </c>
      <c r="DC418">
        <f t="shared" si="220"/>
        <v>0</v>
      </c>
      <c r="DD418" t="s">
        <v>3</v>
      </c>
      <c r="DE418" t="s">
        <v>3</v>
      </c>
      <c r="DF418">
        <f t="shared" si="198"/>
        <v>1328.43</v>
      </c>
      <c r="DG418">
        <f t="shared" si="199"/>
        <v>0</v>
      </c>
      <c r="DH418">
        <f t="shared" si="200"/>
        <v>0</v>
      </c>
      <c r="DI418">
        <f t="shared" si="201"/>
        <v>0</v>
      </c>
      <c r="DJ418">
        <f t="shared" si="221"/>
        <v>1328.43</v>
      </c>
      <c r="DK418">
        <v>0</v>
      </c>
    </row>
    <row r="419" spans="1:115" x14ac:dyDescent="0.2">
      <c r="A419">
        <f>ROW(Source!A275)</f>
        <v>275</v>
      </c>
      <c r="B419">
        <v>51441990</v>
      </c>
      <c r="C419">
        <v>51458002</v>
      </c>
      <c r="D419">
        <v>0</v>
      </c>
      <c r="E419">
        <v>1</v>
      </c>
      <c r="F419">
        <v>1</v>
      </c>
      <c r="G419">
        <v>1</v>
      </c>
      <c r="H419">
        <v>3</v>
      </c>
      <c r="I419" t="s">
        <v>306</v>
      </c>
      <c r="J419" t="s">
        <v>3</v>
      </c>
      <c r="K419" t="s">
        <v>307</v>
      </c>
      <c r="L419">
        <v>1348</v>
      </c>
      <c r="N419">
        <v>1009</v>
      </c>
      <c r="O419" t="s">
        <v>230</v>
      </c>
      <c r="P419" t="s">
        <v>230</v>
      </c>
      <c r="Q419">
        <v>1000</v>
      </c>
      <c r="W419">
        <v>0</v>
      </c>
      <c r="X419">
        <v>-523854338</v>
      </c>
      <c r="Y419">
        <f t="shared" si="215"/>
        <v>0.14599999999999999</v>
      </c>
      <c r="AA419">
        <v>10948</v>
      </c>
      <c r="AB419">
        <v>0</v>
      </c>
      <c r="AC419">
        <v>0</v>
      </c>
      <c r="AD419">
        <v>0</v>
      </c>
      <c r="AE419">
        <v>10948</v>
      </c>
      <c r="AF419">
        <v>0</v>
      </c>
      <c r="AG419">
        <v>0</v>
      </c>
      <c r="AH419">
        <v>0</v>
      </c>
      <c r="AI419">
        <v>1</v>
      </c>
      <c r="AJ419">
        <v>1</v>
      </c>
      <c r="AK419">
        <v>1</v>
      </c>
      <c r="AL419">
        <v>1</v>
      </c>
      <c r="AN419">
        <v>0</v>
      </c>
      <c r="AO419">
        <v>1</v>
      </c>
      <c r="AP419">
        <v>0</v>
      </c>
      <c r="AQ419">
        <v>0</v>
      </c>
      <c r="AR419">
        <v>0</v>
      </c>
      <c r="AS419" t="s">
        <v>3</v>
      </c>
      <c r="AT419">
        <v>0.14599999999999999</v>
      </c>
      <c r="AU419" t="s">
        <v>3</v>
      </c>
      <c r="AV419">
        <v>0</v>
      </c>
      <c r="AW419">
        <v>2</v>
      </c>
      <c r="AX419">
        <v>51458037</v>
      </c>
      <c r="AY419">
        <v>2</v>
      </c>
      <c r="AZ419">
        <v>16384</v>
      </c>
      <c r="BA419">
        <v>419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CX419">
        <f>ROUND(Y419*Source!I275,9)</f>
        <v>0.29199999999999998</v>
      </c>
      <c r="CY419">
        <f t="shared" si="216"/>
        <v>10948</v>
      </c>
      <c r="CZ419">
        <f t="shared" si="217"/>
        <v>10948</v>
      </c>
      <c r="DA419">
        <f t="shared" si="218"/>
        <v>1</v>
      </c>
      <c r="DB419">
        <f t="shared" si="219"/>
        <v>1598.41</v>
      </c>
      <c r="DC419">
        <f t="shared" si="220"/>
        <v>0</v>
      </c>
      <c r="DD419" t="s">
        <v>3</v>
      </c>
      <c r="DE419" t="s">
        <v>3</v>
      </c>
      <c r="DF419">
        <f t="shared" si="198"/>
        <v>3196.82</v>
      </c>
      <c r="DG419">
        <f t="shared" si="199"/>
        <v>0</v>
      </c>
      <c r="DH419">
        <f t="shared" si="200"/>
        <v>0</v>
      </c>
      <c r="DI419">
        <f t="shared" si="201"/>
        <v>0</v>
      </c>
      <c r="DJ419">
        <f t="shared" si="221"/>
        <v>3196.82</v>
      </c>
      <c r="DK419">
        <v>0</v>
      </c>
    </row>
    <row r="420" spans="1:115" x14ac:dyDescent="0.2">
      <c r="A420">
        <f>ROW(Source!A275)</f>
        <v>275</v>
      </c>
      <c r="B420">
        <v>51441990</v>
      </c>
      <c r="C420">
        <v>51458002</v>
      </c>
      <c r="D420">
        <v>0</v>
      </c>
      <c r="E420">
        <v>1</v>
      </c>
      <c r="F420">
        <v>1</v>
      </c>
      <c r="G420">
        <v>1</v>
      </c>
      <c r="H420">
        <v>3</v>
      </c>
      <c r="I420" t="s">
        <v>253</v>
      </c>
      <c r="J420" t="s">
        <v>3</v>
      </c>
      <c r="K420" t="s">
        <v>254</v>
      </c>
      <c r="L420">
        <v>1348</v>
      </c>
      <c r="N420">
        <v>1009</v>
      </c>
      <c r="O420" t="s">
        <v>230</v>
      </c>
      <c r="P420" t="s">
        <v>230</v>
      </c>
      <c r="Q420">
        <v>1000</v>
      </c>
      <c r="W420">
        <v>0</v>
      </c>
      <c r="X420">
        <v>1753042651</v>
      </c>
      <c r="Y420">
        <f t="shared" si="215"/>
        <v>0.09</v>
      </c>
      <c r="AA420">
        <v>11859</v>
      </c>
      <c r="AB420">
        <v>0</v>
      </c>
      <c r="AC420">
        <v>0</v>
      </c>
      <c r="AD420">
        <v>0</v>
      </c>
      <c r="AE420">
        <v>11859</v>
      </c>
      <c r="AF420">
        <v>0</v>
      </c>
      <c r="AG420">
        <v>0</v>
      </c>
      <c r="AH420">
        <v>0</v>
      </c>
      <c r="AI420">
        <v>1</v>
      </c>
      <c r="AJ420">
        <v>1</v>
      </c>
      <c r="AK420">
        <v>1</v>
      </c>
      <c r="AL420">
        <v>1</v>
      </c>
      <c r="AN420">
        <v>0</v>
      </c>
      <c r="AO420">
        <v>1</v>
      </c>
      <c r="AP420">
        <v>0</v>
      </c>
      <c r="AQ420">
        <v>0</v>
      </c>
      <c r="AR420">
        <v>0</v>
      </c>
      <c r="AS420" t="s">
        <v>3</v>
      </c>
      <c r="AT420">
        <v>0.09</v>
      </c>
      <c r="AU420" t="s">
        <v>3</v>
      </c>
      <c r="AV420">
        <v>0</v>
      </c>
      <c r="AW420">
        <v>2</v>
      </c>
      <c r="AX420">
        <v>51458038</v>
      </c>
      <c r="AY420">
        <v>2</v>
      </c>
      <c r="AZ420">
        <v>16384</v>
      </c>
      <c r="BA420">
        <v>420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CX420">
        <f>ROUND(Y420*Source!I275,9)</f>
        <v>0.18</v>
      </c>
      <c r="CY420">
        <f t="shared" si="216"/>
        <v>11859</v>
      </c>
      <c r="CZ420">
        <f t="shared" si="217"/>
        <v>11859</v>
      </c>
      <c r="DA420">
        <f t="shared" si="218"/>
        <v>1</v>
      </c>
      <c r="DB420">
        <f t="shared" si="219"/>
        <v>1067.31</v>
      </c>
      <c r="DC420">
        <f t="shared" si="220"/>
        <v>0</v>
      </c>
      <c r="DD420" t="s">
        <v>3</v>
      </c>
      <c r="DE420" t="s">
        <v>3</v>
      </c>
      <c r="DF420">
        <f t="shared" si="198"/>
        <v>2134.62</v>
      </c>
      <c r="DG420">
        <f t="shared" si="199"/>
        <v>0</v>
      </c>
      <c r="DH420">
        <f t="shared" si="200"/>
        <v>0</v>
      </c>
      <c r="DI420">
        <f t="shared" si="201"/>
        <v>0</v>
      </c>
      <c r="DJ420">
        <f t="shared" si="221"/>
        <v>2134.62</v>
      </c>
      <c r="DK420">
        <v>0</v>
      </c>
    </row>
    <row r="421" spans="1:115" x14ac:dyDescent="0.2">
      <c r="A421">
        <f>ROW(Source!A275)</f>
        <v>275</v>
      </c>
      <c r="B421">
        <v>51441990</v>
      </c>
      <c r="C421">
        <v>51458002</v>
      </c>
      <c r="D421">
        <v>0</v>
      </c>
      <c r="E421">
        <v>1</v>
      </c>
      <c r="F421">
        <v>1</v>
      </c>
      <c r="G421">
        <v>1</v>
      </c>
      <c r="H421">
        <v>3</v>
      </c>
      <c r="I421" t="s">
        <v>310</v>
      </c>
      <c r="J421" t="s">
        <v>3</v>
      </c>
      <c r="K421" t="s">
        <v>311</v>
      </c>
      <c r="L421">
        <v>1371</v>
      </c>
      <c r="N421">
        <v>1013</v>
      </c>
      <c r="O421" t="s">
        <v>154</v>
      </c>
      <c r="P421" t="s">
        <v>154</v>
      </c>
      <c r="Q421">
        <v>1</v>
      </c>
      <c r="W421">
        <v>0</v>
      </c>
      <c r="X421">
        <v>670575077</v>
      </c>
      <c r="Y421">
        <f t="shared" si="215"/>
        <v>96</v>
      </c>
      <c r="AA421">
        <v>43.61</v>
      </c>
      <c r="AB421">
        <v>0</v>
      </c>
      <c r="AC421">
        <v>0</v>
      </c>
      <c r="AD421">
        <v>0</v>
      </c>
      <c r="AE421">
        <v>43.61</v>
      </c>
      <c r="AF421">
        <v>0</v>
      </c>
      <c r="AG421">
        <v>0</v>
      </c>
      <c r="AH421">
        <v>0</v>
      </c>
      <c r="AI421">
        <v>1</v>
      </c>
      <c r="AJ421">
        <v>1</v>
      </c>
      <c r="AK421">
        <v>1</v>
      </c>
      <c r="AL421">
        <v>1</v>
      </c>
      <c r="AN421">
        <v>0</v>
      </c>
      <c r="AO421">
        <v>1</v>
      </c>
      <c r="AP421">
        <v>0</v>
      </c>
      <c r="AQ421">
        <v>0</v>
      </c>
      <c r="AR421">
        <v>0</v>
      </c>
      <c r="AS421" t="s">
        <v>3</v>
      </c>
      <c r="AT421">
        <v>96</v>
      </c>
      <c r="AU421" t="s">
        <v>3</v>
      </c>
      <c r="AV421">
        <v>0</v>
      </c>
      <c r="AW421">
        <v>2</v>
      </c>
      <c r="AX421">
        <v>51458039</v>
      </c>
      <c r="AY421">
        <v>2</v>
      </c>
      <c r="AZ421">
        <v>16384</v>
      </c>
      <c r="BA421">
        <v>421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CX421">
        <f>ROUND(Y421*Source!I275,9)</f>
        <v>192</v>
      </c>
      <c r="CY421">
        <f t="shared" si="216"/>
        <v>43.61</v>
      </c>
      <c r="CZ421">
        <f t="shared" si="217"/>
        <v>43.61</v>
      </c>
      <c r="DA421">
        <f t="shared" si="218"/>
        <v>1</v>
      </c>
      <c r="DB421">
        <f t="shared" si="219"/>
        <v>4186.5600000000004</v>
      </c>
      <c r="DC421">
        <f t="shared" si="220"/>
        <v>0</v>
      </c>
      <c r="DD421" t="s">
        <v>3</v>
      </c>
      <c r="DE421" t="s">
        <v>3</v>
      </c>
      <c r="DF421">
        <f t="shared" si="198"/>
        <v>8373.1200000000008</v>
      </c>
      <c r="DG421">
        <f t="shared" si="199"/>
        <v>0</v>
      </c>
      <c r="DH421">
        <f t="shared" si="200"/>
        <v>0</v>
      </c>
      <c r="DI421">
        <f t="shared" si="201"/>
        <v>0</v>
      </c>
      <c r="DJ421">
        <f t="shared" si="221"/>
        <v>8373.1200000000008</v>
      </c>
      <c r="DK421">
        <v>0</v>
      </c>
    </row>
    <row r="422" spans="1:115" x14ac:dyDescent="0.2">
      <c r="A422">
        <f>ROW(Source!A275)</f>
        <v>275</v>
      </c>
      <c r="B422">
        <v>51441990</v>
      </c>
      <c r="C422">
        <v>51458002</v>
      </c>
      <c r="D422">
        <v>0</v>
      </c>
      <c r="E422">
        <v>1</v>
      </c>
      <c r="F422">
        <v>1</v>
      </c>
      <c r="G422">
        <v>1</v>
      </c>
      <c r="H422">
        <v>3</v>
      </c>
      <c r="I422" t="s">
        <v>223</v>
      </c>
      <c r="J422" t="s">
        <v>3</v>
      </c>
      <c r="K422" t="s">
        <v>224</v>
      </c>
      <c r="L422">
        <v>1301</v>
      </c>
      <c r="N422">
        <v>1003</v>
      </c>
      <c r="O422" t="s">
        <v>225</v>
      </c>
      <c r="P422" t="s">
        <v>225</v>
      </c>
      <c r="Q422">
        <v>1</v>
      </c>
      <c r="W422">
        <v>0</v>
      </c>
      <c r="X422">
        <v>-2005551863</v>
      </c>
      <c r="Y422">
        <f t="shared" si="215"/>
        <v>50</v>
      </c>
      <c r="AA422">
        <v>351.2</v>
      </c>
      <c r="AB422">
        <v>0</v>
      </c>
      <c r="AC422">
        <v>0</v>
      </c>
      <c r="AD422">
        <v>0</v>
      </c>
      <c r="AE422">
        <v>351.2</v>
      </c>
      <c r="AF422">
        <v>0</v>
      </c>
      <c r="AG422">
        <v>0</v>
      </c>
      <c r="AH422">
        <v>0</v>
      </c>
      <c r="AI422">
        <v>1</v>
      </c>
      <c r="AJ422">
        <v>1</v>
      </c>
      <c r="AK422">
        <v>1</v>
      </c>
      <c r="AL422">
        <v>1</v>
      </c>
      <c r="AN422">
        <v>0</v>
      </c>
      <c r="AO422">
        <v>1</v>
      </c>
      <c r="AP422">
        <v>0</v>
      </c>
      <c r="AQ422">
        <v>0</v>
      </c>
      <c r="AR422">
        <v>0</v>
      </c>
      <c r="AS422" t="s">
        <v>3</v>
      </c>
      <c r="AT422">
        <v>50</v>
      </c>
      <c r="AU422" t="s">
        <v>3</v>
      </c>
      <c r="AV422">
        <v>0</v>
      </c>
      <c r="AW422">
        <v>2</v>
      </c>
      <c r="AX422">
        <v>51458040</v>
      </c>
      <c r="AY422">
        <v>2</v>
      </c>
      <c r="AZ422">
        <v>16384</v>
      </c>
      <c r="BA422">
        <v>422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CX422">
        <f>ROUND(Y422*Source!I275,9)</f>
        <v>100</v>
      </c>
      <c r="CY422">
        <f t="shared" si="216"/>
        <v>351.2</v>
      </c>
      <c r="CZ422">
        <f t="shared" si="217"/>
        <v>351.2</v>
      </c>
      <c r="DA422">
        <f t="shared" si="218"/>
        <v>1</v>
      </c>
      <c r="DB422">
        <f t="shared" si="219"/>
        <v>17560</v>
      </c>
      <c r="DC422">
        <f t="shared" si="220"/>
        <v>0</v>
      </c>
      <c r="DD422" t="s">
        <v>3</v>
      </c>
      <c r="DE422" t="s">
        <v>3</v>
      </c>
      <c r="DF422">
        <f t="shared" si="198"/>
        <v>35120</v>
      </c>
      <c r="DG422">
        <f t="shared" si="199"/>
        <v>0</v>
      </c>
      <c r="DH422">
        <f t="shared" si="200"/>
        <v>0</v>
      </c>
      <c r="DI422">
        <f t="shared" si="201"/>
        <v>0</v>
      </c>
      <c r="DJ422">
        <f t="shared" si="221"/>
        <v>35120</v>
      </c>
      <c r="DK422">
        <v>0</v>
      </c>
    </row>
    <row r="423" spans="1:115" x14ac:dyDescent="0.2">
      <c r="A423">
        <f>ROW(Source!A275)</f>
        <v>275</v>
      </c>
      <c r="B423">
        <v>51441990</v>
      </c>
      <c r="C423">
        <v>51458002</v>
      </c>
      <c r="D423">
        <v>0</v>
      </c>
      <c r="E423">
        <v>1</v>
      </c>
      <c r="F423">
        <v>1</v>
      </c>
      <c r="G423">
        <v>1</v>
      </c>
      <c r="H423">
        <v>3</v>
      </c>
      <c r="I423" t="s">
        <v>764</v>
      </c>
      <c r="J423" t="s">
        <v>3</v>
      </c>
      <c r="K423" t="s">
        <v>765</v>
      </c>
      <c r="L423">
        <v>1425</v>
      </c>
      <c r="N423">
        <v>1013</v>
      </c>
      <c r="O423" t="s">
        <v>766</v>
      </c>
      <c r="P423" t="s">
        <v>766</v>
      </c>
      <c r="Q423">
        <v>1</v>
      </c>
      <c r="W423">
        <v>0</v>
      </c>
      <c r="X423">
        <v>-1980518355</v>
      </c>
      <c r="Y423">
        <f t="shared" si="215"/>
        <v>0.01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1</v>
      </c>
      <c r="AJ423">
        <v>1</v>
      </c>
      <c r="AK423">
        <v>1</v>
      </c>
      <c r="AL423">
        <v>1</v>
      </c>
      <c r="AN423">
        <v>0</v>
      </c>
      <c r="AO423">
        <v>0</v>
      </c>
      <c r="AP423">
        <v>0</v>
      </c>
      <c r="AQ423">
        <v>0</v>
      </c>
      <c r="AR423">
        <v>0</v>
      </c>
      <c r="AS423" t="s">
        <v>3</v>
      </c>
      <c r="AT423">
        <v>0.01</v>
      </c>
      <c r="AU423" t="s">
        <v>3</v>
      </c>
      <c r="AV423">
        <v>0</v>
      </c>
      <c r="AW423">
        <v>2</v>
      </c>
      <c r="AX423">
        <v>51458041</v>
      </c>
      <c r="AY423">
        <v>1</v>
      </c>
      <c r="AZ423">
        <v>0</v>
      </c>
      <c r="BA423">
        <v>423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CX423">
        <f>ROUND(Y423*Source!I275,9)</f>
        <v>0.02</v>
      </c>
      <c r="CY423">
        <f t="shared" si="216"/>
        <v>0</v>
      </c>
      <c r="CZ423">
        <f t="shared" si="217"/>
        <v>0</v>
      </c>
      <c r="DA423">
        <f t="shared" si="218"/>
        <v>1</v>
      </c>
      <c r="DB423">
        <f t="shared" si="219"/>
        <v>0</v>
      </c>
      <c r="DC423">
        <f t="shared" si="220"/>
        <v>0</v>
      </c>
      <c r="DD423" t="s">
        <v>3</v>
      </c>
      <c r="DE423" t="s">
        <v>3</v>
      </c>
      <c r="DF423">
        <f t="shared" si="198"/>
        <v>0</v>
      </c>
      <c r="DG423">
        <f t="shared" si="199"/>
        <v>0</v>
      </c>
      <c r="DH423">
        <f t="shared" si="200"/>
        <v>0</v>
      </c>
      <c r="DI423">
        <f t="shared" si="201"/>
        <v>0</v>
      </c>
      <c r="DJ423">
        <f t="shared" si="221"/>
        <v>0</v>
      </c>
      <c r="DK423">
        <v>0</v>
      </c>
    </row>
    <row r="424" spans="1:115" x14ac:dyDescent="0.2">
      <c r="A424">
        <f>ROW(Source!A275)</f>
        <v>275</v>
      </c>
      <c r="B424">
        <v>51441990</v>
      </c>
      <c r="C424">
        <v>51458002</v>
      </c>
      <c r="D424">
        <v>0</v>
      </c>
      <c r="E424">
        <v>1</v>
      </c>
      <c r="F424">
        <v>1</v>
      </c>
      <c r="G424">
        <v>1</v>
      </c>
      <c r="H424">
        <v>3</v>
      </c>
      <c r="I424" t="s">
        <v>779</v>
      </c>
      <c r="J424" t="s">
        <v>3</v>
      </c>
      <c r="K424" t="s">
        <v>780</v>
      </c>
      <c r="L424">
        <v>1377</v>
      </c>
      <c r="N424">
        <v>1013</v>
      </c>
      <c r="O424" t="s">
        <v>163</v>
      </c>
      <c r="P424" t="s">
        <v>163</v>
      </c>
      <c r="Q424">
        <v>1</v>
      </c>
      <c r="W424">
        <v>0</v>
      </c>
      <c r="X424">
        <v>-1284809414</v>
      </c>
      <c r="Y424">
        <f t="shared" si="215"/>
        <v>1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1</v>
      </c>
      <c r="AJ424">
        <v>1</v>
      </c>
      <c r="AK424">
        <v>1</v>
      </c>
      <c r="AL424">
        <v>1</v>
      </c>
      <c r="AN424">
        <v>0</v>
      </c>
      <c r="AO424">
        <v>0</v>
      </c>
      <c r="AP424">
        <v>0</v>
      </c>
      <c r="AQ424">
        <v>0</v>
      </c>
      <c r="AR424">
        <v>0</v>
      </c>
      <c r="AS424" t="s">
        <v>3</v>
      </c>
      <c r="AT424">
        <v>1</v>
      </c>
      <c r="AU424" t="s">
        <v>3</v>
      </c>
      <c r="AV424">
        <v>0</v>
      </c>
      <c r="AW424">
        <v>2</v>
      </c>
      <c r="AX424">
        <v>51458042</v>
      </c>
      <c r="AY424">
        <v>1</v>
      </c>
      <c r="AZ424">
        <v>0</v>
      </c>
      <c r="BA424">
        <v>424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CX424">
        <f>ROUND(Y424*Source!I275,9)</f>
        <v>2</v>
      </c>
      <c r="CY424">
        <f t="shared" si="216"/>
        <v>0</v>
      </c>
      <c r="CZ424">
        <f t="shared" si="217"/>
        <v>0</v>
      </c>
      <c r="DA424">
        <f t="shared" si="218"/>
        <v>1</v>
      </c>
      <c r="DB424">
        <f t="shared" si="219"/>
        <v>0</v>
      </c>
      <c r="DC424">
        <f t="shared" si="220"/>
        <v>0</v>
      </c>
      <c r="DD424" t="s">
        <v>3</v>
      </c>
      <c r="DE424" t="s">
        <v>3</v>
      </c>
      <c r="DF424">
        <f t="shared" si="198"/>
        <v>0</v>
      </c>
      <c r="DG424">
        <f t="shared" si="199"/>
        <v>0</v>
      </c>
      <c r="DH424">
        <f t="shared" si="200"/>
        <v>0</v>
      </c>
      <c r="DI424">
        <f t="shared" si="201"/>
        <v>0</v>
      </c>
      <c r="DJ424">
        <f t="shared" si="221"/>
        <v>0</v>
      </c>
      <c r="DK424">
        <v>0</v>
      </c>
    </row>
    <row r="425" spans="1:115" x14ac:dyDescent="0.2">
      <c r="A425">
        <f>ROW(Source!A275)</f>
        <v>275</v>
      </c>
      <c r="B425">
        <v>51441990</v>
      </c>
      <c r="C425">
        <v>51458002</v>
      </c>
      <c r="D425">
        <v>0</v>
      </c>
      <c r="E425">
        <v>1</v>
      </c>
      <c r="F425">
        <v>1</v>
      </c>
      <c r="G425">
        <v>1</v>
      </c>
      <c r="H425">
        <v>3</v>
      </c>
      <c r="I425" t="s">
        <v>314</v>
      </c>
      <c r="J425" t="s">
        <v>3</v>
      </c>
      <c r="K425" t="s">
        <v>315</v>
      </c>
      <c r="L425">
        <v>1371</v>
      </c>
      <c r="N425">
        <v>1013</v>
      </c>
      <c r="O425" t="s">
        <v>154</v>
      </c>
      <c r="P425" t="s">
        <v>154</v>
      </c>
      <c r="Q425">
        <v>1</v>
      </c>
      <c r="W425">
        <v>0</v>
      </c>
      <c r="X425">
        <v>-45832426</v>
      </c>
      <c r="Y425">
        <f t="shared" si="215"/>
        <v>96</v>
      </c>
      <c r="AA425">
        <v>5.6</v>
      </c>
      <c r="AB425">
        <v>0</v>
      </c>
      <c r="AC425">
        <v>0</v>
      </c>
      <c r="AD425">
        <v>0</v>
      </c>
      <c r="AE425">
        <v>5.6</v>
      </c>
      <c r="AF425">
        <v>0</v>
      </c>
      <c r="AG425">
        <v>0</v>
      </c>
      <c r="AH425">
        <v>0</v>
      </c>
      <c r="AI425">
        <v>1</v>
      </c>
      <c r="AJ425">
        <v>1</v>
      </c>
      <c r="AK425">
        <v>1</v>
      </c>
      <c r="AL425">
        <v>1</v>
      </c>
      <c r="AN425">
        <v>0</v>
      </c>
      <c r="AO425">
        <v>1</v>
      </c>
      <c r="AP425">
        <v>0</v>
      </c>
      <c r="AQ425">
        <v>0</v>
      </c>
      <c r="AR425">
        <v>0</v>
      </c>
      <c r="AS425" t="s">
        <v>3</v>
      </c>
      <c r="AT425">
        <v>96</v>
      </c>
      <c r="AU425" t="s">
        <v>3</v>
      </c>
      <c r="AV425">
        <v>0</v>
      </c>
      <c r="AW425">
        <v>2</v>
      </c>
      <c r="AX425">
        <v>51458043</v>
      </c>
      <c r="AY425">
        <v>2</v>
      </c>
      <c r="AZ425">
        <v>16384</v>
      </c>
      <c r="BA425">
        <v>425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CX425">
        <f>ROUND(Y425*Source!I275,9)</f>
        <v>192</v>
      </c>
      <c r="CY425">
        <f t="shared" si="216"/>
        <v>5.6</v>
      </c>
      <c r="CZ425">
        <f t="shared" si="217"/>
        <v>5.6</v>
      </c>
      <c r="DA425">
        <f t="shared" si="218"/>
        <v>1</v>
      </c>
      <c r="DB425">
        <f t="shared" si="219"/>
        <v>537.6</v>
      </c>
      <c r="DC425">
        <f t="shared" si="220"/>
        <v>0</v>
      </c>
      <c r="DD425" t="s">
        <v>3</v>
      </c>
      <c r="DE425" t="s">
        <v>3</v>
      </c>
      <c r="DF425">
        <f t="shared" si="198"/>
        <v>1075.2</v>
      </c>
      <c r="DG425">
        <f t="shared" si="199"/>
        <v>0</v>
      </c>
      <c r="DH425">
        <f t="shared" si="200"/>
        <v>0</v>
      </c>
      <c r="DI425">
        <f t="shared" si="201"/>
        <v>0</v>
      </c>
      <c r="DJ425">
        <f t="shared" si="221"/>
        <v>1075.2</v>
      </c>
      <c r="DK425">
        <v>0</v>
      </c>
    </row>
    <row r="426" spans="1:115" x14ac:dyDescent="0.2">
      <c r="A426">
        <f>ROW(Source!A275)</f>
        <v>275</v>
      </c>
      <c r="B426">
        <v>51441990</v>
      </c>
      <c r="C426">
        <v>51458002</v>
      </c>
      <c r="D426">
        <v>0</v>
      </c>
      <c r="E426">
        <v>1</v>
      </c>
      <c r="F426">
        <v>1</v>
      </c>
      <c r="G426">
        <v>1</v>
      </c>
      <c r="H426">
        <v>3</v>
      </c>
      <c r="I426" t="s">
        <v>318</v>
      </c>
      <c r="J426" t="s">
        <v>3</v>
      </c>
      <c r="K426" t="s">
        <v>319</v>
      </c>
      <c r="L426">
        <v>1371</v>
      </c>
      <c r="N426">
        <v>1013</v>
      </c>
      <c r="O426" t="s">
        <v>154</v>
      </c>
      <c r="P426" t="s">
        <v>154</v>
      </c>
      <c r="Q426">
        <v>1</v>
      </c>
      <c r="W426">
        <v>0</v>
      </c>
      <c r="X426">
        <v>-565421416</v>
      </c>
      <c r="Y426">
        <f t="shared" si="215"/>
        <v>96</v>
      </c>
      <c r="AA426">
        <v>2.5</v>
      </c>
      <c r="AB426">
        <v>0</v>
      </c>
      <c r="AC426">
        <v>0</v>
      </c>
      <c r="AD426">
        <v>0</v>
      </c>
      <c r="AE426">
        <v>2.5</v>
      </c>
      <c r="AF426">
        <v>0</v>
      </c>
      <c r="AG426">
        <v>0</v>
      </c>
      <c r="AH426">
        <v>0</v>
      </c>
      <c r="AI426">
        <v>1</v>
      </c>
      <c r="AJ426">
        <v>1</v>
      </c>
      <c r="AK426">
        <v>1</v>
      </c>
      <c r="AL426">
        <v>1</v>
      </c>
      <c r="AN426">
        <v>0</v>
      </c>
      <c r="AO426">
        <v>1</v>
      </c>
      <c r="AP426">
        <v>0</v>
      </c>
      <c r="AQ426">
        <v>0</v>
      </c>
      <c r="AR426">
        <v>0</v>
      </c>
      <c r="AS426" t="s">
        <v>3</v>
      </c>
      <c r="AT426">
        <v>96</v>
      </c>
      <c r="AU426" t="s">
        <v>3</v>
      </c>
      <c r="AV426">
        <v>0</v>
      </c>
      <c r="AW426">
        <v>2</v>
      </c>
      <c r="AX426">
        <v>51458044</v>
      </c>
      <c r="AY426">
        <v>2</v>
      </c>
      <c r="AZ426">
        <v>16384</v>
      </c>
      <c r="BA426">
        <v>426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CX426">
        <f>ROUND(Y426*Source!I275,9)</f>
        <v>192</v>
      </c>
      <c r="CY426">
        <f t="shared" si="216"/>
        <v>2.5</v>
      </c>
      <c r="CZ426">
        <f t="shared" si="217"/>
        <v>2.5</v>
      </c>
      <c r="DA426">
        <f t="shared" si="218"/>
        <v>1</v>
      </c>
      <c r="DB426">
        <f t="shared" si="219"/>
        <v>240</v>
      </c>
      <c r="DC426">
        <f t="shared" si="220"/>
        <v>0</v>
      </c>
      <c r="DD426" t="s">
        <v>3</v>
      </c>
      <c r="DE426" t="s">
        <v>3</v>
      </c>
      <c r="DF426">
        <f t="shared" si="198"/>
        <v>480</v>
      </c>
      <c r="DG426">
        <f t="shared" si="199"/>
        <v>0</v>
      </c>
      <c r="DH426">
        <f t="shared" si="200"/>
        <v>0</v>
      </c>
      <c r="DI426">
        <f t="shared" si="201"/>
        <v>0</v>
      </c>
      <c r="DJ426">
        <f t="shared" si="221"/>
        <v>480</v>
      </c>
      <c r="DK426">
        <v>0</v>
      </c>
    </row>
    <row r="427" spans="1:115" x14ac:dyDescent="0.2">
      <c r="A427">
        <f>ROW(Source!A276)</f>
        <v>276</v>
      </c>
      <c r="B427">
        <v>51442965</v>
      </c>
      <c r="C427">
        <v>51458045</v>
      </c>
      <c r="D427">
        <v>0</v>
      </c>
      <c r="E427">
        <v>1</v>
      </c>
      <c r="F427">
        <v>1</v>
      </c>
      <c r="G427">
        <v>1</v>
      </c>
      <c r="H427">
        <v>1</v>
      </c>
      <c r="I427" t="s">
        <v>771</v>
      </c>
      <c r="J427" t="s">
        <v>3</v>
      </c>
      <c r="K427" t="s">
        <v>772</v>
      </c>
      <c r="L427">
        <v>1369</v>
      </c>
      <c r="N427">
        <v>1013</v>
      </c>
      <c r="O427" t="s">
        <v>642</v>
      </c>
      <c r="P427" t="s">
        <v>642</v>
      </c>
      <c r="Q427">
        <v>1</v>
      </c>
      <c r="W427">
        <v>0</v>
      </c>
      <c r="X427">
        <v>1948288672</v>
      </c>
      <c r="Y427">
        <f>(AT427*1.15*1.15)</f>
        <v>58.467724999999994</v>
      </c>
      <c r="AA427">
        <v>0</v>
      </c>
      <c r="AB427">
        <v>0</v>
      </c>
      <c r="AC427">
        <v>0</v>
      </c>
      <c r="AD427">
        <v>9.2899999999999991</v>
      </c>
      <c r="AE427">
        <v>0</v>
      </c>
      <c r="AF427">
        <v>0</v>
      </c>
      <c r="AG427">
        <v>0</v>
      </c>
      <c r="AH427">
        <v>9.2899999999999991</v>
      </c>
      <c r="AI427">
        <v>1</v>
      </c>
      <c r="AJ427">
        <v>1</v>
      </c>
      <c r="AK427">
        <v>1</v>
      </c>
      <c r="AL427">
        <v>1</v>
      </c>
      <c r="AN427">
        <v>0</v>
      </c>
      <c r="AO427">
        <v>1</v>
      </c>
      <c r="AP427">
        <v>0</v>
      </c>
      <c r="AQ427">
        <v>0</v>
      </c>
      <c r="AR427">
        <v>0</v>
      </c>
      <c r="AS427" t="s">
        <v>3</v>
      </c>
      <c r="AT427">
        <v>44.21</v>
      </c>
      <c r="AU427" t="s">
        <v>43</v>
      </c>
      <c r="AV427">
        <v>1</v>
      </c>
      <c r="AW427">
        <v>2</v>
      </c>
      <c r="AX427">
        <v>51458058</v>
      </c>
      <c r="AY427">
        <v>2</v>
      </c>
      <c r="AZ427">
        <v>131072</v>
      </c>
      <c r="BA427">
        <v>427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CX427">
        <f>ROUND(Y427*Source!I276,9)</f>
        <v>116.93545</v>
      </c>
      <c r="CY427">
        <f>AD427</f>
        <v>9.2899999999999991</v>
      </c>
      <c r="CZ427">
        <f>AH427</f>
        <v>9.2899999999999991</v>
      </c>
      <c r="DA427">
        <f>AL427</f>
        <v>1</v>
      </c>
      <c r="DB427">
        <f>ROUND((ROUND(AT427*CZ427,2)*1.15*1.15),6)</f>
        <v>543.16397500000005</v>
      </c>
      <c r="DC427">
        <f>ROUND((ROUND(AT427*AG427,2)*1.15*1.15),6)</f>
        <v>0</v>
      </c>
      <c r="DD427" t="s">
        <v>3</v>
      </c>
      <c r="DE427" t="s">
        <v>3</v>
      </c>
      <c r="DF427">
        <f t="shared" si="198"/>
        <v>0</v>
      </c>
      <c r="DG427">
        <f t="shared" si="199"/>
        <v>0</v>
      </c>
      <c r="DH427">
        <f t="shared" si="200"/>
        <v>0</v>
      </c>
      <c r="DI427">
        <f t="shared" si="201"/>
        <v>1086.33</v>
      </c>
      <c r="DJ427">
        <f>DI427</f>
        <v>1086.33</v>
      </c>
      <c r="DK427">
        <v>0</v>
      </c>
    </row>
    <row r="428" spans="1:115" x14ac:dyDescent="0.2">
      <c r="A428">
        <f>ROW(Source!A276)</f>
        <v>276</v>
      </c>
      <c r="B428">
        <v>51442965</v>
      </c>
      <c r="C428">
        <v>51458045</v>
      </c>
      <c r="D428">
        <v>121548</v>
      </c>
      <c r="E428">
        <v>1</v>
      </c>
      <c r="F428">
        <v>1</v>
      </c>
      <c r="G428">
        <v>1</v>
      </c>
      <c r="H428">
        <v>1</v>
      </c>
      <c r="I428" t="s">
        <v>31</v>
      </c>
      <c r="J428" t="s">
        <v>3</v>
      </c>
      <c r="K428" t="s">
        <v>643</v>
      </c>
      <c r="L428">
        <v>1369</v>
      </c>
      <c r="N428">
        <v>1013</v>
      </c>
      <c r="O428" t="s">
        <v>642</v>
      </c>
      <c r="P428" t="s">
        <v>642</v>
      </c>
      <c r="Q428">
        <v>1</v>
      </c>
      <c r="W428">
        <v>0</v>
      </c>
      <c r="X428">
        <v>18861106</v>
      </c>
      <c r="Y428">
        <f t="shared" ref="Y428:Y438" si="222">(AT428*1.25*1.15)</f>
        <v>38.999375000000001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1</v>
      </c>
      <c r="AJ428">
        <v>1</v>
      </c>
      <c r="AK428">
        <v>1</v>
      </c>
      <c r="AL428">
        <v>1</v>
      </c>
      <c r="AN428">
        <v>0</v>
      </c>
      <c r="AO428">
        <v>1</v>
      </c>
      <c r="AP428">
        <v>0</v>
      </c>
      <c r="AQ428">
        <v>0</v>
      </c>
      <c r="AR428">
        <v>0</v>
      </c>
      <c r="AS428" t="s">
        <v>3</v>
      </c>
      <c r="AT428">
        <v>27.13</v>
      </c>
      <c r="AU428" t="s">
        <v>36</v>
      </c>
      <c r="AV428">
        <v>2</v>
      </c>
      <c r="AW428">
        <v>2</v>
      </c>
      <c r="AX428">
        <v>51458059</v>
      </c>
      <c r="AY428">
        <v>1</v>
      </c>
      <c r="AZ428">
        <v>0</v>
      </c>
      <c r="BA428">
        <v>428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CX428">
        <f>ROUND(Y428*Source!I276,9)</f>
        <v>77.998750000000001</v>
      </c>
      <c r="CY428">
        <f>AD428</f>
        <v>0</v>
      </c>
      <c r="CZ428">
        <f>AH428</f>
        <v>0</v>
      </c>
      <c r="DA428">
        <f>AL428</f>
        <v>1</v>
      </c>
      <c r="DB428">
        <f t="shared" ref="DB428:DB438" si="223">ROUND((ROUND(AT428*CZ428,2)*1.25*1.15),6)</f>
        <v>0</v>
      </c>
      <c r="DC428">
        <f t="shared" ref="DC428:DC438" si="224">ROUND((ROUND(AT428*AG428,2)*1.25*1.15),6)</f>
        <v>0</v>
      </c>
      <c r="DD428" t="s">
        <v>3</v>
      </c>
      <c r="DE428" t="s">
        <v>3</v>
      </c>
      <c r="DF428">
        <f t="shared" si="198"/>
        <v>0</v>
      </c>
      <c r="DG428">
        <f t="shared" si="199"/>
        <v>0</v>
      </c>
      <c r="DH428">
        <f t="shared" si="200"/>
        <v>0</v>
      </c>
      <c r="DI428">
        <f t="shared" si="201"/>
        <v>0</v>
      </c>
      <c r="DJ428">
        <f>DI428</f>
        <v>0</v>
      </c>
      <c r="DK428">
        <v>0</v>
      </c>
    </row>
    <row r="429" spans="1:115" x14ac:dyDescent="0.2">
      <c r="A429">
        <f>ROW(Source!A276)</f>
        <v>276</v>
      </c>
      <c r="B429">
        <v>51442965</v>
      </c>
      <c r="C429">
        <v>51458045</v>
      </c>
      <c r="D429">
        <v>0</v>
      </c>
      <c r="E429">
        <v>1</v>
      </c>
      <c r="F429">
        <v>1</v>
      </c>
      <c r="G429">
        <v>1</v>
      </c>
      <c r="H429">
        <v>2</v>
      </c>
      <c r="I429" t="s">
        <v>781</v>
      </c>
      <c r="J429" t="s">
        <v>3</v>
      </c>
      <c r="K429" t="s">
        <v>782</v>
      </c>
      <c r="L429">
        <v>37129807</v>
      </c>
      <c r="N429">
        <v>1011</v>
      </c>
      <c r="O429" t="s">
        <v>646</v>
      </c>
      <c r="P429" t="s">
        <v>646</v>
      </c>
      <c r="Q429">
        <v>1</v>
      </c>
      <c r="W429">
        <v>0</v>
      </c>
      <c r="X429">
        <v>1021247885</v>
      </c>
      <c r="Y429">
        <f t="shared" si="222"/>
        <v>3.2774999999999994</v>
      </c>
      <c r="AA429">
        <v>0</v>
      </c>
      <c r="AB429">
        <v>184.4</v>
      </c>
      <c r="AC429">
        <v>25.1</v>
      </c>
      <c r="AD429">
        <v>0</v>
      </c>
      <c r="AE429">
        <v>0</v>
      </c>
      <c r="AF429">
        <v>184.4</v>
      </c>
      <c r="AG429">
        <v>25.1</v>
      </c>
      <c r="AH429">
        <v>0</v>
      </c>
      <c r="AI429">
        <v>1</v>
      </c>
      <c r="AJ429">
        <v>1</v>
      </c>
      <c r="AK429">
        <v>1</v>
      </c>
      <c r="AL429">
        <v>1</v>
      </c>
      <c r="AN429">
        <v>0</v>
      </c>
      <c r="AO429">
        <v>1</v>
      </c>
      <c r="AP429">
        <v>0</v>
      </c>
      <c r="AQ429">
        <v>0</v>
      </c>
      <c r="AR429">
        <v>0</v>
      </c>
      <c r="AS429" t="s">
        <v>3</v>
      </c>
      <c r="AT429">
        <v>2.2799999999999998</v>
      </c>
      <c r="AU429" t="s">
        <v>36</v>
      </c>
      <c r="AV429">
        <v>0</v>
      </c>
      <c r="AW429">
        <v>2</v>
      </c>
      <c r="AX429">
        <v>51458060</v>
      </c>
      <c r="AY429">
        <v>2</v>
      </c>
      <c r="AZ429">
        <v>100352</v>
      </c>
      <c r="BA429">
        <v>429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CX429">
        <f>ROUND(Y429*Source!I276,9)</f>
        <v>6.5549999999999997</v>
      </c>
      <c r="CY429">
        <f t="shared" ref="CY429:CY438" si="225">AB429</f>
        <v>184.4</v>
      </c>
      <c r="CZ429">
        <f t="shared" ref="CZ429:CZ438" si="226">AF429</f>
        <v>184.4</v>
      </c>
      <c r="DA429">
        <f t="shared" ref="DA429:DA438" si="227">AJ429</f>
        <v>1</v>
      </c>
      <c r="DB429">
        <f t="shared" si="223"/>
        <v>604.36812499999996</v>
      </c>
      <c r="DC429">
        <f t="shared" si="224"/>
        <v>82.268124999999998</v>
      </c>
      <c r="DD429" t="s">
        <v>3</v>
      </c>
      <c r="DE429" t="s">
        <v>3</v>
      </c>
      <c r="DF429">
        <f t="shared" si="198"/>
        <v>0</v>
      </c>
      <c r="DG429">
        <f t="shared" si="199"/>
        <v>1208.74</v>
      </c>
      <c r="DH429">
        <f t="shared" si="200"/>
        <v>164.53</v>
      </c>
      <c r="DI429">
        <f t="shared" si="201"/>
        <v>0</v>
      </c>
      <c r="DJ429">
        <f t="shared" ref="DJ429:DJ438" si="228">DG429</f>
        <v>1208.74</v>
      </c>
      <c r="DK429">
        <v>0</v>
      </c>
    </row>
    <row r="430" spans="1:115" x14ac:dyDescent="0.2">
      <c r="A430">
        <f>ROW(Source!A276)</f>
        <v>276</v>
      </c>
      <c r="B430">
        <v>51442965</v>
      </c>
      <c r="C430">
        <v>51458045</v>
      </c>
      <c r="D430">
        <v>0</v>
      </c>
      <c r="E430">
        <v>1</v>
      </c>
      <c r="F430">
        <v>1</v>
      </c>
      <c r="G430">
        <v>1</v>
      </c>
      <c r="H430">
        <v>2</v>
      </c>
      <c r="I430" t="s">
        <v>693</v>
      </c>
      <c r="J430" t="s">
        <v>3</v>
      </c>
      <c r="K430" t="s">
        <v>694</v>
      </c>
      <c r="L430">
        <v>37129807</v>
      </c>
      <c r="N430">
        <v>1011</v>
      </c>
      <c r="O430" t="s">
        <v>646</v>
      </c>
      <c r="P430" t="s">
        <v>646</v>
      </c>
      <c r="Q430">
        <v>1</v>
      </c>
      <c r="W430">
        <v>0</v>
      </c>
      <c r="X430">
        <v>-868342826</v>
      </c>
      <c r="Y430">
        <f t="shared" si="222"/>
        <v>3.2774999999999994</v>
      </c>
      <c r="AA430">
        <v>0</v>
      </c>
      <c r="AB430">
        <v>597.1</v>
      </c>
      <c r="AC430">
        <v>23.2</v>
      </c>
      <c r="AD430">
        <v>0</v>
      </c>
      <c r="AE430">
        <v>0</v>
      </c>
      <c r="AF430">
        <v>597.1</v>
      </c>
      <c r="AG430">
        <v>23.2</v>
      </c>
      <c r="AH430">
        <v>0</v>
      </c>
      <c r="AI430">
        <v>1</v>
      </c>
      <c r="AJ430">
        <v>1</v>
      </c>
      <c r="AK430">
        <v>1</v>
      </c>
      <c r="AL430">
        <v>1</v>
      </c>
      <c r="AN430">
        <v>0</v>
      </c>
      <c r="AO430">
        <v>1</v>
      </c>
      <c r="AP430">
        <v>0</v>
      </c>
      <c r="AQ430">
        <v>0</v>
      </c>
      <c r="AR430">
        <v>0</v>
      </c>
      <c r="AS430" t="s">
        <v>3</v>
      </c>
      <c r="AT430">
        <v>2.2799999999999998</v>
      </c>
      <c r="AU430" t="s">
        <v>36</v>
      </c>
      <c r="AV430">
        <v>0</v>
      </c>
      <c r="AW430">
        <v>2</v>
      </c>
      <c r="AX430">
        <v>51458061</v>
      </c>
      <c r="AY430">
        <v>2</v>
      </c>
      <c r="AZ430">
        <v>100352</v>
      </c>
      <c r="BA430">
        <v>430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CX430">
        <f>ROUND(Y430*Source!I276,9)</f>
        <v>6.5549999999999997</v>
      </c>
      <c r="CY430">
        <f t="shared" si="225"/>
        <v>597.1</v>
      </c>
      <c r="CZ430">
        <f t="shared" si="226"/>
        <v>597.1</v>
      </c>
      <c r="DA430">
        <f t="shared" si="227"/>
        <v>1</v>
      </c>
      <c r="DB430">
        <f t="shared" si="223"/>
        <v>1956.9981250000001</v>
      </c>
      <c r="DC430">
        <f t="shared" si="224"/>
        <v>76.043750000000003</v>
      </c>
      <c r="DD430" t="s">
        <v>3</v>
      </c>
      <c r="DE430" t="s">
        <v>3</v>
      </c>
      <c r="DF430">
        <f t="shared" si="198"/>
        <v>0</v>
      </c>
      <c r="DG430">
        <f t="shared" si="199"/>
        <v>3913.99</v>
      </c>
      <c r="DH430">
        <f t="shared" si="200"/>
        <v>152.08000000000001</v>
      </c>
      <c r="DI430">
        <f t="shared" si="201"/>
        <v>0</v>
      </c>
      <c r="DJ430">
        <f t="shared" si="228"/>
        <v>3913.99</v>
      </c>
      <c r="DK430">
        <v>0</v>
      </c>
    </row>
    <row r="431" spans="1:115" x14ac:dyDescent="0.2">
      <c r="A431">
        <f>ROW(Source!A276)</f>
        <v>276</v>
      </c>
      <c r="B431">
        <v>51442965</v>
      </c>
      <c r="C431">
        <v>51458045</v>
      </c>
      <c r="D431">
        <v>0</v>
      </c>
      <c r="E431">
        <v>1</v>
      </c>
      <c r="F431">
        <v>1</v>
      </c>
      <c r="G431">
        <v>1</v>
      </c>
      <c r="H431">
        <v>2</v>
      </c>
      <c r="I431" t="s">
        <v>773</v>
      </c>
      <c r="J431" t="s">
        <v>3</v>
      </c>
      <c r="K431" t="s">
        <v>774</v>
      </c>
      <c r="L431">
        <v>37129807</v>
      </c>
      <c r="N431">
        <v>1011</v>
      </c>
      <c r="O431" t="s">
        <v>646</v>
      </c>
      <c r="P431" t="s">
        <v>646</v>
      </c>
      <c r="Q431">
        <v>1</v>
      </c>
      <c r="W431">
        <v>0</v>
      </c>
      <c r="X431">
        <v>2061223483</v>
      </c>
      <c r="Y431">
        <f t="shared" si="222"/>
        <v>3.2774999999999994</v>
      </c>
      <c r="AA431">
        <v>0</v>
      </c>
      <c r="AB431">
        <v>399.15</v>
      </c>
      <c r="AC431">
        <v>36.700000000000003</v>
      </c>
      <c r="AD431">
        <v>0</v>
      </c>
      <c r="AE431">
        <v>0</v>
      </c>
      <c r="AF431">
        <v>399.15</v>
      </c>
      <c r="AG431">
        <v>36.700000000000003</v>
      </c>
      <c r="AH431">
        <v>0</v>
      </c>
      <c r="AI431">
        <v>1</v>
      </c>
      <c r="AJ431">
        <v>1</v>
      </c>
      <c r="AK431">
        <v>1</v>
      </c>
      <c r="AL431">
        <v>1</v>
      </c>
      <c r="AN431">
        <v>0</v>
      </c>
      <c r="AO431">
        <v>1</v>
      </c>
      <c r="AP431">
        <v>0</v>
      </c>
      <c r="AQ431">
        <v>0</v>
      </c>
      <c r="AR431">
        <v>0</v>
      </c>
      <c r="AS431" t="s">
        <v>3</v>
      </c>
      <c r="AT431">
        <v>2.2799999999999998</v>
      </c>
      <c r="AU431" t="s">
        <v>36</v>
      </c>
      <c r="AV431">
        <v>0</v>
      </c>
      <c r="AW431">
        <v>2</v>
      </c>
      <c r="AX431">
        <v>51458062</v>
      </c>
      <c r="AY431">
        <v>2</v>
      </c>
      <c r="AZ431">
        <v>100352</v>
      </c>
      <c r="BA431">
        <v>431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CX431">
        <f>ROUND(Y431*Source!I276,9)</f>
        <v>6.5549999999999997</v>
      </c>
      <c r="CY431">
        <f t="shared" si="225"/>
        <v>399.15</v>
      </c>
      <c r="CZ431">
        <f t="shared" si="226"/>
        <v>399.15</v>
      </c>
      <c r="DA431">
        <f t="shared" si="227"/>
        <v>1</v>
      </c>
      <c r="DB431">
        <f t="shared" si="223"/>
        <v>1308.2112500000001</v>
      </c>
      <c r="DC431">
        <f t="shared" si="224"/>
        <v>120.29</v>
      </c>
      <c r="DD431" t="s">
        <v>3</v>
      </c>
      <c r="DE431" t="s">
        <v>3</v>
      </c>
      <c r="DF431">
        <f t="shared" si="198"/>
        <v>0</v>
      </c>
      <c r="DG431">
        <f t="shared" si="199"/>
        <v>2616.4299999999998</v>
      </c>
      <c r="DH431">
        <f t="shared" si="200"/>
        <v>240.57</v>
      </c>
      <c r="DI431">
        <f t="shared" si="201"/>
        <v>0</v>
      </c>
      <c r="DJ431">
        <f t="shared" si="228"/>
        <v>2616.4299999999998</v>
      </c>
      <c r="DK431">
        <v>0</v>
      </c>
    </row>
    <row r="432" spans="1:115" x14ac:dyDescent="0.2">
      <c r="A432">
        <f>ROW(Source!A276)</f>
        <v>276</v>
      </c>
      <c r="B432">
        <v>51442965</v>
      </c>
      <c r="C432">
        <v>51458045</v>
      </c>
      <c r="D432">
        <v>0</v>
      </c>
      <c r="E432">
        <v>1</v>
      </c>
      <c r="F432">
        <v>1</v>
      </c>
      <c r="G432">
        <v>1</v>
      </c>
      <c r="H432">
        <v>2</v>
      </c>
      <c r="I432" t="s">
        <v>783</v>
      </c>
      <c r="J432" t="s">
        <v>3</v>
      </c>
      <c r="K432" t="s">
        <v>784</v>
      </c>
      <c r="L432">
        <v>37129807</v>
      </c>
      <c r="N432">
        <v>1011</v>
      </c>
      <c r="O432" t="s">
        <v>646</v>
      </c>
      <c r="P432" t="s">
        <v>646</v>
      </c>
      <c r="Q432">
        <v>1</v>
      </c>
      <c r="W432">
        <v>0</v>
      </c>
      <c r="X432">
        <v>-136172881</v>
      </c>
      <c r="Y432">
        <f t="shared" si="222"/>
        <v>2.3287500000000003</v>
      </c>
      <c r="AA432">
        <v>0</v>
      </c>
      <c r="AB432">
        <v>2412.34</v>
      </c>
      <c r="AC432">
        <v>50.2</v>
      </c>
      <c r="AD432">
        <v>0</v>
      </c>
      <c r="AE432">
        <v>0</v>
      </c>
      <c r="AF432">
        <v>2412.34</v>
      </c>
      <c r="AG432">
        <v>50.2</v>
      </c>
      <c r="AH432">
        <v>0</v>
      </c>
      <c r="AI432">
        <v>1</v>
      </c>
      <c r="AJ432">
        <v>1</v>
      </c>
      <c r="AK432">
        <v>1</v>
      </c>
      <c r="AL432">
        <v>1</v>
      </c>
      <c r="AN432">
        <v>0</v>
      </c>
      <c r="AO432">
        <v>1</v>
      </c>
      <c r="AP432">
        <v>0</v>
      </c>
      <c r="AQ432">
        <v>0</v>
      </c>
      <c r="AR432">
        <v>0</v>
      </c>
      <c r="AS432" t="s">
        <v>3</v>
      </c>
      <c r="AT432">
        <v>1.62</v>
      </c>
      <c r="AU432" t="s">
        <v>36</v>
      </c>
      <c r="AV432">
        <v>0</v>
      </c>
      <c r="AW432">
        <v>2</v>
      </c>
      <c r="AX432">
        <v>51458063</v>
      </c>
      <c r="AY432">
        <v>2</v>
      </c>
      <c r="AZ432">
        <v>98304</v>
      </c>
      <c r="BA432">
        <v>432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CX432">
        <f>ROUND(Y432*Source!I276,9)</f>
        <v>4.6574999999999998</v>
      </c>
      <c r="CY432">
        <f t="shared" si="225"/>
        <v>2412.34</v>
      </c>
      <c r="CZ432">
        <f t="shared" si="226"/>
        <v>2412.34</v>
      </c>
      <c r="DA432">
        <f t="shared" si="227"/>
        <v>1</v>
      </c>
      <c r="DB432">
        <f t="shared" si="223"/>
        <v>5617.7356250000003</v>
      </c>
      <c r="DC432">
        <f t="shared" si="224"/>
        <v>116.89749999999999</v>
      </c>
      <c r="DD432" t="s">
        <v>3</v>
      </c>
      <c r="DE432" t="s">
        <v>3</v>
      </c>
      <c r="DF432">
        <f t="shared" si="198"/>
        <v>0</v>
      </c>
      <c r="DG432">
        <f t="shared" si="199"/>
        <v>11235.47</v>
      </c>
      <c r="DH432">
        <f t="shared" si="200"/>
        <v>233.81</v>
      </c>
      <c r="DI432">
        <f t="shared" si="201"/>
        <v>0</v>
      </c>
      <c r="DJ432">
        <f t="shared" si="228"/>
        <v>11235.47</v>
      </c>
      <c r="DK432">
        <v>0</v>
      </c>
    </row>
    <row r="433" spans="1:115" x14ac:dyDescent="0.2">
      <c r="A433">
        <f>ROW(Source!A276)</f>
        <v>276</v>
      </c>
      <c r="B433">
        <v>51442965</v>
      </c>
      <c r="C433">
        <v>51458045</v>
      </c>
      <c r="D433">
        <v>0</v>
      </c>
      <c r="E433">
        <v>1</v>
      </c>
      <c r="F433">
        <v>1</v>
      </c>
      <c r="G433">
        <v>1</v>
      </c>
      <c r="H433">
        <v>2</v>
      </c>
      <c r="I433" t="s">
        <v>785</v>
      </c>
      <c r="J433" t="s">
        <v>3</v>
      </c>
      <c r="K433" t="s">
        <v>786</v>
      </c>
      <c r="L433">
        <v>37129807</v>
      </c>
      <c r="N433">
        <v>1011</v>
      </c>
      <c r="O433" t="s">
        <v>646</v>
      </c>
      <c r="P433" t="s">
        <v>646</v>
      </c>
      <c r="Q433">
        <v>1</v>
      </c>
      <c r="W433">
        <v>0</v>
      </c>
      <c r="X433">
        <v>1517645301</v>
      </c>
      <c r="Y433">
        <f t="shared" si="222"/>
        <v>1.4806250000000001</v>
      </c>
      <c r="AA433">
        <v>0</v>
      </c>
      <c r="AB433">
        <v>1983.49</v>
      </c>
      <c r="AC433">
        <v>60.66</v>
      </c>
      <c r="AD433">
        <v>0</v>
      </c>
      <c r="AE433">
        <v>0</v>
      </c>
      <c r="AF433">
        <v>1983.49</v>
      </c>
      <c r="AG433">
        <v>60.66</v>
      </c>
      <c r="AH433">
        <v>0</v>
      </c>
      <c r="AI433">
        <v>1</v>
      </c>
      <c r="AJ433">
        <v>1</v>
      </c>
      <c r="AK433">
        <v>1</v>
      </c>
      <c r="AL433">
        <v>1</v>
      </c>
      <c r="AN433">
        <v>0</v>
      </c>
      <c r="AO433">
        <v>1</v>
      </c>
      <c r="AP433">
        <v>0</v>
      </c>
      <c r="AQ433">
        <v>0</v>
      </c>
      <c r="AR433">
        <v>0</v>
      </c>
      <c r="AS433" t="s">
        <v>3</v>
      </c>
      <c r="AT433">
        <v>1.03</v>
      </c>
      <c r="AU433" t="s">
        <v>36</v>
      </c>
      <c r="AV433">
        <v>0</v>
      </c>
      <c r="AW433">
        <v>2</v>
      </c>
      <c r="AX433">
        <v>51458064</v>
      </c>
      <c r="AY433">
        <v>2</v>
      </c>
      <c r="AZ433">
        <v>98304</v>
      </c>
      <c r="BA433">
        <v>433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CX433">
        <f>ROUND(Y433*Source!I276,9)</f>
        <v>2.9612500000000002</v>
      </c>
      <c r="CY433">
        <f t="shared" si="225"/>
        <v>1983.49</v>
      </c>
      <c r="CZ433">
        <f t="shared" si="226"/>
        <v>1983.49</v>
      </c>
      <c r="DA433">
        <f t="shared" si="227"/>
        <v>1</v>
      </c>
      <c r="DB433">
        <f t="shared" si="223"/>
        <v>2936.7981249999998</v>
      </c>
      <c r="DC433">
        <f t="shared" si="224"/>
        <v>89.814999999999998</v>
      </c>
      <c r="DD433" t="s">
        <v>3</v>
      </c>
      <c r="DE433" t="s">
        <v>3</v>
      </c>
      <c r="DF433">
        <f t="shared" si="198"/>
        <v>0</v>
      </c>
      <c r="DG433">
        <f t="shared" si="199"/>
        <v>5873.61</v>
      </c>
      <c r="DH433">
        <f t="shared" si="200"/>
        <v>179.63</v>
      </c>
      <c r="DI433">
        <f t="shared" si="201"/>
        <v>0</v>
      </c>
      <c r="DJ433">
        <f t="shared" si="228"/>
        <v>5873.61</v>
      </c>
      <c r="DK433">
        <v>0</v>
      </c>
    </row>
    <row r="434" spans="1:115" x14ac:dyDescent="0.2">
      <c r="A434">
        <f>ROW(Source!A276)</f>
        <v>276</v>
      </c>
      <c r="B434">
        <v>51442965</v>
      </c>
      <c r="C434">
        <v>51458045</v>
      </c>
      <c r="D434">
        <v>0</v>
      </c>
      <c r="E434">
        <v>1</v>
      </c>
      <c r="F434">
        <v>1</v>
      </c>
      <c r="G434">
        <v>1</v>
      </c>
      <c r="H434">
        <v>2</v>
      </c>
      <c r="I434" t="s">
        <v>787</v>
      </c>
      <c r="J434" t="s">
        <v>3</v>
      </c>
      <c r="K434" t="s">
        <v>788</v>
      </c>
      <c r="L434">
        <v>37129807</v>
      </c>
      <c r="N434">
        <v>1011</v>
      </c>
      <c r="O434" t="s">
        <v>646</v>
      </c>
      <c r="P434" t="s">
        <v>646</v>
      </c>
      <c r="Q434">
        <v>1</v>
      </c>
      <c r="W434">
        <v>0</v>
      </c>
      <c r="X434">
        <v>-99921888</v>
      </c>
      <c r="Y434">
        <f t="shared" si="222"/>
        <v>3.8381249999999998</v>
      </c>
      <c r="AA434">
        <v>0</v>
      </c>
      <c r="AB434">
        <v>3</v>
      </c>
      <c r="AC434">
        <v>0</v>
      </c>
      <c r="AD434">
        <v>0</v>
      </c>
      <c r="AE434">
        <v>0</v>
      </c>
      <c r="AF434">
        <v>3</v>
      </c>
      <c r="AG434">
        <v>0</v>
      </c>
      <c r="AH434">
        <v>0</v>
      </c>
      <c r="AI434">
        <v>1</v>
      </c>
      <c r="AJ434">
        <v>1</v>
      </c>
      <c r="AK434">
        <v>1</v>
      </c>
      <c r="AL434">
        <v>1</v>
      </c>
      <c r="AN434">
        <v>0</v>
      </c>
      <c r="AO434">
        <v>1</v>
      </c>
      <c r="AP434">
        <v>0</v>
      </c>
      <c r="AQ434">
        <v>0</v>
      </c>
      <c r="AR434">
        <v>0</v>
      </c>
      <c r="AS434" t="s">
        <v>3</v>
      </c>
      <c r="AT434">
        <v>2.67</v>
      </c>
      <c r="AU434" t="s">
        <v>36</v>
      </c>
      <c r="AV434">
        <v>0</v>
      </c>
      <c r="AW434">
        <v>2</v>
      </c>
      <c r="AX434">
        <v>51458065</v>
      </c>
      <c r="AY434">
        <v>2</v>
      </c>
      <c r="AZ434">
        <v>32768</v>
      </c>
      <c r="BA434">
        <v>434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CX434">
        <f>ROUND(Y434*Source!I276,9)</f>
        <v>7.6762499999999996</v>
      </c>
      <c r="CY434">
        <f t="shared" si="225"/>
        <v>3</v>
      </c>
      <c r="CZ434">
        <f t="shared" si="226"/>
        <v>3</v>
      </c>
      <c r="DA434">
        <f t="shared" si="227"/>
        <v>1</v>
      </c>
      <c r="DB434">
        <f t="shared" si="223"/>
        <v>11.514374999999999</v>
      </c>
      <c r="DC434">
        <f t="shared" si="224"/>
        <v>0</v>
      </c>
      <c r="DD434" t="s">
        <v>3</v>
      </c>
      <c r="DE434" t="s">
        <v>3</v>
      </c>
      <c r="DF434">
        <f t="shared" si="198"/>
        <v>0</v>
      </c>
      <c r="DG434">
        <f t="shared" si="199"/>
        <v>23.03</v>
      </c>
      <c r="DH434">
        <f t="shared" si="200"/>
        <v>0</v>
      </c>
      <c r="DI434">
        <f t="shared" si="201"/>
        <v>0</v>
      </c>
      <c r="DJ434">
        <f t="shared" si="228"/>
        <v>23.03</v>
      </c>
      <c r="DK434">
        <v>0</v>
      </c>
    </row>
    <row r="435" spans="1:115" x14ac:dyDescent="0.2">
      <c r="A435">
        <f>ROW(Source!A276)</f>
        <v>276</v>
      </c>
      <c r="B435">
        <v>51442965</v>
      </c>
      <c r="C435">
        <v>51458045</v>
      </c>
      <c r="D435">
        <v>0</v>
      </c>
      <c r="E435">
        <v>1</v>
      </c>
      <c r="F435">
        <v>1</v>
      </c>
      <c r="G435">
        <v>1</v>
      </c>
      <c r="H435">
        <v>2</v>
      </c>
      <c r="I435" t="s">
        <v>789</v>
      </c>
      <c r="J435" t="s">
        <v>3</v>
      </c>
      <c r="K435" t="s">
        <v>790</v>
      </c>
      <c r="L435">
        <v>37129807</v>
      </c>
      <c r="N435">
        <v>1011</v>
      </c>
      <c r="O435" t="s">
        <v>646</v>
      </c>
      <c r="P435" t="s">
        <v>646</v>
      </c>
      <c r="Q435">
        <v>1</v>
      </c>
      <c r="W435">
        <v>0</v>
      </c>
      <c r="X435">
        <v>162646650</v>
      </c>
      <c r="Y435">
        <f t="shared" si="222"/>
        <v>0.27312499999999995</v>
      </c>
      <c r="AA435">
        <v>0</v>
      </c>
      <c r="AB435">
        <v>536.09</v>
      </c>
      <c r="AC435">
        <v>45.24</v>
      </c>
      <c r="AD435">
        <v>0</v>
      </c>
      <c r="AE435">
        <v>0</v>
      </c>
      <c r="AF435">
        <v>536.09</v>
      </c>
      <c r="AG435">
        <v>45.24</v>
      </c>
      <c r="AH435">
        <v>0</v>
      </c>
      <c r="AI435">
        <v>1</v>
      </c>
      <c r="AJ435">
        <v>1</v>
      </c>
      <c r="AK435">
        <v>1</v>
      </c>
      <c r="AL435">
        <v>1</v>
      </c>
      <c r="AN435">
        <v>0</v>
      </c>
      <c r="AO435">
        <v>1</v>
      </c>
      <c r="AP435">
        <v>0</v>
      </c>
      <c r="AQ435">
        <v>0</v>
      </c>
      <c r="AR435">
        <v>0</v>
      </c>
      <c r="AS435" t="s">
        <v>3</v>
      </c>
      <c r="AT435">
        <v>0.19</v>
      </c>
      <c r="AU435" t="s">
        <v>36</v>
      </c>
      <c r="AV435">
        <v>0</v>
      </c>
      <c r="AW435">
        <v>2</v>
      </c>
      <c r="AX435">
        <v>51458066</v>
      </c>
      <c r="AY435">
        <v>2</v>
      </c>
      <c r="AZ435">
        <v>100352</v>
      </c>
      <c r="BA435">
        <v>435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CX435">
        <f>ROUND(Y435*Source!I276,9)</f>
        <v>0.54625000000000001</v>
      </c>
      <c r="CY435">
        <f t="shared" si="225"/>
        <v>536.09</v>
      </c>
      <c r="CZ435">
        <f t="shared" si="226"/>
        <v>536.09</v>
      </c>
      <c r="DA435">
        <f t="shared" si="227"/>
        <v>1</v>
      </c>
      <c r="DB435">
        <f t="shared" si="223"/>
        <v>146.42375000000001</v>
      </c>
      <c r="DC435">
        <f t="shared" si="224"/>
        <v>12.362500000000001</v>
      </c>
      <c r="DD435" t="s">
        <v>3</v>
      </c>
      <c r="DE435" t="s">
        <v>3</v>
      </c>
      <c r="DF435">
        <f t="shared" si="198"/>
        <v>0</v>
      </c>
      <c r="DG435">
        <f t="shared" si="199"/>
        <v>292.83999999999997</v>
      </c>
      <c r="DH435">
        <f t="shared" si="200"/>
        <v>24.71</v>
      </c>
      <c r="DI435">
        <f t="shared" si="201"/>
        <v>0</v>
      </c>
      <c r="DJ435">
        <f t="shared" si="228"/>
        <v>292.83999999999997</v>
      </c>
      <c r="DK435">
        <v>0</v>
      </c>
    </row>
    <row r="436" spans="1:115" x14ac:dyDescent="0.2">
      <c r="A436">
        <f>ROW(Source!A276)</f>
        <v>276</v>
      </c>
      <c r="B436">
        <v>51442965</v>
      </c>
      <c r="C436">
        <v>51458045</v>
      </c>
      <c r="D436">
        <v>0</v>
      </c>
      <c r="E436">
        <v>1</v>
      </c>
      <c r="F436">
        <v>1</v>
      </c>
      <c r="G436">
        <v>1</v>
      </c>
      <c r="H436">
        <v>2</v>
      </c>
      <c r="I436" t="s">
        <v>681</v>
      </c>
      <c r="J436" t="s">
        <v>3</v>
      </c>
      <c r="K436" t="s">
        <v>682</v>
      </c>
      <c r="L436">
        <v>37129807</v>
      </c>
      <c r="N436">
        <v>1011</v>
      </c>
      <c r="O436" t="s">
        <v>646</v>
      </c>
      <c r="P436" t="s">
        <v>646</v>
      </c>
      <c r="Q436">
        <v>1</v>
      </c>
      <c r="W436">
        <v>0</v>
      </c>
      <c r="X436">
        <v>1350498324</v>
      </c>
      <c r="Y436">
        <f t="shared" si="222"/>
        <v>13.756874999999999</v>
      </c>
      <c r="AA436">
        <v>0</v>
      </c>
      <c r="AB436">
        <v>0.49</v>
      </c>
      <c r="AC436">
        <v>0</v>
      </c>
      <c r="AD436">
        <v>0</v>
      </c>
      <c r="AE436">
        <v>0</v>
      </c>
      <c r="AF436">
        <v>0.49</v>
      </c>
      <c r="AG436">
        <v>0</v>
      </c>
      <c r="AH436">
        <v>0</v>
      </c>
      <c r="AI436">
        <v>1</v>
      </c>
      <c r="AJ436">
        <v>1</v>
      </c>
      <c r="AK436">
        <v>1</v>
      </c>
      <c r="AL436">
        <v>1</v>
      </c>
      <c r="AN436">
        <v>0</v>
      </c>
      <c r="AO436">
        <v>1</v>
      </c>
      <c r="AP436">
        <v>0</v>
      </c>
      <c r="AQ436">
        <v>0</v>
      </c>
      <c r="AR436">
        <v>0</v>
      </c>
      <c r="AS436" t="s">
        <v>3</v>
      </c>
      <c r="AT436">
        <v>9.57</v>
      </c>
      <c r="AU436" t="s">
        <v>36</v>
      </c>
      <c r="AV436">
        <v>0</v>
      </c>
      <c r="AW436">
        <v>2</v>
      </c>
      <c r="AX436">
        <v>51458067</v>
      </c>
      <c r="AY436">
        <v>2</v>
      </c>
      <c r="AZ436">
        <v>34816</v>
      </c>
      <c r="BA436">
        <v>436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CX436">
        <f>ROUND(Y436*Source!I276,9)</f>
        <v>27.513750000000002</v>
      </c>
      <c r="CY436">
        <f t="shared" si="225"/>
        <v>0.49</v>
      </c>
      <c r="CZ436">
        <f t="shared" si="226"/>
        <v>0.49</v>
      </c>
      <c r="DA436">
        <f t="shared" si="227"/>
        <v>1</v>
      </c>
      <c r="DB436">
        <f t="shared" si="223"/>
        <v>6.7418750000000003</v>
      </c>
      <c r="DC436">
        <f t="shared" si="224"/>
        <v>0</v>
      </c>
      <c r="DD436" t="s">
        <v>3</v>
      </c>
      <c r="DE436" t="s">
        <v>3</v>
      </c>
      <c r="DF436">
        <f t="shared" si="198"/>
        <v>0</v>
      </c>
      <c r="DG436">
        <f t="shared" si="199"/>
        <v>13.48</v>
      </c>
      <c r="DH436">
        <f t="shared" si="200"/>
        <v>0</v>
      </c>
      <c r="DI436">
        <f t="shared" si="201"/>
        <v>0</v>
      </c>
      <c r="DJ436">
        <f t="shared" si="228"/>
        <v>13.48</v>
      </c>
      <c r="DK436">
        <v>0</v>
      </c>
    </row>
    <row r="437" spans="1:115" x14ac:dyDescent="0.2">
      <c r="A437">
        <f>ROW(Source!A276)</f>
        <v>276</v>
      </c>
      <c r="B437">
        <v>51442965</v>
      </c>
      <c r="C437">
        <v>51458045</v>
      </c>
      <c r="D437">
        <v>0</v>
      </c>
      <c r="E437">
        <v>1</v>
      </c>
      <c r="F437">
        <v>1</v>
      </c>
      <c r="G437">
        <v>1</v>
      </c>
      <c r="H437">
        <v>2</v>
      </c>
      <c r="I437" t="s">
        <v>707</v>
      </c>
      <c r="J437" t="s">
        <v>3</v>
      </c>
      <c r="K437" t="s">
        <v>708</v>
      </c>
      <c r="L437">
        <v>37129807</v>
      </c>
      <c r="N437">
        <v>1011</v>
      </c>
      <c r="O437" t="s">
        <v>646</v>
      </c>
      <c r="P437" t="s">
        <v>646</v>
      </c>
      <c r="Q437">
        <v>1</v>
      </c>
      <c r="W437">
        <v>0</v>
      </c>
      <c r="X437">
        <v>2111957426</v>
      </c>
      <c r="Y437">
        <f t="shared" si="222"/>
        <v>6.4112499999999999</v>
      </c>
      <c r="AA437">
        <v>0</v>
      </c>
      <c r="AB437">
        <v>20</v>
      </c>
      <c r="AC437">
        <v>0</v>
      </c>
      <c r="AD437">
        <v>0</v>
      </c>
      <c r="AE437">
        <v>0</v>
      </c>
      <c r="AF437">
        <v>20</v>
      </c>
      <c r="AG437">
        <v>0</v>
      </c>
      <c r="AH437">
        <v>0</v>
      </c>
      <c r="AI437">
        <v>1</v>
      </c>
      <c r="AJ437">
        <v>1</v>
      </c>
      <c r="AK437">
        <v>1</v>
      </c>
      <c r="AL437">
        <v>1</v>
      </c>
      <c r="AN437">
        <v>0</v>
      </c>
      <c r="AO437">
        <v>1</v>
      </c>
      <c r="AP437">
        <v>0</v>
      </c>
      <c r="AQ437">
        <v>0</v>
      </c>
      <c r="AR437">
        <v>0</v>
      </c>
      <c r="AS437" t="s">
        <v>3</v>
      </c>
      <c r="AT437">
        <v>4.46</v>
      </c>
      <c r="AU437" t="s">
        <v>36</v>
      </c>
      <c r="AV437">
        <v>0</v>
      </c>
      <c r="AW437">
        <v>2</v>
      </c>
      <c r="AX437">
        <v>51458068</v>
      </c>
      <c r="AY437">
        <v>2</v>
      </c>
      <c r="AZ437">
        <v>32768</v>
      </c>
      <c r="BA437">
        <v>437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CX437">
        <f>ROUND(Y437*Source!I276,9)</f>
        <v>12.8225</v>
      </c>
      <c r="CY437">
        <f t="shared" si="225"/>
        <v>20</v>
      </c>
      <c r="CZ437">
        <f t="shared" si="226"/>
        <v>20</v>
      </c>
      <c r="DA437">
        <f t="shared" si="227"/>
        <v>1</v>
      </c>
      <c r="DB437">
        <f t="shared" si="223"/>
        <v>128.22499999999999</v>
      </c>
      <c r="DC437">
        <f t="shared" si="224"/>
        <v>0</v>
      </c>
      <c r="DD437" t="s">
        <v>3</v>
      </c>
      <c r="DE437" t="s">
        <v>3</v>
      </c>
      <c r="DF437">
        <f t="shared" si="198"/>
        <v>0</v>
      </c>
      <c r="DG437">
        <f t="shared" si="199"/>
        <v>256.45</v>
      </c>
      <c r="DH437">
        <f t="shared" si="200"/>
        <v>0</v>
      </c>
      <c r="DI437">
        <f t="shared" si="201"/>
        <v>0</v>
      </c>
      <c r="DJ437">
        <f t="shared" si="228"/>
        <v>256.45</v>
      </c>
      <c r="DK437">
        <v>0</v>
      </c>
    </row>
    <row r="438" spans="1:115" x14ac:dyDescent="0.2">
      <c r="A438">
        <f>ROW(Source!A276)</f>
        <v>276</v>
      </c>
      <c r="B438">
        <v>51442965</v>
      </c>
      <c r="C438">
        <v>51458045</v>
      </c>
      <c r="D438">
        <v>0</v>
      </c>
      <c r="E438">
        <v>1</v>
      </c>
      <c r="F438">
        <v>1</v>
      </c>
      <c r="G438">
        <v>1</v>
      </c>
      <c r="H438">
        <v>2</v>
      </c>
      <c r="I438" t="s">
        <v>709</v>
      </c>
      <c r="J438" t="s">
        <v>3</v>
      </c>
      <c r="K438" t="s">
        <v>710</v>
      </c>
      <c r="L438">
        <v>37129807</v>
      </c>
      <c r="N438">
        <v>1011</v>
      </c>
      <c r="O438" t="s">
        <v>646</v>
      </c>
      <c r="P438" t="s">
        <v>646</v>
      </c>
      <c r="Q438">
        <v>1</v>
      </c>
      <c r="W438">
        <v>0</v>
      </c>
      <c r="X438">
        <v>1349450528</v>
      </c>
      <c r="Y438">
        <f t="shared" si="222"/>
        <v>1.653125</v>
      </c>
      <c r="AA438">
        <v>0</v>
      </c>
      <c r="AB438">
        <v>3</v>
      </c>
      <c r="AC438">
        <v>0</v>
      </c>
      <c r="AD438">
        <v>0</v>
      </c>
      <c r="AE438">
        <v>0</v>
      </c>
      <c r="AF438">
        <v>3</v>
      </c>
      <c r="AG438">
        <v>0</v>
      </c>
      <c r="AH438">
        <v>0</v>
      </c>
      <c r="AI438">
        <v>1</v>
      </c>
      <c r="AJ438">
        <v>1</v>
      </c>
      <c r="AK438">
        <v>1</v>
      </c>
      <c r="AL438">
        <v>1</v>
      </c>
      <c r="AN438">
        <v>0</v>
      </c>
      <c r="AO438">
        <v>1</v>
      </c>
      <c r="AP438">
        <v>0</v>
      </c>
      <c r="AQ438">
        <v>0</v>
      </c>
      <c r="AR438">
        <v>0</v>
      </c>
      <c r="AS438" t="s">
        <v>3</v>
      </c>
      <c r="AT438">
        <v>1.1499999999999999</v>
      </c>
      <c r="AU438" t="s">
        <v>36</v>
      </c>
      <c r="AV438">
        <v>0</v>
      </c>
      <c r="AW438">
        <v>2</v>
      </c>
      <c r="AX438">
        <v>51458069</v>
      </c>
      <c r="AY438">
        <v>2</v>
      </c>
      <c r="AZ438">
        <v>32768</v>
      </c>
      <c r="BA438">
        <v>438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CX438">
        <f>ROUND(Y438*Source!I276,9)</f>
        <v>3.3062499999999999</v>
      </c>
      <c r="CY438">
        <f t="shared" si="225"/>
        <v>3</v>
      </c>
      <c r="CZ438">
        <f t="shared" si="226"/>
        <v>3</v>
      </c>
      <c r="DA438">
        <f t="shared" si="227"/>
        <v>1</v>
      </c>
      <c r="DB438">
        <f t="shared" si="223"/>
        <v>4.9593749999999996</v>
      </c>
      <c r="DC438">
        <f t="shared" si="224"/>
        <v>0</v>
      </c>
      <c r="DD438" t="s">
        <v>3</v>
      </c>
      <c r="DE438" t="s">
        <v>3</v>
      </c>
      <c r="DF438">
        <f t="shared" si="198"/>
        <v>0</v>
      </c>
      <c r="DG438">
        <f t="shared" si="199"/>
        <v>9.92</v>
      </c>
      <c r="DH438">
        <f t="shared" si="200"/>
        <v>0</v>
      </c>
      <c r="DI438">
        <f t="shared" si="201"/>
        <v>0</v>
      </c>
      <c r="DJ438">
        <f t="shared" si="228"/>
        <v>9.92</v>
      </c>
      <c r="DK438">
        <v>0</v>
      </c>
    </row>
    <row r="439" spans="1:115" x14ac:dyDescent="0.2">
      <c r="A439">
        <f>ROW(Source!A277)</f>
        <v>277</v>
      </c>
      <c r="B439">
        <v>51441990</v>
      </c>
      <c r="C439">
        <v>51458045</v>
      </c>
      <c r="D439">
        <v>0</v>
      </c>
      <c r="E439">
        <v>1</v>
      </c>
      <c r="F439">
        <v>1</v>
      </c>
      <c r="G439">
        <v>1</v>
      </c>
      <c r="H439">
        <v>1</v>
      </c>
      <c r="I439" t="s">
        <v>771</v>
      </c>
      <c r="J439" t="s">
        <v>3</v>
      </c>
      <c r="K439" t="s">
        <v>772</v>
      </c>
      <c r="L439">
        <v>1369</v>
      </c>
      <c r="N439">
        <v>1013</v>
      </c>
      <c r="O439" t="s">
        <v>642</v>
      </c>
      <c r="P439" t="s">
        <v>642</v>
      </c>
      <c r="Q439">
        <v>1</v>
      </c>
      <c r="W439">
        <v>0</v>
      </c>
      <c r="X439">
        <v>1948288672</v>
      </c>
      <c r="Y439">
        <f>(AT439*1.15*1.15)</f>
        <v>58.467724999999994</v>
      </c>
      <c r="AA439">
        <v>0</v>
      </c>
      <c r="AB439">
        <v>0</v>
      </c>
      <c r="AC439">
        <v>0</v>
      </c>
      <c r="AD439">
        <v>9.2899999999999991</v>
      </c>
      <c r="AE439">
        <v>0</v>
      </c>
      <c r="AF439">
        <v>0</v>
      </c>
      <c r="AG439">
        <v>0</v>
      </c>
      <c r="AH439">
        <v>9.2899999999999991</v>
      </c>
      <c r="AI439">
        <v>1</v>
      </c>
      <c r="AJ439">
        <v>1</v>
      </c>
      <c r="AK439">
        <v>1</v>
      </c>
      <c r="AL439">
        <v>1</v>
      </c>
      <c r="AN439">
        <v>0</v>
      </c>
      <c r="AO439">
        <v>1</v>
      </c>
      <c r="AP439">
        <v>0</v>
      </c>
      <c r="AQ439">
        <v>0</v>
      </c>
      <c r="AR439">
        <v>0</v>
      </c>
      <c r="AS439" t="s">
        <v>3</v>
      </c>
      <c r="AT439">
        <v>44.21</v>
      </c>
      <c r="AU439" t="s">
        <v>43</v>
      </c>
      <c r="AV439">
        <v>1</v>
      </c>
      <c r="AW439">
        <v>2</v>
      </c>
      <c r="AX439">
        <v>51458058</v>
      </c>
      <c r="AY439">
        <v>2</v>
      </c>
      <c r="AZ439">
        <v>131072</v>
      </c>
      <c r="BA439">
        <v>439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CX439">
        <f>ROUND(Y439*Source!I277,9)</f>
        <v>116.93545</v>
      </c>
      <c r="CY439">
        <f>AD439</f>
        <v>9.2899999999999991</v>
      </c>
      <c r="CZ439">
        <f>AH439</f>
        <v>9.2899999999999991</v>
      </c>
      <c r="DA439">
        <f>AL439</f>
        <v>1</v>
      </c>
      <c r="DB439">
        <f>ROUND((ROUND(AT439*CZ439,2)*1.15*1.15),6)</f>
        <v>543.16397500000005</v>
      </c>
      <c r="DC439">
        <f>ROUND((ROUND(AT439*AG439,2)*1.15*1.15),6)</f>
        <v>0</v>
      </c>
      <c r="DD439" t="s">
        <v>3</v>
      </c>
      <c r="DE439" t="s">
        <v>3</v>
      </c>
      <c r="DF439">
        <f t="shared" si="198"/>
        <v>0</v>
      </c>
      <c r="DG439">
        <f t="shared" si="199"/>
        <v>0</v>
      </c>
      <c r="DH439">
        <f t="shared" si="200"/>
        <v>0</v>
      </c>
      <c r="DI439">
        <f t="shared" si="201"/>
        <v>1086.33</v>
      </c>
      <c r="DJ439">
        <f>DI439</f>
        <v>1086.33</v>
      </c>
      <c r="DK439">
        <v>0</v>
      </c>
    </row>
    <row r="440" spans="1:115" x14ac:dyDescent="0.2">
      <c r="A440">
        <f>ROW(Source!A277)</f>
        <v>277</v>
      </c>
      <c r="B440">
        <v>51441990</v>
      </c>
      <c r="C440">
        <v>51458045</v>
      </c>
      <c r="D440">
        <v>121548</v>
      </c>
      <c r="E440">
        <v>1</v>
      </c>
      <c r="F440">
        <v>1</v>
      </c>
      <c r="G440">
        <v>1</v>
      </c>
      <c r="H440">
        <v>1</v>
      </c>
      <c r="I440" t="s">
        <v>31</v>
      </c>
      <c r="J440" t="s">
        <v>3</v>
      </c>
      <c r="K440" t="s">
        <v>643</v>
      </c>
      <c r="L440">
        <v>1369</v>
      </c>
      <c r="N440">
        <v>1013</v>
      </c>
      <c r="O440" t="s">
        <v>642</v>
      </c>
      <c r="P440" t="s">
        <v>642</v>
      </c>
      <c r="Q440">
        <v>1</v>
      </c>
      <c r="W440">
        <v>0</v>
      </c>
      <c r="X440">
        <v>18861106</v>
      </c>
      <c r="Y440">
        <f t="shared" ref="Y440:Y450" si="229">(AT440*1.25*1.15)</f>
        <v>38.999375000000001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1</v>
      </c>
      <c r="AJ440">
        <v>1</v>
      </c>
      <c r="AK440">
        <v>1</v>
      </c>
      <c r="AL440">
        <v>1</v>
      </c>
      <c r="AN440">
        <v>0</v>
      </c>
      <c r="AO440">
        <v>1</v>
      </c>
      <c r="AP440">
        <v>0</v>
      </c>
      <c r="AQ440">
        <v>0</v>
      </c>
      <c r="AR440">
        <v>0</v>
      </c>
      <c r="AS440" t="s">
        <v>3</v>
      </c>
      <c r="AT440">
        <v>27.13</v>
      </c>
      <c r="AU440" t="s">
        <v>36</v>
      </c>
      <c r="AV440">
        <v>2</v>
      </c>
      <c r="AW440">
        <v>2</v>
      </c>
      <c r="AX440">
        <v>51458059</v>
      </c>
      <c r="AY440">
        <v>1</v>
      </c>
      <c r="AZ440">
        <v>0</v>
      </c>
      <c r="BA440">
        <v>440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CX440">
        <f>ROUND(Y440*Source!I277,9)</f>
        <v>77.998750000000001</v>
      </c>
      <c r="CY440">
        <f>AD440</f>
        <v>0</v>
      </c>
      <c r="CZ440">
        <f>AH440</f>
        <v>0</v>
      </c>
      <c r="DA440">
        <f>AL440</f>
        <v>1</v>
      </c>
      <c r="DB440">
        <f t="shared" ref="DB440:DB450" si="230">ROUND((ROUND(AT440*CZ440,2)*1.25*1.15),6)</f>
        <v>0</v>
      </c>
      <c r="DC440">
        <f t="shared" ref="DC440:DC450" si="231">ROUND((ROUND(AT440*AG440,2)*1.25*1.15),6)</f>
        <v>0</v>
      </c>
      <c r="DD440" t="s">
        <v>3</v>
      </c>
      <c r="DE440" t="s">
        <v>3</v>
      </c>
      <c r="DF440">
        <f t="shared" si="198"/>
        <v>0</v>
      </c>
      <c r="DG440">
        <f t="shared" si="199"/>
        <v>0</v>
      </c>
      <c r="DH440">
        <f t="shared" si="200"/>
        <v>0</v>
      </c>
      <c r="DI440">
        <f t="shared" si="201"/>
        <v>0</v>
      </c>
      <c r="DJ440">
        <f>DI440</f>
        <v>0</v>
      </c>
      <c r="DK440">
        <v>0</v>
      </c>
    </row>
    <row r="441" spans="1:115" x14ac:dyDescent="0.2">
      <c r="A441">
        <f>ROW(Source!A277)</f>
        <v>277</v>
      </c>
      <c r="B441">
        <v>51441990</v>
      </c>
      <c r="C441">
        <v>51458045</v>
      </c>
      <c r="D441">
        <v>0</v>
      </c>
      <c r="E441">
        <v>1</v>
      </c>
      <c r="F441">
        <v>1</v>
      </c>
      <c r="G441">
        <v>1</v>
      </c>
      <c r="H441">
        <v>2</v>
      </c>
      <c r="I441" t="s">
        <v>781</v>
      </c>
      <c r="J441" t="s">
        <v>3</v>
      </c>
      <c r="K441" t="s">
        <v>782</v>
      </c>
      <c r="L441">
        <v>37129807</v>
      </c>
      <c r="N441">
        <v>1011</v>
      </c>
      <c r="O441" t="s">
        <v>646</v>
      </c>
      <c r="P441" t="s">
        <v>646</v>
      </c>
      <c r="Q441">
        <v>1</v>
      </c>
      <c r="W441">
        <v>0</v>
      </c>
      <c r="X441">
        <v>1021247885</v>
      </c>
      <c r="Y441">
        <f t="shared" si="229"/>
        <v>3.2774999999999994</v>
      </c>
      <c r="AA441">
        <v>0</v>
      </c>
      <c r="AB441">
        <v>184.4</v>
      </c>
      <c r="AC441">
        <v>25.1</v>
      </c>
      <c r="AD441">
        <v>0</v>
      </c>
      <c r="AE441">
        <v>0</v>
      </c>
      <c r="AF441">
        <v>184.4</v>
      </c>
      <c r="AG441">
        <v>25.1</v>
      </c>
      <c r="AH441">
        <v>0</v>
      </c>
      <c r="AI441">
        <v>1</v>
      </c>
      <c r="AJ441">
        <v>1</v>
      </c>
      <c r="AK441">
        <v>1</v>
      </c>
      <c r="AL441">
        <v>1</v>
      </c>
      <c r="AN441">
        <v>0</v>
      </c>
      <c r="AO441">
        <v>1</v>
      </c>
      <c r="AP441">
        <v>0</v>
      </c>
      <c r="AQ441">
        <v>0</v>
      </c>
      <c r="AR441">
        <v>0</v>
      </c>
      <c r="AS441" t="s">
        <v>3</v>
      </c>
      <c r="AT441">
        <v>2.2799999999999998</v>
      </c>
      <c r="AU441" t="s">
        <v>36</v>
      </c>
      <c r="AV441">
        <v>0</v>
      </c>
      <c r="AW441">
        <v>2</v>
      </c>
      <c r="AX441">
        <v>51458060</v>
      </c>
      <c r="AY441">
        <v>2</v>
      </c>
      <c r="AZ441">
        <v>100352</v>
      </c>
      <c r="BA441">
        <v>441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CX441">
        <f>ROUND(Y441*Source!I277,9)</f>
        <v>6.5549999999999997</v>
      </c>
      <c r="CY441">
        <f t="shared" ref="CY441:CY450" si="232">AB441</f>
        <v>184.4</v>
      </c>
      <c r="CZ441">
        <f t="shared" ref="CZ441:CZ450" si="233">AF441</f>
        <v>184.4</v>
      </c>
      <c r="DA441">
        <f t="shared" ref="DA441:DA450" si="234">AJ441</f>
        <v>1</v>
      </c>
      <c r="DB441">
        <f t="shared" si="230"/>
        <v>604.36812499999996</v>
      </c>
      <c r="DC441">
        <f t="shared" si="231"/>
        <v>82.268124999999998</v>
      </c>
      <c r="DD441" t="s">
        <v>3</v>
      </c>
      <c r="DE441" t="s">
        <v>3</v>
      </c>
      <c r="DF441">
        <f t="shared" si="198"/>
        <v>0</v>
      </c>
      <c r="DG441">
        <f t="shared" si="199"/>
        <v>1208.74</v>
      </c>
      <c r="DH441">
        <f t="shared" si="200"/>
        <v>164.53</v>
      </c>
      <c r="DI441">
        <f t="shared" si="201"/>
        <v>0</v>
      </c>
      <c r="DJ441">
        <f t="shared" ref="DJ441:DJ450" si="235">DG441</f>
        <v>1208.74</v>
      </c>
      <c r="DK441">
        <v>0</v>
      </c>
    </row>
    <row r="442" spans="1:115" x14ac:dyDescent="0.2">
      <c r="A442">
        <f>ROW(Source!A277)</f>
        <v>277</v>
      </c>
      <c r="B442">
        <v>51441990</v>
      </c>
      <c r="C442">
        <v>51458045</v>
      </c>
      <c r="D442">
        <v>0</v>
      </c>
      <c r="E442">
        <v>1</v>
      </c>
      <c r="F442">
        <v>1</v>
      </c>
      <c r="G442">
        <v>1</v>
      </c>
      <c r="H442">
        <v>2</v>
      </c>
      <c r="I442" t="s">
        <v>693</v>
      </c>
      <c r="J442" t="s">
        <v>3</v>
      </c>
      <c r="K442" t="s">
        <v>694</v>
      </c>
      <c r="L442">
        <v>37129807</v>
      </c>
      <c r="N442">
        <v>1011</v>
      </c>
      <c r="O442" t="s">
        <v>646</v>
      </c>
      <c r="P442" t="s">
        <v>646</v>
      </c>
      <c r="Q442">
        <v>1</v>
      </c>
      <c r="W442">
        <v>0</v>
      </c>
      <c r="X442">
        <v>-868342826</v>
      </c>
      <c r="Y442">
        <f t="shared" si="229"/>
        <v>3.2774999999999994</v>
      </c>
      <c r="AA442">
        <v>0</v>
      </c>
      <c r="AB442">
        <v>597.1</v>
      </c>
      <c r="AC442">
        <v>23.2</v>
      </c>
      <c r="AD442">
        <v>0</v>
      </c>
      <c r="AE442">
        <v>0</v>
      </c>
      <c r="AF442">
        <v>597.1</v>
      </c>
      <c r="AG442">
        <v>23.2</v>
      </c>
      <c r="AH442">
        <v>0</v>
      </c>
      <c r="AI442">
        <v>1</v>
      </c>
      <c r="AJ442">
        <v>1</v>
      </c>
      <c r="AK442">
        <v>1</v>
      </c>
      <c r="AL442">
        <v>1</v>
      </c>
      <c r="AN442">
        <v>0</v>
      </c>
      <c r="AO442">
        <v>1</v>
      </c>
      <c r="AP442">
        <v>0</v>
      </c>
      <c r="AQ442">
        <v>0</v>
      </c>
      <c r="AR442">
        <v>0</v>
      </c>
      <c r="AS442" t="s">
        <v>3</v>
      </c>
      <c r="AT442">
        <v>2.2799999999999998</v>
      </c>
      <c r="AU442" t="s">
        <v>36</v>
      </c>
      <c r="AV442">
        <v>0</v>
      </c>
      <c r="AW442">
        <v>2</v>
      </c>
      <c r="AX442">
        <v>51458061</v>
      </c>
      <c r="AY442">
        <v>2</v>
      </c>
      <c r="AZ442">
        <v>100352</v>
      </c>
      <c r="BA442">
        <v>442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CX442">
        <f>ROUND(Y442*Source!I277,9)</f>
        <v>6.5549999999999997</v>
      </c>
      <c r="CY442">
        <f t="shared" si="232"/>
        <v>597.1</v>
      </c>
      <c r="CZ442">
        <f t="shared" si="233"/>
        <v>597.1</v>
      </c>
      <c r="DA442">
        <f t="shared" si="234"/>
        <v>1</v>
      </c>
      <c r="DB442">
        <f t="shared" si="230"/>
        <v>1956.9981250000001</v>
      </c>
      <c r="DC442">
        <f t="shared" si="231"/>
        <v>76.043750000000003</v>
      </c>
      <c r="DD442" t="s">
        <v>3</v>
      </c>
      <c r="DE442" t="s">
        <v>3</v>
      </c>
      <c r="DF442">
        <f t="shared" si="198"/>
        <v>0</v>
      </c>
      <c r="DG442">
        <f t="shared" si="199"/>
        <v>3913.99</v>
      </c>
      <c r="DH442">
        <f t="shared" si="200"/>
        <v>152.08000000000001</v>
      </c>
      <c r="DI442">
        <f t="shared" si="201"/>
        <v>0</v>
      </c>
      <c r="DJ442">
        <f t="shared" si="235"/>
        <v>3913.99</v>
      </c>
      <c r="DK442">
        <v>0</v>
      </c>
    </row>
    <row r="443" spans="1:115" x14ac:dyDescent="0.2">
      <c r="A443">
        <f>ROW(Source!A277)</f>
        <v>277</v>
      </c>
      <c r="B443">
        <v>51441990</v>
      </c>
      <c r="C443">
        <v>51458045</v>
      </c>
      <c r="D443">
        <v>0</v>
      </c>
      <c r="E443">
        <v>1</v>
      </c>
      <c r="F443">
        <v>1</v>
      </c>
      <c r="G443">
        <v>1</v>
      </c>
      <c r="H443">
        <v>2</v>
      </c>
      <c r="I443" t="s">
        <v>773</v>
      </c>
      <c r="J443" t="s">
        <v>3</v>
      </c>
      <c r="K443" t="s">
        <v>774</v>
      </c>
      <c r="L443">
        <v>37129807</v>
      </c>
      <c r="N443">
        <v>1011</v>
      </c>
      <c r="O443" t="s">
        <v>646</v>
      </c>
      <c r="P443" t="s">
        <v>646</v>
      </c>
      <c r="Q443">
        <v>1</v>
      </c>
      <c r="W443">
        <v>0</v>
      </c>
      <c r="X443">
        <v>2061223483</v>
      </c>
      <c r="Y443">
        <f t="shared" si="229"/>
        <v>3.2774999999999994</v>
      </c>
      <c r="AA443">
        <v>0</v>
      </c>
      <c r="AB443">
        <v>399.15</v>
      </c>
      <c r="AC443">
        <v>36.700000000000003</v>
      </c>
      <c r="AD443">
        <v>0</v>
      </c>
      <c r="AE443">
        <v>0</v>
      </c>
      <c r="AF443">
        <v>399.15</v>
      </c>
      <c r="AG443">
        <v>36.700000000000003</v>
      </c>
      <c r="AH443">
        <v>0</v>
      </c>
      <c r="AI443">
        <v>1</v>
      </c>
      <c r="AJ443">
        <v>1</v>
      </c>
      <c r="AK443">
        <v>1</v>
      </c>
      <c r="AL443">
        <v>1</v>
      </c>
      <c r="AN443">
        <v>0</v>
      </c>
      <c r="AO443">
        <v>1</v>
      </c>
      <c r="AP443">
        <v>0</v>
      </c>
      <c r="AQ443">
        <v>0</v>
      </c>
      <c r="AR443">
        <v>0</v>
      </c>
      <c r="AS443" t="s">
        <v>3</v>
      </c>
      <c r="AT443">
        <v>2.2799999999999998</v>
      </c>
      <c r="AU443" t="s">
        <v>36</v>
      </c>
      <c r="AV443">
        <v>0</v>
      </c>
      <c r="AW443">
        <v>2</v>
      </c>
      <c r="AX443">
        <v>51458062</v>
      </c>
      <c r="AY443">
        <v>2</v>
      </c>
      <c r="AZ443">
        <v>100352</v>
      </c>
      <c r="BA443">
        <v>443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CX443">
        <f>ROUND(Y443*Source!I277,9)</f>
        <v>6.5549999999999997</v>
      </c>
      <c r="CY443">
        <f t="shared" si="232"/>
        <v>399.15</v>
      </c>
      <c r="CZ443">
        <f t="shared" si="233"/>
        <v>399.15</v>
      </c>
      <c r="DA443">
        <f t="shared" si="234"/>
        <v>1</v>
      </c>
      <c r="DB443">
        <f t="shared" si="230"/>
        <v>1308.2112500000001</v>
      </c>
      <c r="DC443">
        <f t="shared" si="231"/>
        <v>120.29</v>
      </c>
      <c r="DD443" t="s">
        <v>3</v>
      </c>
      <c r="DE443" t="s">
        <v>3</v>
      </c>
      <c r="DF443">
        <f t="shared" si="198"/>
        <v>0</v>
      </c>
      <c r="DG443">
        <f t="shared" si="199"/>
        <v>2616.4299999999998</v>
      </c>
      <c r="DH443">
        <f t="shared" si="200"/>
        <v>240.57</v>
      </c>
      <c r="DI443">
        <f t="shared" si="201"/>
        <v>0</v>
      </c>
      <c r="DJ443">
        <f t="shared" si="235"/>
        <v>2616.4299999999998</v>
      </c>
      <c r="DK443">
        <v>0</v>
      </c>
    </row>
    <row r="444" spans="1:115" x14ac:dyDescent="0.2">
      <c r="A444">
        <f>ROW(Source!A277)</f>
        <v>277</v>
      </c>
      <c r="B444">
        <v>51441990</v>
      </c>
      <c r="C444">
        <v>51458045</v>
      </c>
      <c r="D444">
        <v>0</v>
      </c>
      <c r="E444">
        <v>1</v>
      </c>
      <c r="F444">
        <v>1</v>
      </c>
      <c r="G444">
        <v>1</v>
      </c>
      <c r="H444">
        <v>2</v>
      </c>
      <c r="I444" t="s">
        <v>783</v>
      </c>
      <c r="J444" t="s">
        <v>3</v>
      </c>
      <c r="K444" t="s">
        <v>784</v>
      </c>
      <c r="L444">
        <v>37129807</v>
      </c>
      <c r="N444">
        <v>1011</v>
      </c>
      <c r="O444" t="s">
        <v>646</v>
      </c>
      <c r="P444" t="s">
        <v>646</v>
      </c>
      <c r="Q444">
        <v>1</v>
      </c>
      <c r="W444">
        <v>0</v>
      </c>
      <c r="X444">
        <v>-136172881</v>
      </c>
      <c r="Y444">
        <f t="shared" si="229"/>
        <v>2.3287500000000003</v>
      </c>
      <c r="AA444">
        <v>0</v>
      </c>
      <c r="AB444">
        <v>2412.34</v>
      </c>
      <c r="AC444">
        <v>50.2</v>
      </c>
      <c r="AD444">
        <v>0</v>
      </c>
      <c r="AE444">
        <v>0</v>
      </c>
      <c r="AF444">
        <v>2412.34</v>
      </c>
      <c r="AG444">
        <v>50.2</v>
      </c>
      <c r="AH444">
        <v>0</v>
      </c>
      <c r="AI444">
        <v>1</v>
      </c>
      <c r="AJ444">
        <v>1</v>
      </c>
      <c r="AK444">
        <v>1</v>
      </c>
      <c r="AL444">
        <v>1</v>
      </c>
      <c r="AN444">
        <v>0</v>
      </c>
      <c r="AO444">
        <v>1</v>
      </c>
      <c r="AP444">
        <v>0</v>
      </c>
      <c r="AQ444">
        <v>0</v>
      </c>
      <c r="AR444">
        <v>0</v>
      </c>
      <c r="AS444" t="s">
        <v>3</v>
      </c>
      <c r="AT444">
        <v>1.62</v>
      </c>
      <c r="AU444" t="s">
        <v>36</v>
      </c>
      <c r="AV444">
        <v>0</v>
      </c>
      <c r="AW444">
        <v>2</v>
      </c>
      <c r="AX444">
        <v>51458063</v>
      </c>
      <c r="AY444">
        <v>2</v>
      </c>
      <c r="AZ444">
        <v>98304</v>
      </c>
      <c r="BA444">
        <v>444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CX444">
        <f>ROUND(Y444*Source!I277,9)</f>
        <v>4.6574999999999998</v>
      </c>
      <c r="CY444">
        <f t="shared" si="232"/>
        <v>2412.34</v>
      </c>
      <c r="CZ444">
        <f t="shared" si="233"/>
        <v>2412.34</v>
      </c>
      <c r="DA444">
        <f t="shared" si="234"/>
        <v>1</v>
      </c>
      <c r="DB444">
        <f t="shared" si="230"/>
        <v>5617.7356250000003</v>
      </c>
      <c r="DC444">
        <f t="shared" si="231"/>
        <v>116.89749999999999</v>
      </c>
      <c r="DD444" t="s">
        <v>3</v>
      </c>
      <c r="DE444" t="s">
        <v>3</v>
      </c>
      <c r="DF444">
        <f t="shared" si="198"/>
        <v>0</v>
      </c>
      <c r="DG444">
        <f t="shared" si="199"/>
        <v>11235.47</v>
      </c>
      <c r="DH444">
        <f t="shared" si="200"/>
        <v>233.81</v>
      </c>
      <c r="DI444">
        <f t="shared" si="201"/>
        <v>0</v>
      </c>
      <c r="DJ444">
        <f t="shared" si="235"/>
        <v>11235.47</v>
      </c>
      <c r="DK444">
        <v>0</v>
      </c>
    </row>
    <row r="445" spans="1:115" x14ac:dyDescent="0.2">
      <c r="A445">
        <f>ROW(Source!A277)</f>
        <v>277</v>
      </c>
      <c r="B445">
        <v>51441990</v>
      </c>
      <c r="C445">
        <v>51458045</v>
      </c>
      <c r="D445">
        <v>0</v>
      </c>
      <c r="E445">
        <v>1</v>
      </c>
      <c r="F445">
        <v>1</v>
      </c>
      <c r="G445">
        <v>1</v>
      </c>
      <c r="H445">
        <v>2</v>
      </c>
      <c r="I445" t="s">
        <v>785</v>
      </c>
      <c r="J445" t="s">
        <v>3</v>
      </c>
      <c r="K445" t="s">
        <v>786</v>
      </c>
      <c r="L445">
        <v>37129807</v>
      </c>
      <c r="N445">
        <v>1011</v>
      </c>
      <c r="O445" t="s">
        <v>646</v>
      </c>
      <c r="P445" t="s">
        <v>646</v>
      </c>
      <c r="Q445">
        <v>1</v>
      </c>
      <c r="W445">
        <v>0</v>
      </c>
      <c r="X445">
        <v>1517645301</v>
      </c>
      <c r="Y445">
        <f t="shared" si="229"/>
        <v>1.4806250000000001</v>
      </c>
      <c r="AA445">
        <v>0</v>
      </c>
      <c r="AB445">
        <v>1983.49</v>
      </c>
      <c r="AC445">
        <v>60.66</v>
      </c>
      <c r="AD445">
        <v>0</v>
      </c>
      <c r="AE445">
        <v>0</v>
      </c>
      <c r="AF445">
        <v>1983.49</v>
      </c>
      <c r="AG445">
        <v>60.66</v>
      </c>
      <c r="AH445">
        <v>0</v>
      </c>
      <c r="AI445">
        <v>1</v>
      </c>
      <c r="AJ445">
        <v>1</v>
      </c>
      <c r="AK445">
        <v>1</v>
      </c>
      <c r="AL445">
        <v>1</v>
      </c>
      <c r="AN445">
        <v>0</v>
      </c>
      <c r="AO445">
        <v>1</v>
      </c>
      <c r="AP445">
        <v>0</v>
      </c>
      <c r="AQ445">
        <v>0</v>
      </c>
      <c r="AR445">
        <v>0</v>
      </c>
      <c r="AS445" t="s">
        <v>3</v>
      </c>
      <c r="AT445">
        <v>1.03</v>
      </c>
      <c r="AU445" t="s">
        <v>36</v>
      </c>
      <c r="AV445">
        <v>0</v>
      </c>
      <c r="AW445">
        <v>2</v>
      </c>
      <c r="AX445">
        <v>51458064</v>
      </c>
      <c r="AY445">
        <v>2</v>
      </c>
      <c r="AZ445">
        <v>98304</v>
      </c>
      <c r="BA445">
        <v>445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CX445">
        <f>ROUND(Y445*Source!I277,9)</f>
        <v>2.9612500000000002</v>
      </c>
      <c r="CY445">
        <f t="shared" si="232"/>
        <v>1983.49</v>
      </c>
      <c r="CZ445">
        <f t="shared" si="233"/>
        <v>1983.49</v>
      </c>
      <c r="DA445">
        <f t="shared" si="234"/>
        <v>1</v>
      </c>
      <c r="DB445">
        <f t="shared" si="230"/>
        <v>2936.7981249999998</v>
      </c>
      <c r="DC445">
        <f t="shared" si="231"/>
        <v>89.814999999999998</v>
      </c>
      <c r="DD445" t="s">
        <v>3</v>
      </c>
      <c r="DE445" t="s">
        <v>3</v>
      </c>
      <c r="DF445">
        <f t="shared" si="198"/>
        <v>0</v>
      </c>
      <c r="DG445">
        <f t="shared" si="199"/>
        <v>5873.61</v>
      </c>
      <c r="DH445">
        <f t="shared" si="200"/>
        <v>179.63</v>
      </c>
      <c r="DI445">
        <f t="shared" si="201"/>
        <v>0</v>
      </c>
      <c r="DJ445">
        <f t="shared" si="235"/>
        <v>5873.61</v>
      </c>
      <c r="DK445">
        <v>0</v>
      </c>
    </row>
    <row r="446" spans="1:115" x14ac:dyDescent="0.2">
      <c r="A446">
        <f>ROW(Source!A277)</f>
        <v>277</v>
      </c>
      <c r="B446">
        <v>51441990</v>
      </c>
      <c r="C446">
        <v>51458045</v>
      </c>
      <c r="D446">
        <v>0</v>
      </c>
      <c r="E446">
        <v>1</v>
      </c>
      <c r="F446">
        <v>1</v>
      </c>
      <c r="G446">
        <v>1</v>
      </c>
      <c r="H446">
        <v>2</v>
      </c>
      <c r="I446" t="s">
        <v>787</v>
      </c>
      <c r="J446" t="s">
        <v>3</v>
      </c>
      <c r="K446" t="s">
        <v>788</v>
      </c>
      <c r="L446">
        <v>37129807</v>
      </c>
      <c r="N446">
        <v>1011</v>
      </c>
      <c r="O446" t="s">
        <v>646</v>
      </c>
      <c r="P446" t="s">
        <v>646</v>
      </c>
      <c r="Q446">
        <v>1</v>
      </c>
      <c r="W446">
        <v>0</v>
      </c>
      <c r="X446">
        <v>-99921888</v>
      </c>
      <c r="Y446">
        <f t="shared" si="229"/>
        <v>3.8381249999999998</v>
      </c>
      <c r="AA446">
        <v>0</v>
      </c>
      <c r="AB446">
        <v>3</v>
      </c>
      <c r="AC446">
        <v>0</v>
      </c>
      <c r="AD446">
        <v>0</v>
      </c>
      <c r="AE446">
        <v>0</v>
      </c>
      <c r="AF446">
        <v>3</v>
      </c>
      <c r="AG446">
        <v>0</v>
      </c>
      <c r="AH446">
        <v>0</v>
      </c>
      <c r="AI446">
        <v>1</v>
      </c>
      <c r="AJ446">
        <v>1</v>
      </c>
      <c r="AK446">
        <v>1</v>
      </c>
      <c r="AL446">
        <v>1</v>
      </c>
      <c r="AN446">
        <v>0</v>
      </c>
      <c r="AO446">
        <v>1</v>
      </c>
      <c r="AP446">
        <v>0</v>
      </c>
      <c r="AQ446">
        <v>0</v>
      </c>
      <c r="AR446">
        <v>0</v>
      </c>
      <c r="AS446" t="s">
        <v>3</v>
      </c>
      <c r="AT446">
        <v>2.67</v>
      </c>
      <c r="AU446" t="s">
        <v>36</v>
      </c>
      <c r="AV446">
        <v>0</v>
      </c>
      <c r="AW446">
        <v>2</v>
      </c>
      <c r="AX446">
        <v>51458065</v>
      </c>
      <c r="AY446">
        <v>2</v>
      </c>
      <c r="AZ446">
        <v>32768</v>
      </c>
      <c r="BA446">
        <v>446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CX446">
        <f>ROUND(Y446*Source!I277,9)</f>
        <v>7.6762499999999996</v>
      </c>
      <c r="CY446">
        <f t="shared" si="232"/>
        <v>3</v>
      </c>
      <c r="CZ446">
        <f t="shared" si="233"/>
        <v>3</v>
      </c>
      <c r="DA446">
        <f t="shared" si="234"/>
        <v>1</v>
      </c>
      <c r="DB446">
        <f t="shared" si="230"/>
        <v>11.514374999999999</v>
      </c>
      <c r="DC446">
        <f t="shared" si="231"/>
        <v>0</v>
      </c>
      <c r="DD446" t="s">
        <v>3</v>
      </c>
      <c r="DE446" t="s">
        <v>3</v>
      </c>
      <c r="DF446">
        <f t="shared" si="198"/>
        <v>0</v>
      </c>
      <c r="DG446">
        <f t="shared" si="199"/>
        <v>23.03</v>
      </c>
      <c r="DH446">
        <f t="shared" si="200"/>
        <v>0</v>
      </c>
      <c r="DI446">
        <f t="shared" si="201"/>
        <v>0</v>
      </c>
      <c r="DJ446">
        <f t="shared" si="235"/>
        <v>23.03</v>
      </c>
      <c r="DK446">
        <v>0</v>
      </c>
    </row>
    <row r="447" spans="1:115" x14ac:dyDescent="0.2">
      <c r="A447">
        <f>ROW(Source!A277)</f>
        <v>277</v>
      </c>
      <c r="B447">
        <v>51441990</v>
      </c>
      <c r="C447">
        <v>51458045</v>
      </c>
      <c r="D447">
        <v>0</v>
      </c>
      <c r="E447">
        <v>1</v>
      </c>
      <c r="F447">
        <v>1</v>
      </c>
      <c r="G447">
        <v>1</v>
      </c>
      <c r="H447">
        <v>2</v>
      </c>
      <c r="I447" t="s">
        <v>789</v>
      </c>
      <c r="J447" t="s">
        <v>3</v>
      </c>
      <c r="K447" t="s">
        <v>790</v>
      </c>
      <c r="L447">
        <v>37129807</v>
      </c>
      <c r="N447">
        <v>1011</v>
      </c>
      <c r="O447" t="s">
        <v>646</v>
      </c>
      <c r="P447" t="s">
        <v>646</v>
      </c>
      <c r="Q447">
        <v>1</v>
      </c>
      <c r="W447">
        <v>0</v>
      </c>
      <c r="X447">
        <v>162646650</v>
      </c>
      <c r="Y447">
        <f t="shared" si="229"/>
        <v>0.27312499999999995</v>
      </c>
      <c r="AA447">
        <v>0</v>
      </c>
      <c r="AB447">
        <v>536.09</v>
      </c>
      <c r="AC447">
        <v>45.24</v>
      </c>
      <c r="AD447">
        <v>0</v>
      </c>
      <c r="AE447">
        <v>0</v>
      </c>
      <c r="AF447">
        <v>536.09</v>
      </c>
      <c r="AG447">
        <v>45.24</v>
      </c>
      <c r="AH447">
        <v>0</v>
      </c>
      <c r="AI447">
        <v>1</v>
      </c>
      <c r="AJ447">
        <v>1</v>
      </c>
      <c r="AK447">
        <v>1</v>
      </c>
      <c r="AL447">
        <v>1</v>
      </c>
      <c r="AN447">
        <v>0</v>
      </c>
      <c r="AO447">
        <v>1</v>
      </c>
      <c r="AP447">
        <v>0</v>
      </c>
      <c r="AQ447">
        <v>0</v>
      </c>
      <c r="AR447">
        <v>0</v>
      </c>
      <c r="AS447" t="s">
        <v>3</v>
      </c>
      <c r="AT447">
        <v>0.19</v>
      </c>
      <c r="AU447" t="s">
        <v>36</v>
      </c>
      <c r="AV447">
        <v>0</v>
      </c>
      <c r="AW447">
        <v>2</v>
      </c>
      <c r="AX447">
        <v>51458066</v>
      </c>
      <c r="AY447">
        <v>2</v>
      </c>
      <c r="AZ447">
        <v>100352</v>
      </c>
      <c r="BA447">
        <v>447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CX447">
        <f>ROUND(Y447*Source!I277,9)</f>
        <v>0.54625000000000001</v>
      </c>
      <c r="CY447">
        <f t="shared" si="232"/>
        <v>536.09</v>
      </c>
      <c r="CZ447">
        <f t="shared" si="233"/>
        <v>536.09</v>
      </c>
      <c r="DA447">
        <f t="shared" si="234"/>
        <v>1</v>
      </c>
      <c r="DB447">
        <f t="shared" si="230"/>
        <v>146.42375000000001</v>
      </c>
      <c r="DC447">
        <f t="shared" si="231"/>
        <v>12.362500000000001</v>
      </c>
      <c r="DD447" t="s">
        <v>3</v>
      </c>
      <c r="DE447" t="s">
        <v>3</v>
      </c>
      <c r="DF447">
        <f t="shared" si="198"/>
        <v>0</v>
      </c>
      <c r="DG447">
        <f t="shared" si="199"/>
        <v>292.83999999999997</v>
      </c>
      <c r="DH447">
        <f t="shared" si="200"/>
        <v>24.71</v>
      </c>
      <c r="DI447">
        <f t="shared" si="201"/>
        <v>0</v>
      </c>
      <c r="DJ447">
        <f t="shared" si="235"/>
        <v>292.83999999999997</v>
      </c>
      <c r="DK447">
        <v>0</v>
      </c>
    </row>
    <row r="448" spans="1:115" x14ac:dyDescent="0.2">
      <c r="A448">
        <f>ROW(Source!A277)</f>
        <v>277</v>
      </c>
      <c r="B448">
        <v>51441990</v>
      </c>
      <c r="C448">
        <v>51458045</v>
      </c>
      <c r="D448">
        <v>0</v>
      </c>
      <c r="E448">
        <v>1</v>
      </c>
      <c r="F448">
        <v>1</v>
      </c>
      <c r="G448">
        <v>1</v>
      </c>
      <c r="H448">
        <v>2</v>
      </c>
      <c r="I448" t="s">
        <v>681</v>
      </c>
      <c r="J448" t="s">
        <v>3</v>
      </c>
      <c r="K448" t="s">
        <v>682</v>
      </c>
      <c r="L448">
        <v>37129807</v>
      </c>
      <c r="N448">
        <v>1011</v>
      </c>
      <c r="O448" t="s">
        <v>646</v>
      </c>
      <c r="P448" t="s">
        <v>646</v>
      </c>
      <c r="Q448">
        <v>1</v>
      </c>
      <c r="W448">
        <v>0</v>
      </c>
      <c r="X448">
        <v>1350498324</v>
      </c>
      <c r="Y448">
        <f t="shared" si="229"/>
        <v>13.756874999999999</v>
      </c>
      <c r="AA448">
        <v>0</v>
      </c>
      <c r="AB448">
        <v>0.49</v>
      </c>
      <c r="AC448">
        <v>0</v>
      </c>
      <c r="AD448">
        <v>0</v>
      </c>
      <c r="AE448">
        <v>0</v>
      </c>
      <c r="AF448">
        <v>0.49</v>
      </c>
      <c r="AG448">
        <v>0</v>
      </c>
      <c r="AH448">
        <v>0</v>
      </c>
      <c r="AI448">
        <v>1</v>
      </c>
      <c r="AJ448">
        <v>1</v>
      </c>
      <c r="AK448">
        <v>1</v>
      </c>
      <c r="AL448">
        <v>1</v>
      </c>
      <c r="AN448">
        <v>0</v>
      </c>
      <c r="AO448">
        <v>1</v>
      </c>
      <c r="AP448">
        <v>0</v>
      </c>
      <c r="AQ448">
        <v>0</v>
      </c>
      <c r="AR448">
        <v>0</v>
      </c>
      <c r="AS448" t="s">
        <v>3</v>
      </c>
      <c r="AT448">
        <v>9.57</v>
      </c>
      <c r="AU448" t="s">
        <v>36</v>
      </c>
      <c r="AV448">
        <v>0</v>
      </c>
      <c r="AW448">
        <v>2</v>
      </c>
      <c r="AX448">
        <v>51458067</v>
      </c>
      <c r="AY448">
        <v>2</v>
      </c>
      <c r="AZ448">
        <v>34816</v>
      </c>
      <c r="BA448">
        <v>448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CX448">
        <f>ROUND(Y448*Source!I277,9)</f>
        <v>27.513750000000002</v>
      </c>
      <c r="CY448">
        <f t="shared" si="232"/>
        <v>0.49</v>
      </c>
      <c r="CZ448">
        <f t="shared" si="233"/>
        <v>0.49</v>
      </c>
      <c r="DA448">
        <f t="shared" si="234"/>
        <v>1</v>
      </c>
      <c r="DB448">
        <f t="shared" si="230"/>
        <v>6.7418750000000003</v>
      </c>
      <c r="DC448">
        <f t="shared" si="231"/>
        <v>0</v>
      </c>
      <c r="DD448" t="s">
        <v>3</v>
      </c>
      <c r="DE448" t="s">
        <v>3</v>
      </c>
      <c r="DF448">
        <f t="shared" si="198"/>
        <v>0</v>
      </c>
      <c r="DG448">
        <f t="shared" si="199"/>
        <v>13.48</v>
      </c>
      <c r="DH448">
        <f t="shared" si="200"/>
        <v>0</v>
      </c>
      <c r="DI448">
        <f t="shared" si="201"/>
        <v>0</v>
      </c>
      <c r="DJ448">
        <f t="shared" si="235"/>
        <v>13.48</v>
      </c>
      <c r="DK448">
        <v>0</v>
      </c>
    </row>
    <row r="449" spans="1:115" x14ac:dyDescent="0.2">
      <c r="A449">
        <f>ROW(Source!A277)</f>
        <v>277</v>
      </c>
      <c r="B449">
        <v>51441990</v>
      </c>
      <c r="C449">
        <v>51458045</v>
      </c>
      <c r="D449">
        <v>0</v>
      </c>
      <c r="E449">
        <v>1</v>
      </c>
      <c r="F449">
        <v>1</v>
      </c>
      <c r="G449">
        <v>1</v>
      </c>
      <c r="H449">
        <v>2</v>
      </c>
      <c r="I449" t="s">
        <v>707</v>
      </c>
      <c r="J449" t="s">
        <v>3</v>
      </c>
      <c r="K449" t="s">
        <v>708</v>
      </c>
      <c r="L449">
        <v>37129807</v>
      </c>
      <c r="N449">
        <v>1011</v>
      </c>
      <c r="O449" t="s">
        <v>646</v>
      </c>
      <c r="P449" t="s">
        <v>646</v>
      </c>
      <c r="Q449">
        <v>1</v>
      </c>
      <c r="W449">
        <v>0</v>
      </c>
      <c r="X449">
        <v>2111957426</v>
      </c>
      <c r="Y449">
        <f t="shared" si="229"/>
        <v>6.4112499999999999</v>
      </c>
      <c r="AA449">
        <v>0</v>
      </c>
      <c r="AB449">
        <v>20</v>
      </c>
      <c r="AC449">
        <v>0</v>
      </c>
      <c r="AD449">
        <v>0</v>
      </c>
      <c r="AE449">
        <v>0</v>
      </c>
      <c r="AF449">
        <v>20</v>
      </c>
      <c r="AG449">
        <v>0</v>
      </c>
      <c r="AH449">
        <v>0</v>
      </c>
      <c r="AI449">
        <v>1</v>
      </c>
      <c r="AJ449">
        <v>1</v>
      </c>
      <c r="AK449">
        <v>1</v>
      </c>
      <c r="AL449">
        <v>1</v>
      </c>
      <c r="AN449">
        <v>0</v>
      </c>
      <c r="AO449">
        <v>1</v>
      </c>
      <c r="AP449">
        <v>0</v>
      </c>
      <c r="AQ449">
        <v>0</v>
      </c>
      <c r="AR449">
        <v>0</v>
      </c>
      <c r="AS449" t="s">
        <v>3</v>
      </c>
      <c r="AT449">
        <v>4.46</v>
      </c>
      <c r="AU449" t="s">
        <v>36</v>
      </c>
      <c r="AV449">
        <v>0</v>
      </c>
      <c r="AW449">
        <v>2</v>
      </c>
      <c r="AX449">
        <v>51458068</v>
      </c>
      <c r="AY449">
        <v>2</v>
      </c>
      <c r="AZ449">
        <v>32768</v>
      </c>
      <c r="BA449">
        <v>449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CX449">
        <f>ROUND(Y449*Source!I277,9)</f>
        <v>12.8225</v>
      </c>
      <c r="CY449">
        <f t="shared" si="232"/>
        <v>20</v>
      </c>
      <c r="CZ449">
        <f t="shared" si="233"/>
        <v>20</v>
      </c>
      <c r="DA449">
        <f t="shared" si="234"/>
        <v>1</v>
      </c>
      <c r="DB449">
        <f t="shared" si="230"/>
        <v>128.22499999999999</v>
      </c>
      <c r="DC449">
        <f t="shared" si="231"/>
        <v>0</v>
      </c>
      <c r="DD449" t="s">
        <v>3</v>
      </c>
      <c r="DE449" t="s">
        <v>3</v>
      </c>
      <c r="DF449">
        <f t="shared" ref="DF449:DF512" si="236">ROUND(AE449*CX449,2)</f>
        <v>0</v>
      </c>
      <c r="DG449">
        <f t="shared" ref="DG449:DG512" si="237">ROUND(AF449*CX449,2)</f>
        <v>256.45</v>
      </c>
      <c r="DH449">
        <f t="shared" ref="DH449:DH512" si="238">ROUND(AG449*CX449,2)</f>
        <v>0</v>
      </c>
      <c r="DI449">
        <f t="shared" ref="DI449:DI512" si="239">ROUND(AH449*CX449,2)</f>
        <v>0</v>
      </c>
      <c r="DJ449">
        <f t="shared" si="235"/>
        <v>256.45</v>
      </c>
      <c r="DK449">
        <v>0</v>
      </c>
    </row>
    <row r="450" spans="1:115" x14ac:dyDescent="0.2">
      <c r="A450">
        <f>ROW(Source!A277)</f>
        <v>277</v>
      </c>
      <c r="B450">
        <v>51441990</v>
      </c>
      <c r="C450">
        <v>51458045</v>
      </c>
      <c r="D450">
        <v>0</v>
      </c>
      <c r="E450">
        <v>1</v>
      </c>
      <c r="F450">
        <v>1</v>
      </c>
      <c r="G450">
        <v>1</v>
      </c>
      <c r="H450">
        <v>2</v>
      </c>
      <c r="I450" t="s">
        <v>709</v>
      </c>
      <c r="J450" t="s">
        <v>3</v>
      </c>
      <c r="K450" t="s">
        <v>710</v>
      </c>
      <c r="L450">
        <v>37129807</v>
      </c>
      <c r="N450">
        <v>1011</v>
      </c>
      <c r="O450" t="s">
        <v>646</v>
      </c>
      <c r="P450" t="s">
        <v>646</v>
      </c>
      <c r="Q450">
        <v>1</v>
      </c>
      <c r="W450">
        <v>0</v>
      </c>
      <c r="X450">
        <v>1349450528</v>
      </c>
      <c r="Y450">
        <f t="shared" si="229"/>
        <v>1.653125</v>
      </c>
      <c r="AA450">
        <v>0</v>
      </c>
      <c r="AB450">
        <v>3</v>
      </c>
      <c r="AC450">
        <v>0</v>
      </c>
      <c r="AD450">
        <v>0</v>
      </c>
      <c r="AE450">
        <v>0</v>
      </c>
      <c r="AF450">
        <v>3</v>
      </c>
      <c r="AG450">
        <v>0</v>
      </c>
      <c r="AH450">
        <v>0</v>
      </c>
      <c r="AI450">
        <v>1</v>
      </c>
      <c r="AJ450">
        <v>1</v>
      </c>
      <c r="AK450">
        <v>1</v>
      </c>
      <c r="AL450">
        <v>1</v>
      </c>
      <c r="AN450">
        <v>0</v>
      </c>
      <c r="AO450">
        <v>1</v>
      </c>
      <c r="AP450">
        <v>0</v>
      </c>
      <c r="AQ450">
        <v>0</v>
      </c>
      <c r="AR450">
        <v>0</v>
      </c>
      <c r="AS450" t="s">
        <v>3</v>
      </c>
      <c r="AT450">
        <v>1.1499999999999999</v>
      </c>
      <c r="AU450" t="s">
        <v>36</v>
      </c>
      <c r="AV450">
        <v>0</v>
      </c>
      <c r="AW450">
        <v>2</v>
      </c>
      <c r="AX450">
        <v>51458069</v>
      </c>
      <c r="AY450">
        <v>2</v>
      </c>
      <c r="AZ450">
        <v>32768</v>
      </c>
      <c r="BA450">
        <v>450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CX450">
        <f>ROUND(Y450*Source!I277,9)</f>
        <v>3.3062499999999999</v>
      </c>
      <c r="CY450">
        <f t="shared" si="232"/>
        <v>3</v>
      </c>
      <c r="CZ450">
        <f t="shared" si="233"/>
        <v>3</v>
      </c>
      <c r="DA450">
        <f t="shared" si="234"/>
        <v>1</v>
      </c>
      <c r="DB450">
        <f t="shared" si="230"/>
        <v>4.9593749999999996</v>
      </c>
      <c r="DC450">
        <f t="shared" si="231"/>
        <v>0</v>
      </c>
      <c r="DD450" t="s">
        <v>3</v>
      </c>
      <c r="DE450" t="s">
        <v>3</v>
      </c>
      <c r="DF450">
        <f t="shared" si="236"/>
        <v>0</v>
      </c>
      <c r="DG450">
        <f t="shared" si="237"/>
        <v>9.92</v>
      </c>
      <c r="DH450">
        <f t="shared" si="238"/>
        <v>0</v>
      </c>
      <c r="DI450">
        <f t="shared" si="239"/>
        <v>0</v>
      </c>
      <c r="DJ450">
        <f t="shared" si="235"/>
        <v>9.92</v>
      </c>
      <c r="DK450">
        <v>0</v>
      </c>
    </row>
    <row r="451" spans="1:115" x14ac:dyDescent="0.2">
      <c r="A451">
        <f>ROW(Source!A284)</f>
        <v>284</v>
      </c>
      <c r="B451">
        <v>51442965</v>
      </c>
      <c r="C451">
        <v>51458073</v>
      </c>
      <c r="D451">
        <v>0</v>
      </c>
      <c r="E451">
        <v>1</v>
      </c>
      <c r="F451">
        <v>1</v>
      </c>
      <c r="G451">
        <v>1</v>
      </c>
      <c r="H451">
        <v>1</v>
      </c>
      <c r="I451" t="s">
        <v>734</v>
      </c>
      <c r="J451" t="s">
        <v>3</v>
      </c>
      <c r="K451" t="s">
        <v>735</v>
      </c>
      <c r="L451">
        <v>1369</v>
      </c>
      <c r="N451">
        <v>1013</v>
      </c>
      <c r="O451" t="s">
        <v>642</v>
      </c>
      <c r="P451" t="s">
        <v>642</v>
      </c>
      <c r="Q451">
        <v>1</v>
      </c>
      <c r="W451">
        <v>0</v>
      </c>
      <c r="X451">
        <v>-2095006986</v>
      </c>
      <c r="Y451">
        <f>(AT451*1.15*1.15)</f>
        <v>73.451649999999987</v>
      </c>
      <c r="AA451">
        <v>0</v>
      </c>
      <c r="AB451">
        <v>0</v>
      </c>
      <c r="AC451">
        <v>0</v>
      </c>
      <c r="AD451">
        <v>9.6199999999999992</v>
      </c>
      <c r="AE451">
        <v>0</v>
      </c>
      <c r="AF451">
        <v>0</v>
      </c>
      <c r="AG451">
        <v>0</v>
      </c>
      <c r="AH451">
        <v>9.6199999999999992</v>
      </c>
      <c r="AI451">
        <v>1</v>
      </c>
      <c r="AJ451">
        <v>1</v>
      </c>
      <c r="AK451">
        <v>1</v>
      </c>
      <c r="AL451">
        <v>1</v>
      </c>
      <c r="AN451">
        <v>0</v>
      </c>
      <c r="AO451">
        <v>1</v>
      </c>
      <c r="AP451">
        <v>0</v>
      </c>
      <c r="AQ451">
        <v>0</v>
      </c>
      <c r="AR451">
        <v>0</v>
      </c>
      <c r="AS451" t="s">
        <v>3</v>
      </c>
      <c r="AT451">
        <v>55.54</v>
      </c>
      <c r="AU451" t="s">
        <v>43</v>
      </c>
      <c r="AV451">
        <v>1</v>
      </c>
      <c r="AW451">
        <v>2</v>
      </c>
      <c r="AX451">
        <v>51458093</v>
      </c>
      <c r="AY451">
        <v>2</v>
      </c>
      <c r="AZ451">
        <v>131072</v>
      </c>
      <c r="BA451">
        <v>451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CX451">
        <f>ROUND(Y451*Source!I284,9)</f>
        <v>220.35495</v>
      </c>
      <c r="CY451">
        <f>AD451</f>
        <v>9.6199999999999992</v>
      </c>
      <c r="CZ451">
        <f>AH451</f>
        <v>9.6199999999999992</v>
      </c>
      <c r="DA451">
        <f>AL451</f>
        <v>1</v>
      </c>
      <c r="DB451">
        <f>ROUND((ROUND(AT451*CZ451,2)*1.15*1.15),6)</f>
        <v>706.598525</v>
      </c>
      <c r="DC451">
        <f>ROUND((ROUND(AT451*AG451,2)*1.15*1.15),6)</f>
        <v>0</v>
      </c>
      <c r="DD451" t="s">
        <v>3</v>
      </c>
      <c r="DE451" t="s">
        <v>3</v>
      </c>
      <c r="DF451">
        <f t="shared" si="236"/>
        <v>0</v>
      </c>
      <c r="DG451">
        <f t="shared" si="237"/>
        <v>0</v>
      </c>
      <c r="DH451">
        <f t="shared" si="238"/>
        <v>0</v>
      </c>
      <c r="DI451">
        <f t="shared" si="239"/>
        <v>2119.81</v>
      </c>
      <c r="DJ451">
        <f>DI451</f>
        <v>2119.81</v>
      </c>
      <c r="DK451">
        <v>0</v>
      </c>
    </row>
    <row r="452" spans="1:115" x14ac:dyDescent="0.2">
      <c r="A452">
        <f>ROW(Source!A284)</f>
        <v>284</v>
      </c>
      <c r="B452">
        <v>51442965</v>
      </c>
      <c r="C452">
        <v>51458073</v>
      </c>
      <c r="D452">
        <v>121548</v>
      </c>
      <c r="E452">
        <v>1</v>
      </c>
      <c r="F452">
        <v>1</v>
      </c>
      <c r="G452">
        <v>1</v>
      </c>
      <c r="H452">
        <v>1</v>
      </c>
      <c r="I452" t="s">
        <v>31</v>
      </c>
      <c r="J452" t="s">
        <v>3</v>
      </c>
      <c r="K452" t="s">
        <v>643</v>
      </c>
      <c r="L452">
        <v>1369</v>
      </c>
      <c r="N452">
        <v>1013</v>
      </c>
      <c r="O452" t="s">
        <v>642</v>
      </c>
      <c r="P452" t="s">
        <v>642</v>
      </c>
      <c r="Q452">
        <v>1</v>
      </c>
      <c r="W452">
        <v>0</v>
      </c>
      <c r="X452">
        <v>18861106</v>
      </c>
      <c r="Y452">
        <f t="shared" ref="Y452:Y458" si="240">(AT452*1.25*1.15)</f>
        <v>25.78875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1</v>
      </c>
      <c r="AJ452">
        <v>1</v>
      </c>
      <c r="AK452">
        <v>1</v>
      </c>
      <c r="AL452">
        <v>1</v>
      </c>
      <c r="AN452">
        <v>0</v>
      </c>
      <c r="AO452">
        <v>1</v>
      </c>
      <c r="AP452">
        <v>0</v>
      </c>
      <c r="AQ452">
        <v>0</v>
      </c>
      <c r="AR452">
        <v>0</v>
      </c>
      <c r="AS452" t="s">
        <v>3</v>
      </c>
      <c r="AT452">
        <v>17.940000000000001</v>
      </c>
      <c r="AU452" t="s">
        <v>36</v>
      </c>
      <c r="AV452">
        <v>2</v>
      </c>
      <c r="AW452">
        <v>2</v>
      </c>
      <c r="AX452">
        <v>51458094</v>
      </c>
      <c r="AY452">
        <v>1</v>
      </c>
      <c r="AZ452">
        <v>0</v>
      </c>
      <c r="BA452">
        <v>452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CX452">
        <f>ROUND(Y452*Source!I284,9)</f>
        <v>77.366249999999994</v>
      </c>
      <c r="CY452">
        <f>AD452</f>
        <v>0</v>
      </c>
      <c r="CZ452">
        <f>AH452</f>
        <v>0</v>
      </c>
      <c r="DA452">
        <f>AL452</f>
        <v>1</v>
      </c>
      <c r="DB452">
        <f t="shared" ref="DB452:DB458" si="241">ROUND((ROUND(AT452*CZ452,2)*1.25*1.15),6)</f>
        <v>0</v>
      </c>
      <c r="DC452">
        <f t="shared" ref="DC452:DC458" si="242">ROUND((ROUND(AT452*AG452,2)*1.25*1.15),6)</f>
        <v>0</v>
      </c>
      <c r="DD452" t="s">
        <v>3</v>
      </c>
      <c r="DE452" t="s">
        <v>3</v>
      </c>
      <c r="DF452">
        <f t="shared" si="236"/>
        <v>0</v>
      </c>
      <c r="DG452">
        <f t="shared" si="237"/>
        <v>0</v>
      </c>
      <c r="DH452">
        <f t="shared" si="238"/>
        <v>0</v>
      </c>
      <c r="DI452">
        <f t="shared" si="239"/>
        <v>0</v>
      </c>
      <c r="DJ452">
        <f>DI452</f>
        <v>0</v>
      </c>
      <c r="DK452">
        <v>0</v>
      </c>
    </row>
    <row r="453" spans="1:115" x14ac:dyDescent="0.2">
      <c r="A453">
        <f>ROW(Source!A284)</f>
        <v>284</v>
      </c>
      <c r="B453">
        <v>51442965</v>
      </c>
      <c r="C453">
        <v>51458073</v>
      </c>
      <c r="D453">
        <v>0</v>
      </c>
      <c r="E453">
        <v>1</v>
      </c>
      <c r="F453">
        <v>1</v>
      </c>
      <c r="G453">
        <v>1</v>
      </c>
      <c r="H453">
        <v>2</v>
      </c>
      <c r="I453" t="s">
        <v>693</v>
      </c>
      <c r="J453" t="s">
        <v>3</v>
      </c>
      <c r="K453" t="s">
        <v>694</v>
      </c>
      <c r="L453">
        <v>37129807</v>
      </c>
      <c r="N453">
        <v>1011</v>
      </c>
      <c r="O453" t="s">
        <v>646</v>
      </c>
      <c r="P453" t="s">
        <v>646</v>
      </c>
      <c r="Q453">
        <v>1</v>
      </c>
      <c r="W453">
        <v>0</v>
      </c>
      <c r="X453">
        <v>-868342826</v>
      </c>
      <c r="Y453">
        <f t="shared" si="240"/>
        <v>3.0043749999999996</v>
      </c>
      <c r="AA453">
        <v>0</v>
      </c>
      <c r="AB453">
        <v>597.1</v>
      </c>
      <c r="AC453">
        <v>23.2</v>
      </c>
      <c r="AD453">
        <v>0</v>
      </c>
      <c r="AE453">
        <v>0</v>
      </c>
      <c r="AF453">
        <v>597.1</v>
      </c>
      <c r="AG453">
        <v>23.2</v>
      </c>
      <c r="AH453">
        <v>0</v>
      </c>
      <c r="AI453">
        <v>1</v>
      </c>
      <c r="AJ453">
        <v>1</v>
      </c>
      <c r="AK453">
        <v>1</v>
      </c>
      <c r="AL453">
        <v>1</v>
      </c>
      <c r="AN453">
        <v>0</v>
      </c>
      <c r="AO453">
        <v>1</v>
      </c>
      <c r="AP453">
        <v>0</v>
      </c>
      <c r="AQ453">
        <v>0</v>
      </c>
      <c r="AR453">
        <v>0</v>
      </c>
      <c r="AS453" t="s">
        <v>3</v>
      </c>
      <c r="AT453">
        <v>2.09</v>
      </c>
      <c r="AU453" t="s">
        <v>36</v>
      </c>
      <c r="AV453">
        <v>0</v>
      </c>
      <c r="AW453">
        <v>2</v>
      </c>
      <c r="AX453">
        <v>51458095</v>
      </c>
      <c r="AY453">
        <v>2</v>
      </c>
      <c r="AZ453">
        <v>98304</v>
      </c>
      <c r="BA453">
        <v>453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CX453">
        <f>ROUND(Y453*Source!I284,9)</f>
        <v>9.0131250000000005</v>
      </c>
      <c r="CY453">
        <f t="shared" ref="CY453:CY458" si="243">AB453</f>
        <v>597.1</v>
      </c>
      <c r="CZ453">
        <f t="shared" ref="CZ453:CZ458" si="244">AF453</f>
        <v>597.1</v>
      </c>
      <c r="DA453">
        <f t="shared" ref="DA453:DA458" si="245">AJ453</f>
        <v>1</v>
      </c>
      <c r="DB453">
        <f t="shared" si="241"/>
        <v>1793.9137499999999</v>
      </c>
      <c r="DC453">
        <f t="shared" si="242"/>
        <v>69.704374999999999</v>
      </c>
      <c r="DD453" t="s">
        <v>3</v>
      </c>
      <c r="DE453" t="s">
        <v>3</v>
      </c>
      <c r="DF453">
        <f t="shared" si="236"/>
        <v>0</v>
      </c>
      <c r="DG453">
        <f t="shared" si="237"/>
        <v>5381.74</v>
      </c>
      <c r="DH453">
        <f t="shared" si="238"/>
        <v>209.1</v>
      </c>
      <c r="DI453">
        <f t="shared" si="239"/>
        <v>0</v>
      </c>
      <c r="DJ453">
        <f t="shared" ref="DJ453:DJ458" si="246">DG453</f>
        <v>5381.74</v>
      </c>
      <c r="DK453">
        <v>0</v>
      </c>
    </row>
    <row r="454" spans="1:115" x14ac:dyDescent="0.2">
      <c r="A454">
        <f>ROW(Source!A284)</f>
        <v>284</v>
      </c>
      <c r="B454">
        <v>51442965</v>
      </c>
      <c r="C454">
        <v>51458073</v>
      </c>
      <c r="D454">
        <v>0</v>
      </c>
      <c r="E454">
        <v>1</v>
      </c>
      <c r="F454">
        <v>1</v>
      </c>
      <c r="G454">
        <v>1</v>
      </c>
      <c r="H454">
        <v>2</v>
      </c>
      <c r="I454" t="s">
        <v>773</v>
      </c>
      <c r="J454" t="s">
        <v>3</v>
      </c>
      <c r="K454" t="s">
        <v>774</v>
      </c>
      <c r="L454">
        <v>37129807</v>
      </c>
      <c r="N454">
        <v>1011</v>
      </c>
      <c r="O454" t="s">
        <v>646</v>
      </c>
      <c r="P454" t="s">
        <v>646</v>
      </c>
      <c r="Q454">
        <v>1</v>
      </c>
      <c r="W454">
        <v>0</v>
      </c>
      <c r="X454">
        <v>2061223483</v>
      </c>
      <c r="Y454">
        <f t="shared" si="240"/>
        <v>3.0043749999999996</v>
      </c>
      <c r="AA454">
        <v>0</v>
      </c>
      <c r="AB454">
        <v>399.15</v>
      </c>
      <c r="AC454">
        <v>36.700000000000003</v>
      </c>
      <c r="AD454">
        <v>0</v>
      </c>
      <c r="AE454">
        <v>0</v>
      </c>
      <c r="AF454">
        <v>399.15</v>
      </c>
      <c r="AG454">
        <v>36.700000000000003</v>
      </c>
      <c r="AH454">
        <v>0</v>
      </c>
      <c r="AI454">
        <v>1</v>
      </c>
      <c r="AJ454">
        <v>1</v>
      </c>
      <c r="AK454">
        <v>1</v>
      </c>
      <c r="AL454">
        <v>1</v>
      </c>
      <c r="AN454">
        <v>0</v>
      </c>
      <c r="AO454">
        <v>1</v>
      </c>
      <c r="AP454">
        <v>0</v>
      </c>
      <c r="AQ454">
        <v>0</v>
      </c>
      <c r="AR454">
        <v>0</v>
      </c>
      <c r="AS454" t="s">
        <v>3</v>
      </c>
      <c r="AT454">
        <v>2.09</v>
      </c>
      <c r="AU454" t="s">
        <v>36</v>
      </c>
      <c r="AV454">
        <v>0</v>
      </c>
      <c r="AW454">
        <v>2</v>
      </c>
      <c r="AX454">
        <v>51458096</v>
      </c>
      <c r="AY454">
        <v>2</v>
      </c>
      <c r="AZ454">
        <v>98304</v>
      </c>
      <c r="BA454">
        <v>454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CX454">
        <f>ROUND(Y454*Source!I284,9)</f>
        <v>9.0131250000000005</v>
      </c>
      <c r="CY454">
        <f t="shared" si="243"/>
        <v>399.15</v>
      </c>
      <c r="CZ454">
        <f t="shared" si="244"/>
        <v>399.15</v>
      </c>
      <c r="DA454">
        <f t="shared" si="245"/>
        <v>1</v>
      </c>
      <c r="DB454">
        <f t="shared" si="241"/>
        <v>1199.1912500000001</v>
      </c>
      <c r="DC454">
        <f t="shared" si="242"/>
        <v>110.25624999999999</v>
      </c>
      <c r="DD454" t="s">
        <v>3</v>
      </c>
      <c r="DE454" t="s">
        <v>3</v>
      </c>
      <c r="DF454">
        <f t="shared" si="236"/>
        <v>0</v>
      </c>
      <c r="DG454">
        <f t="shared" si="237"/>
        <v>3597.59</v>
      </c>
      <c r="DH454">
        <f t="shared" si="238"/>
        <v>330.78</v>
      </c>
      <c r="DI454">
        <f t="shared" si="239"/>
        <v>0</v>
      </c>
      <c r="DJ454">
        <f t="shared" si="246"/>
        <v>3597.59</v>
      </c>
      <c r="DK454">
        <v>0</v>
      </c>
    </row>
    <row r="455" spans="1:115" x14ac:dyDescent="0.2">
      <c r="A455">
        <f>ROW(Source!A284)</f>
        <v>284</v>
      </c>
      <c r="B455">
        <v>51442965</v>
      </c>
      <c r="C455">
        <v>51458073</v>
      </c>
      <c r="D455">
        <v>0</v>
      </c>
      <c r="E455">
        <v>1</v>
      </c>
      <c r="F455">
        <v>1</v>
      </c>
      <c r="G455">
        <v>1</v>
      </c>
      <c r="H455">
        <v>2</v>
      </c>
      <c r="I455" t="s">
        <v>679</v>
      </c>
      <c r="J455" t="s">
        <v>3</v>
      </c>
      <c r="K455" t="s">
        <v>680</v>
      </c>
      <c r="L455">
        <v>37129807</v>
      </c>
      <c r="N455">
        <v>1011</v>
      </c>
      <c r="O455" t="s">
        <v>646</v>
      </c>
      <c r="P455" t="s">
        <v>646</v>
      </c>
      <c r="Q455">
        <v>1</v>
      </c>
      <c r="W455">
        <v>0</v>
      </c>
      <c r="X455">
        <v>987815938</v>
      </c>
      <c r="Y455">
        <f t="shared" si="240"/>
        <v>4.7581249999999997</v>
      </c>
      <c r="AA455">
        <v>0</v>
      </c>
      <c r="AB455">
        <v>73.11</v>
      </c>
      <c r="AC455">
        <v>11.6</v>
      </c>
      <c r="AD455">
        <v>0</v>
      </c>
      <c r="AE455">
        <v>0</v>
      </c>
      <c r="AF455">
        <v>73.11</v>
      </c>
      <c r="AG455">
        <v>11.6</v>
      </c>
      <c r="AH455">
        <v>0</v>
      </c>
      <c r="AI455">
        <v>1</v>
      </c>
      <c r="AJ455">
        <v>1</v>
      </c>
      <c r="AK455">
        <v>1</v>
      </c>
      <c r="AL455">
        <v>1</v>
      </c>
      <c r="AN455">
        <v>0</v>
      </c>
      <c r="AO455">
        <v>1</v>
      </c>
      <c r="AP455">
        <v>0</v>
      </c>
      <c r="AQ455">
        <v>0</v>
      </c>
      <c r="AR455">
        <v>0</v>
      </c>
      <c r="AS455" t="s">
        <v>3</v>
      </c>
      <c r="AT455">
        <v>3.31</v>
      </c>
      <c r="AU455" t="s">
        <v>36</v>
      </c>
      <c r="AV455">
        <v>0</v>
      </c>
      <c r="AW455">
        <v>2</v>
      </c>
      <c r="AX455">
        <v>51458097</v>
      </c>
      <c r="AY455">
        <v>2</v>
      </c>
      <c r="AZ455">
        <v>98304</v>
      </c>
      <c r="BA455">
        <v>455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CX455">
        <f>ROUND(Y455*Source!I284,9)</f>
        <v>14.274374999999999</v>
      </c>
      <c r="CY455">
        <f t="shared" si="243"/>
        <v>73.11</v>
      </c>
      <c r="CZ455">
        <f t="shared" si="244"/>
        <v>73.11</v>
      </c>
      <c r="DA455">
        <f t="shared" si="245"/>
        <v>1</v>
      </c>
      <c r="DB455">
        <f t="shared" si="241"/>
        <v>347.86062500000003</v>
      </c>
      <c r="DC455">
        <f t="shared" si="242"/>
        <v>55.2</v>
      </c>
      <c r="DD455" t="s">
        <v>3</v>
      </c>
      <c r="DE455" t="s">
        <v>3</v>
      </c>
      <c r="DF455">
        <f t="shared" si="236"/>
        <v>0</v>
      </c>
      <c r="DG455">
        <f t="shared" si="237"/>
        <v>1043.5999999999999</v>
      </c>
      <c r="DH455">
        <f t="shared" si="238"/>
        <v>165.58</v>
      </c>
      <c r="DI455">
        <f t="shared" si="239"/>
        <v>0</v>
      </c>
      <c r="DJ455">
        <f t="shared" si="246"/>
        <v>1043.5999999999999</v>
      </c>
      <c r="DK455">
        <v>0</v>
      </c>
    </row>
    <row r="456" spans="1:115" x14ac:dyDescent="0.2">
      <c r="A456">
        <f>ROW(Source!A284)</f>
        <v>284</v>
      </c>
      <c r="B456">
        <v>51442965</v>
      </c>
      <c r="C456">
        <v>51458073</v>
      </c>
      <c r="D456">
        <v>0</v>
      </c>
      <c r="E456">
        <v>1</v>
      </c>
      <c r="F456">
        <v>1</v>
      </c>
      <c r="G456">
        <v>1</v>
      </c>
      <c r="H456">
        <v>2</v>
      </c>
      <c r="I456" t="s">
        <v>697</v>
      </c>
      <c r="J456" t="s">
        <v>3</v>
      </c>
      <c r="K456" t="s">
        <v>698</v>
      </c>
      <c r="L456">
        <v>37129807</v>
      </c>
      <c r="N456">
        <v>1011</v>
      </c>
      <c r="O456" t="s">
        <v>646</v>
      </c>
      <c r="P456" t="s">
        <v>646</v>
      </c>
      <c r="Q456">
        <v>1</v>
      </c>
      <c r="W456">
        <v>0</v>
      </c>
      <c r="X456">
        <v>-529181465</v>
      </c>
      <c r="Y456">
        <f t="shared" si="240"/>
        <v>3.0043749999999996</v>
      </c>
      <c r="AA456">
        <v>0</v>
      </c>
      <c r="AB456">
        <v>682.1</v>
      </c>
      <c r="AC456">
        <v>35.68</v>
      </c>
      <c r="AD456">
        <v>0</v>
      </c>
      <c r="AE456">
        <v>0</v>
      </c>
      <c r="AF456">
        <v>682.1</v>
      </c>
      <c r="AG456">
        <v>35.68</v>
      </c>
      <c r="AH456">
        <v>0</v>
      </c>
      <c r="AI456">
        <v>1</v>
      </c>
      <c r="AJ456">
        <v>1</v>
      </c>
      <c r="AK456">
        <v>1</v>
      </c>
      <c r="AL456">
        <v>1</v>
      </c>
      <c r="AN456">
        <v>0</v>
      </c>
      <c r="AO456">
        <v>1</v>
      </c>
      <c r="AP456">
        <v>0</v>
      </c>
      <c r="AQ456">
        <v>0</v>
      </c>
      <c r="AR456">
        <v>0</v>
      </c>
      <c r="AS456" t="s">
        <v>3</v>
      </c>
      <c r="AT456">
        <v>2.09</v>
      </c>
      <c r="AU456" t="s">
        <v>36</v>
      </c>
      <c r="AV456">
        <v>0</v>
      </c>
      <c r="AW456">
        <v>2</v>
      </c>
      <c r="AX456">
        <v>51458098</v>
      </c>
      <c r="AY456">
        <v>2</v>
      </c>
      <c r="AZ456">
        <v>98304</v>
      </c>
      <c r="BA456">
        <v>456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CX456">
        <f>ROUND(Y456*Source!I284,9)</f>
        <v>9.0131250000000005</v>
      </c>
      <c r="CY456">
        <f t="shared" si="243"/>
        <v>682.1</v>
      </c>
      <c r="CZ456">
        <f t="shared" si="244"/>
        <v>682.1</v>
      </c>
      <c r="DA456">
        <f t="shared" si="245"/>
        <v>1</v>
      </c>
      <c r="DB456">
        <f t="shared" si="241"/>
        <v>2049.285625</v>
      </c>
      <c r="DC456">
        <f t="shared" si="242"/>
        <v>107.19437499999999</v>
      </c>
      <c r="DD456" t="s">
        <v>3</v>
      </c>
      <c r="DE456" t="s">
        <v>3</v>
      </c>
      <c r="DF456">
        <f t="shared" si="236"/>
        <v>0</v>
      </c>
      <c r="DG456">
        <f t="shared" si="237"/>
        <v>6147.85</v>
      </c>
      <c r="DH456">
        <f t="shared" si="238"/>
        <v>321.58999999999997</v>
      </c>
      <c r="DI456">
        <f t="shared" si="239"/>
        <v>0</v>
      </c>
      <c r="DJ456">
        <f t="shared" si="246"/>
        <v>6147.85</v>
      </c>
      <c r="DK456">
        <v>0</v>
      </c>
    </row>
    <row r="457" spans="1:115" x14ac:dyDescent="0.2">
      <c r="A457">
        <f>ROW(Source!A284)</f>
        <v>284</v>
      </c>
      <c r="B457">
        <v>51442965</v>
      </c>
      <c r="C457">
        <v>51458073</v>
      </c>
      <c r="D457">
        <v>0</v>
      </c>
      <c r="E457">
        <v>1</v>
      </c>
      <c r="F457">
        <v>1</v>
      </c>
      <c r="G457">
        <v>1</v>
      </c>
      <c r="H457">
        <v>2</v>
      </c>
      <c r="I457" t="s">
        <v>681</v>
      </c>
      <c r="J457" t="s">
        <v>3</v>
      </c>
      <c r="K457" t="s">
        <v>682</v>
      </c>
      <c r="L457">
        <v>37129807</v>
      </c>
      <c r="N457">
        <v>1011</v>
      </c>
      <c r="O457" t="s">
        <v>646</v>
      </c>
      <c r="P457" t="s">
        <v>646</v>
      </c>
      <c r="Q457">
        <v>1</v>
      </c>
      <c r="W457">
        <v>0</v>
      </c>
      <c r="X457">
        <v>1350498324</v>
      </c>
      <c r="Y457">
        <f t="shared" si="240"/>
        <v>16.833124999999999</v>
      </c>
      <c r="AA457">
        <v>0</v>
      </c>
      <c r="AB457">
        <v>0.49</v>
      </c>
      <c r="AC457">
        <v>0</v>
      </c>
      <c r="AD457">
        <v>0</v>
      </c>
      <c r="AE457">
        <v>0</v>
      </c>
      <c r="AF457">
        <v>0.49</v>
      </c>
      <c r="AG457">
        <v>0</v>
      </c>
      <c r="AH457">
        <v>0</v>
      </c>
      <c r="AI457">
        <v>1</v>
      </c>
      <c r="AJ457">
        <v>1</v>
      </c>
      <c r="AK457">
        <v>1</v>
      </c>
      <c r="AL457">
        <v>1</v>
      </c>
      <c r="AN457">
        <v>0</v>
      </c>
      <c r="AO457">
        <v>1</v>
      </c>
      <c r="AP457">
        <v>0</v>
      </c>
      <c r="AQ457">
        <v>0</v>
      </c>
      <c r="AR457">
        <v>0</v>
      </c>
      <c r="AS457" t="s">
        <v>3</v>
      </c>
      <c r="AT457">
        <v>11.71</v>
      </c>
      <c r="AU457" t="s">
        <v>36</v>
      </c>
      <c r="AV457">
        <v>0</v>
      </c>
      <c r="AW457">
        <v>2</v>
      </c>
      <c r="AX457">
        <v>51458099</v>
      </c>
      <c r="AY457">
        <v>2</v>
      </c>
      <c r="AZ457">
        <v>34816</v>
      </c>
      <c r="BA457">
        <v>457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CX457">
        <f>ROUND(Y457*Source!I284,9)</f>
        <v>50.499375000000001</v>
      </c>
      <c r="CY457">
        <f t="shared" si="243"/>
        <v>0.49</v>
      </c>
      <c r="CZ457">
        <f t="shared" si="244"/>
        <v>0.49</v>
      </c>
      <c r="DA457">
        <f t="shared" si="245"/>
        <v>1</v>
      </c>
      <c r="DB457">
        <f t="shared" si="241"/>
        <v>8.2512500000000006</v>
      </c>
      <c r="DC457">
        <f t="shared" si="242"/>
        <v>0</v>
      </c>
      <c r="DD457" t="s">
        <v>3</v>
      </c>
      <c r="DE457" t="s">
        <v>3</v>
      </c>
      <c r="DF457">
        <f t="shared" si="236"/>
        <v>0</v>
      </c>
      <c r="DG457">
        <f t="shared" si="237"/>
        <v>24.74</v>
      </c>
      <c r="DH457">
        <f t="shared" si="238"/>
        <v>0</v>
      </c>
      <c r="DI457">
        <f t="shared" si="239"/>
        <v>0</v>
      </c>
      <c r="DJ457">
        <f t="shared" si="246"/>
        <v>24.74</v>
      </c>
      <c r="DK457">
        <v>0</v>
      </c>
    </row>
    <row r="458" spans="1:115" x14ac:dyDescent="0.2">
      <c r="A458">
        <f>ROW(Source!A284)</f>
        <v>284</v>
      </c>
      <c r="B458">
        <v>51442965</v>
      </c>
      <c r="C458">
        <v>51458073</v>
      </c>
      <c r="D458">
        <v>0</v>
      </c>
      <c r="E458">
        <v>1</v>
      </c>
      <c r="F458">
        <v>1</v>
      </c>
      <c r="G458">
        <v>1</v>
      </c>
      <c r="H458">
        <v>2</v>
      </c>
      <c r="I458" t="s">
        <v>756</v>
      </c>
      <c r="J458" t="s">
        <v>3</v>
      </c>
      <c r="K458" t="s">
        <v>757</v>
      </c>
      <c r="L458">
        <v>37129807</v>
      </c>
      <c r="N458">
        <v>1011</v>
      </c>
      <c r="O458" t="s">
        <v>646</v>
      </c>
      <c r="P458" t="s">
        <v>646</v>
      </c>
      <c r="Q458">
        <v>1</v>
      </c>
      <c r="W458">
        <v>0</v>
      </c>
      <c r="X458">
        <v>990003281</v>
      </c>
      <c r="Y458">
        <f t="shared" si="240"/>
        <v>1.4518749999999998</v>
      </c>
      <c r="AA458">
        <v>0</v>
      </c>
      <c r="AB458">
        <v>0.72</v>
      </c>
      <c r="AC458">
        <v>0</v>
      </c>
      <c r="AD458">
        <v>0</v>
      </c>
      <c r="AE458">
        <v>0</v>
      </c>
      <c r="AF458">
        <v>0.72</v>
      </c>
      <c r="AG458">
        <v>0</v>
      </c>
      <c r="AH458">
        <v>0</v>
      </c>
      <c r="AI458">
        <v>1</v>
      </c>
      <c r="AJ458">
        <v>1</v>
      </c>
      <c r="AK458">
        <v>1</v>
      </c>
      <c r="AL458">
        <v>1</v>
      </c>
      <c r="AN458">
        <v>0</v>
      </c>
      <c r="AO458">
        <v>1</v>
      </c>
      <c r="AP458">
        <v>0</v>
      </c>
      <c r="AQ458">
        <v>0</v>
      </c>
      <c r="AR458">
        <v>0</v>
      </c>
      <c r="AS458" t="s">
        <v>3</v>
      </c>
      <c r="AT458">
        <v>1.01</v>
      </c>
      <c r="AU458" t="s">
        <v>36</v>
      </c>
      <c r="AV458">
        <v>0</v>
      </c>
      <c r="AW458">
        <v>2</v>
      </c>
      <c r="AX458">
        <v>51458100</v>
      </c>
      <c r="AY458">
        <v>2</v>
      </c>
      <c r="AZ458">
        <v>34816</v>
      </c>
      <c r="BA458">
        <v>458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CX458">
        <f>ROUND(Y458*Source!I284,9)</f>
        <v>4.3556249999999999</v>
      </c>
      <c r="CY458">
        <f t="shared" si="243"/>
        <v>0.72</v>
      </c>
      <c r="CZ458">
        <f t="shared" si="244"/>
        <v>0.72</v>
      </c>
      <c r="DA458">
        <f t="shared" si="245"/>
        <v>1</v>
      </c>
      <c r="DB458">
        <f t="shared" si="241"/>
        <v>1.0493749999999999</v>
      </c>
      <c r="DC458">
        <f t="shared" si="242"/>
        <v>0</v>
      </c>
      <c r="DD458" t="s">
        <v>3</v>
      </c>
      <c r="DE458" t="s">
        <v>3</v>
      </c>
      <c r="DF458">
        <f t="shared" si="236"/>
        <v>0</v>
      </c>
      <c r="DG458">
        <f t="shared" si="237"/>
        <v>3.14</v>
      </c>
      <c r="DH458">
        <f t="shared" si="238"/>
        <v>0</v>
      </c>
      <c r="DI458">
        <f t="shared" si="239"/>
        <v>0</v>
      </c>
      <c r="DJ458">
        <f t="shared" si="246"/>
        <v>3.14</v>
      </c>
      <c r="DK458">
        <v>0</v>
      </c>
    </row>
    <row r="459" spans="1:115" x14ac:dyDescent="0.2">
      <c r="A459">
        <f>ROW(Source!A284)</f>
        <v>284</v>
      </c>
      <c r="B459">
        <v>51442965</v>
      </c>
      <c r="C459">
        <v>51458073</v>
      </c>
      <c r="D459">
        <v>0</v>
      </c>
      <c r="E459">
        <v>1</v>
      </c>
      <c r="F459">
        <v>1</v>
      </c>
      <c r="G459">
        <v>1</v>
      </c>
      <c r="H459">
        <v>3</v>
      </c>
      <c r="I459" t="s">
        <v>713</v>
      </c>
      <c r="J459" t="s">
        <v>3</v>
      </c>
      <c r="K459" t="s">
        <v>714</v>
      </c>
      <c r="L459">
        <v>1348</v>
      </c>
      <c r="N459">
        <v>1009</v>
      </c>
      <c r="O459" t="s">
        <v>230</v>
      </c>
      <c r="P459" t="s">
        <v>230</v>
      </c>
      <c r="Q459">
        <v>1000</v>
      </c>
      <c r="W459">
        <v>0</v>
      </c>
      <c r="X459">
        <v>-933603626</v>
      </c>
      <c r="Y459">
        <f t="shared" ref="Y459:Y469" si="247">AT459</f>
        <v>7.0000000000000001E-3</v>
      </c>
      <c r="AA459">
        <v>2457.8000000000002</v>
      </c>
      <c r="AB459">
        <v>0</v>
      </c>
      <c r="AC459">
        <v>0</v>
      </c>
      <c r="AD459">
        <v>0</v>
      </c>
      <c r="AE459">
        <v>2457.8000000000002</v>
      </c>
      <c r="AF459">
        <v>0</v>
      </c>
      <c r="AG459">
        <v>0</v>
      </c>
      <c r="AH459">
        <v>0</v>
      </c>
      <c r="AI459">
        <v>1</v>
      </c>
      <c r="AJ459">
        <v>1</v>
      </c>
      <c r="AK459">
        <v>1</v>
      </c>
      <c r="AL459">
        <v>1</v>
      </c>
      <c r="AN459">
        <v>0</v>
      </c>
      <c r="AO459">
        <v>1</v>
      </c>
      <c r="AP459">
        <v>0</v>
      </c>
      <c r="AQ459">
        <v>0</v>
      </c>
      <c r="AR459">
        <v>0</v>
      </c>
      <c r="AS459" t="s">
        <v>3</v>
      </c>
      <c r="AT459">
        <v>7.0000000000000001E-3</v>
      </c>
      <c r="AU459" t="s">
        <v>3</v>
      </c>
      <c r="AV459">
        <v>0</v>
      </c>
      <c r="AW459">
        <v>2</v>
      </c>
      <c r="AX459">
        <v>51458101</v>
      </c>
      <c r="AY459">
        <v>2</v>
      </c>
      <c r="AZ459">
        <v>16384</v>
      </c>
      <c r="BA459">
        <v>459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CX459">
        <f>ROUND(Y459*Source!I284,9)</f>
        <v>2.1000000000000001E-2</v>
      </c>
      <c r="CY459">
        <f t="shared" ref="CY459:CY469" si="248">AA459</f>
        <v>2457.8000000000002</v>
      </c>
      <c r="CZ459">
        <f t="shared" ref="CZ459:CZ469" si="249">AE459</f>
        <v>2457.8000000000002</v>
      </c>
      <c r="DA459">
        <f t="shared" ref="DA459:DA469" si="250">AI459</f>
        <v>1</v>
      </c>
      <c r="DB459">
        <f t="shared" ref="DB459:DB469" si="251">ROUND(ROUND(AT459*CZ459,2),6)</f>
        <v>17.2</v>
      </c>
      <c r="DC459">
        <f t="shared" ref="DC459:DC469" si="252">ROUND(ROUND(AT459*AG459,2),6)</f>
        <v>0</v>
      </c>
      <c r="DD459" t="s">
        <v>3</v>
      </c>
      <c r="DE459" t="s">
        <v>3</v>
      </c>
      <c r="DF459">
        <f t="shared" si="236"/>
        <v>51.61</v>
      </c>
      <c r="DG459">
        <f t="shared" si="237"/>
        <v>0</v>
      </c>
      <c r="DH459">
        <f t="shared" si="238"/>
        <v>0</v>
      </c>
      <c r="DI459">
        <f t="shared" si="239"/>
        <v>0</v>
      </c>
      <c r="DJ459">
        <f t="shared" ref="DJ459:DJ469" si="253">DF459</f>
        <v>51.61</v>
      </c>
      <c r="DK459">
        <v>0</v>
      </c>
    </row>
    <row r="460" spans="1:115" x14ac:dyDescent="0.2">
      <c r="A460">
        <f>ROW(Source!A284)</f>
        <v>284</v>
      </c>
      <c r="B460">
        <v>51442965</v>
      </c>
      <c r="C460">
        <v>51458073</v>
      </c>
      <c r="D460">
        <v>0</v>
      </c>
      <c r="E460">
        <v>1</v>
      </c>
      <c r="F460">
        <v>1</v>
      </c>
      <c r="G460">
        <v>1</v>
      </c>
      <c r="H460">
        <v>3</v>
      </c>
      <c r="I460" t="s">
        <v>760</v>
      </c>
      <c r="J460" t="s">
        <v>3</v>
      </c>
      <c r="K460" t="s">
        <v>761</v>
      </c>
      <c r="L460">
        <v>1339</v>
      </c>
      <c r="N460">
        <v>1007</v>
      </c>
      <c r="O460" t="s">
        <v>57</v>
      </c>
      <c r="P460" t="s">
        <v>57</v>
      </c>
      <c r="Q460">
        <v>1</v>
      </c>
      <c r="W460">
        <v>0</v>
      </c>
      <c r="X460">
        <v>-1257739461</v>
      </c>
      <c r="Y460">
        <f t="shared" si="247"/>
        <v>0</v>
      </c>
      <c r="AA460">
        <v>1892.75</v>
      </c>
      <c r="AB460">
        <v>0</v>
      </c>
      <c r="AC460">
        <v>0</v>
      </c>
      <c r="AD460">
        <v>0</v>
      </c>
      <c r="AE460">
        <v>1892.75</v>
      </c>
      <c r="AF460">
        <v>0</v>
      </c>
      <c r="AG460">
        <v>0</v>
      </c>
      <c r="AH460">
        <v>0</v>
      </c>
      <c r="AI460">
        <v>1</v>
      </c>
      <c r="AJ460">
        <v>1</v>
      </c>
      <c r="AK460">
        <v>1</v>
      </c>
      <c r="AL460">
        <v>1</v>
      </c>
      <c r="AN460">
        <v>0</v>
      </c>
      <c r="AO460">
        <v>0</v>
      </c>
      <c r="AP460">
        <v>0</v>
      </c>
      <c r="AQ460">
        <v>0</v>
      </c>
      <c r="AR460">
        <v>0</v>
      </c>
      <c r="AS460" t="s">
        <v>3</v>
      </c>
      <c r="AT460">
        <v>0</v>
      </c>
      <c r="AU460" t="s">
        <v>3</v>
      </c>
      <c r="AV460">
        <v>0</v>
      </c>
      <c r="AW460">
        <v>2</v>
      </c>
      <c r="AX460">
        <v>51458102</v>
      </c>
      <c r="AY460">
        <v>2</v>
      </c>
      <c r="AZ460">
        <v>16384</v>
      </c>
      <c r="BA460">
        <v>460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CX460">
        <f>ROUND(Y460*Source!I284,9)</f>
        <v>0</v>
      </c>
      <c r="CY460">
        <f t="shared" si="248"/>
        <v>1892.75</v>
      </c>
      <c r="CZ460">
        <f t="shared" si="249"/>
        <v>1892.75</v>
      </c>
      <c r="DA460">
        <f t="shared" si="250"/>
        <v>1</v>
      </c>
      <c r="DB460">
        <f t="shared" si="251"/>
        <v>0</v>
      </c>
      <c r="DC460">
        <f t="shared" si="252"/>
        <v>0</v>
      </c>
      <c r="DD460" t="s">
        <v>3</v>
      </c>
      <c r="DE460" t="s">
        <v>3</v>
      </c>
      <c r="DF460">
        <f t="shared" si="236"/>
        <v>0</v>
      </c>
      <c r="DG460">
        <f t="shared" si="237"/>
        <v>0</v>
      </c>
      <c r="DH460">
        <f t="shared" si="238"/>
        <v>0</v>
      </c>
      <c r="DI460">
        <f t="shared" si="239"/>
        <v>0</v>
      </c>
      <c r="DJ460">
        <f t="shared" si="253"/>
        <v>0</v>
      </c>
      <c r="DK460">
        <v>0</v>
      </c>
    </row>
    <row r="461" spans="1:115" x14ac:dyDescent="0.2">
      <c r="A461">
        <f>ROW(Source!A284)</f>
        <v>284</v>
      </c>
      <c r="B461">
        <v>51442965</v>
      </c>
      <c r="C461">
        <v>51458073</v>
      </c>
      <c r="D461">
        <v>0</v>
      </c>
      <c r="E461">
        <v>1</v>
      </c>
      <c r="F461">
        <v>1</v>
      </c>
      <c r="G461">
        <v>1</v>
      </c>
      <c r="H461">
        <v>3</v>
      </c>
      <c r="I461" t="s">
        <v>233</v>
      </c>
      <c r="J461" t="s">
        <v>3</v>
      </c>
      <c r="K461" t="s">
        <v>234</v>
      </c>
      <c r="L461">
        <v>1371</v>
      </c>
      <c r="N461">
        <v>1013</v>
      </c>
      <c r="O461" t="s">
        <v>154</v>
      </c>
      <c r="P461" t="s">
        <v>154</v>
      </c>
      <c r="Q461">
        <v>1</v>
      </c>
      <c r="W461">
        <v>0</v>
      </c>
      <c r="X461">
        <v>2069209604</v>
      </c>
      <c r="Y461">
        <f t="shared" si="247"/>
        <v>0</v>
      </c>
      <c r="AA461">
        <v>287.60000000000002</v>
      </c>
      <c r="AB461">
        <v>0</v>
      </c>
      <c r="AC461">
        <v>0</v>
      </c>
      <c r="AD461">
        <v>0</v>
      </c>
      <c r="AE461">
        <v>287.60000000000002</v>
      </c>
      <c r="AF461">
        <v>0</v>
      </c>
      <c r="AG461">
        <v>0</v>
      </c>
      <c r="AH461">
        <v>0</v>
      </c>
      <c r="AI461">
        <v>1</v>
      </c>
      <c r="AJ461">
        <v>1</v>
      </c>
      <c r="AK461">
        <v>1</v>
      </c>
      <c r="AL461">
        <v>1</v>
      </c>
      <c r="AN461">
        <v>0</v>
      </c>
      <c r="AO461">
        <v>0</v>
      </c>
      <c r="AP461">
        <v>0</v>
      </c>
      <c r="AQ461">
        <v>0</v>
      </c>
      <c r="AR461">
        <v>0</v>
      </c>
      <c r="AS461" t="s">
        <v>3</v>
      </c>
      <c r="AT461">
        <v>0</v>
      </c>
      <c r="AU461" t="s">
        <v>3</v>
      </c>
      <c r="AV461">
        <v>0</v>
      </c>
      <c r="AW461">
        <v>2</v>
      </c>
      <c r="AX461">
        <v>51458103</v>
      </c>
      <c r="AY461">
        <v>2</v>
      </c>
      <c r="AZ461">
        <v>16384</v>
      </c>
      <c r="BA461">
        <v>461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CX461">
        <f>ROUND(Y461*Source!I284,9)</f>
        <v>0</v>
      </c>
      <c r="CY461">
        <f t="shared" si="248"/>
        <v>287.60000000000002</v>
      </c>
      <c r="CZ461">
        <f t="shared" si="249"/>
        <v>287.60000000000002</v>
      </c>
      <c r="DA461">
        <f t="shared" si="250"/>
        <v>1</v>
      </c>
      <c r="DB461">
        <f t="shared" si="251"/>
        <v>0</v>
      </c>
      <c r="DC461">
        <f t="shared" si="252"/>
        <v>0</v>
      </c>
      <c r="DD461" t="s">
        <v>3</v>
      </c>
      <c r="DE461" t="s">
        <v>3</v>
      </c>
      <c r="DF461">
        <f t="shared" si="236"/>
        <v>0</v>
      </c>
      <c r="DG461">
        <f t="shared" si="237"/>
        <v>0</v>
      </c>
      <c r="DH461">
        <f t="shared" si="238"/>
        <v>0</v>
      </c>
      <c r="DI461">
        <f t="shared" si="239"/>
        <v>0</v>
      </c>
      <c r="DJ461">
        <f t="shared" si="253"/>
        <v>0</v>
      </c>
      <c r="DK461">
        <v>0</v>
      </c>
    </row>
    <row r="462" spans="1:115" x14ac:dyDescent="0.2">
      <c r="A462">
        <f>ROW(Source!A284)</f>
        <v>284</v>
      </c>
      <c r="B462">
        <v>51442965</v>
      </c>
      <c r="C462">
        <v>51458073</v>
      </c>
      <c r="D462">
        <v>0</v>
      </c>
      <c r="E462">
        <v>1</v>
      </c>
      <c r="F462">
        <v>1</v>
      </c>
      <c r="G462">
        <v>1</v>
      </c>
      <c r="H462">
        <v>3</v>
      </c>
      <c r="I462" t="s">
        <v>458</v>
      </c>
      <c r="J462" t="s">
        <v>3</v>
      </c>
      <c r="K462" t="s">
        <v>459</v>
      </c>
      <c r="L462">
        <v>1348</v>
      </c>
      <c r="N462">
        <v>1009</v>
      </c>
      <c r="O462" t="s">
        <v>230</v>
      </c>
      <c r="P462" t="s">
        <v>230</v>
      </c>
      <c r="Q462">
        <v>1000</v>
      </c>
      <c r="W462">
        <v>0</v>
      </c>
      <c r="X462">
        <v>-1125452713</v>
      </c>
      <c r="Y462">
        <f t="shared" si="247"/>
        <v>0.2</v>
      </c>
      <c r="AA462">
        <v>5470.15</v>
      </c>
      <c r="AB462">
        <v>0</v>
      </c>
      <c r="AC462">
        <v>0</v>
      </c>
      <c r="AD462">
        <v>0</v>
      </c>
      <c r="AE462">
        <v>5470.15</v>
      </c>
      <c r="AF462">
        <v>0</v>
      </c>
      <c r="AG462">
        <v>0</v>
      </c>
      <c r="AH462">
        <v>0</v>
      </c>
      <c r="AI462">
        <v>1</v>
      </c>
      <c r="AJ462">
        <v>1</v>
      </c>
      <c r="AK462">
        <v>1</v>
      </c>
      <c r="AL462">
        <v>1</v>
      </c>
      <c r="AN462">
        <v>0</v>
      </c>
      <c r="AO462">
        <v>1</v>
      </c>
      <c r="AP462">
        <v>0</v>
      </c>
      <c r="AQ462">
        <v>0</v>
      </c>
      <c r="AR462">
        <v>0</v>
      </c>
      <c r="AS462" t="s">
        <v>3</v>
      </c>
      <c r="AT462">
        <v>0.2</v>
      </c>
      <c r="AU462" t="s">
        <v>3</v>
      </c>
      <c r="AV462">
        <v>0</v>
      </c>
      <c r="AW462">
        <v>2</v>
      </c>
      <c r="AX462">
        <v>51458104</v>
      </c>
      <c r="AY462">
        <v>2</v>
      </c>
      <c r="AZ462">
        <v>16384</v>
      </c>
      <c r="BA462">
        <v>462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CX462">
        <f>ROUND(Y462*Source!I284,9)</f>
        <v>0.6</v>
      </c>
      <c r="CY462">
        <f t="shared" si="248"/>
        <v>5470.15</v>
      </c>
      <c r="CZ462">
        <f t="shared" si="249"/>
        <v>5470.15</v>
      </c>
      <c r="DA462">
        <f t="shared" si="250"/>
        <v>1</v>
      </c>
      <c r="DB462">
        <f t="shared" si="251"/>
        <v>1094.03</v>
      </c>
      <c r="DC462">
        <f t="shared" si="252"/>
        <v>0</v>
      </c>
      <c r="DD462" t="s">
        <v>3</v>
      </c>
      <c r="DE462" t="s">
        <v>3</v>
      </c>
      <c r="DF462">
        <f t="shared" si="236"/>
        <v>3282.09</v>
      </c>
      <c r="DG462">
        <f t="shared" si="237"/>
        <v>0</v>
      </c>
      <c r="DH462">
        <f t="shared" si="238"/>
        <v>0</v>
      </c>
      <c r="DI462">
        <f t="shared" si="239"/>
        <v>0</v>
      </c>
      <c r="DJ462">
        <f t="shared" si="253"/>
        <v>3282.09</v>
      </c>
      <c r="DK462">
        <v>0</v>
      </c>
    </row>
    <row r="463" spans="1:115" x14ac:dyDescent="0.2">
      <c r="A463">
        <f>ROW(Source!A284)</f>
        <v>284</v>
      </c>
      <c r="B463">
        <v>51442965</v>
      </c>
      <c r="C463">
        <v>51458073</v>
      </c>
      <c r="D463">
        <v>0</v>
      </c>
      <c r="E463">
        <v>1</v>
      </c>
      <c r="F463">
        <v>1</v>
      </c>
      <c r="G463">
        <v>1</v>
      </c>
      <c r="H463">
        <v>3</v>
      </c>
      <c r="I463" t="s">
        <v>717</v>
      </c>
      <c r="J463" t="s">
        <v>3</v>
      </c>
      <c r="K463" t="s">
        <v>718</v>
      </c>
      <c r="L463">
        <v>1407</v>
      </c>
      <c r="N463">
        <v>1013</v>
      </c>
      <c r="O463" t="s">
        <v>719</v>
      </c>
      <c r="P463" t="s">
        <v>719</v>
      </c>
      <c r="Q463">
        <v>1</v>
      </c>
      <c r="W463">
        <v>0</v>
      </c>
      <c r="X463">
        <v>1550182695</v>
      </c>
      <c r="Y463">
        <f t="shared" si="247"/>
        <v>7.2999999999999995E-2</v>
      </c>
      <c r="AA463">
        <v>1620.85</v>
      </c>
      <c r="AB463">
        <v>0</v>
      </c>
      <c r="AC463">
        <v>0</v>
      </c>
      <c r="AD463">
        <v>0</v>
      </c>
      <c r="AE463">
        <v>1620.85</v>
      </c>
      <c r="AF463">
        <v>0</v>
      </c>
      <c r="AG463">
        <v>0</v>
      </c>
      <c r="AH463">
        <v>0</v>
      </c>
      <c r="AI463">
        <v>1</v>
      </c>
      <c r="AJ463">
        <v>1</v>
      </c>
      <c r="AK463">
        <v>1</v>
      </c>
      <c r="AL463">
        <v>1</v>
      </c>
      <c r="AN463">
        <v>0</v>
      </c>
      <c r="AO463">
        <v>1</v>
      </c>
      <c r="AP463">
        <v>0</v>
      </c>
      <c r="AQ463">
        <v>0</v>
      </c>
      <c r="AR463">
        <v>0</v>
      </c>
      <c r="AS463" t="s">
        <v>3</v>
      </c>
      <c r="AT463">
        <v>7.2999999999999995E-2</v>
      </c>
      <c r="AU463" t="s">
        <v>3</v>
      </c>
      <c r="AV463">
        <v>0</v>
      </c>
      <c r="AW463">
        <v>2</v>
      </c>
      <c r="AX463">
        <v>51458105</v>
      </c>
      <c r="AY463">
        <v>2</v>
      </c>
      <c r="AZ463">
        <v>16384</v>
      </c>
      <c r="BA463">
        <v>463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CX463">
        <f>ROUND(Y463*Source!I284,9)</f>
        <v>0.219</v>
      </c>
      <c r="CY463">
        <f t="shared" si="248"/>
        <v>1620.85</v>
      </c>
      <c r="CZ463">
        <f t="shared" si="249"/>
        <v>1620.85</v>
      </c>
      <c r="DA463">
        <f t="shared" si="250"/>
        <v>1</v>
      </c>
      <c r="DB463">
        <f t="shared" si="251"/>
        <v>118.32</v>
      </c>
      <c r="DC463">
        <f t="shared" si="252"/>
        <v>0</v>
      </c>
      <c r="DD463" t="s">
        <v>3</v>
      </c>
      <c r="DE463" t="s">
        <v>3</v>
      </c>
      <c r="DF463">
        <f t="shared" si="236"/>
        <v>354.97</v>
      </c>
      <c r="DG463">
        <f t="shared" si="237"/>
        <v>0</v>
      </c>
      <c r="DH463">
        <f t="shared" si="238"/>
        <v>0</v>
      </c>
      <c r="DI463">
        <f t="shared" si="239"/>
        <v>0</v>
      </c>
      <c r="DJ463">
        <f t="shared" si="253"/>
        <v>354.97</v>
      </c>
      <c r="DK463">
        <v>0</v>
      </c>
    </row>
    <row r="464" spans="1:115" x14ac:dyDescent="0.2">
      <c r="A464">
        <f>ROW(Source!A284)</f>
        <v>284</v>
      </c>
      <c r="B464">
        <v>51442965</v>
      </c>
      <c r="C464">
        <v>51458073</v>
      </c>
      <c r="D464">
        <v>0</v>
      </c>
      <c r="E464">
        <v>1</v>
      </c>
      <c r="F464">
        <v>1</v>
      </c>
      <c r="G464">
        <v>1</v>
      </c>
      <c r="H464">
        <v>3</v>
      </c>
      <c r="I464" t="s">
        <v>257</v>
      </c>
      <c r="J464" t="s">
        <v>3</v>
      </c>
      <c r="K464" t="s">
        <v>258</v>
      </c>
      <c r="L464">
        <v>1348</v>
      </c>
      <c r="N464">
        <v>1009</v>
      </c>
      <c r="O464" t="s">
        <v>230</v>
      </c>
      <c r="P464" t="s">
        <v>230</v>
      </c>
      <c r="Q464">
        <v>1000</v>
      </c>
      <c r="W464">
        <v>0</v>
      </c>
      <c r="X464">
        <v>-1292456569</v>
      </c>
      <c r="Y464">
        <f t="shared" si="247"/>
        <v>0.15</v>
      </c>
      <c r="AA464">
        <v>11856</v>
      </c>
      <c r="AB464">
        <v>0</v>
      </c>
      <c r="AC464">
        <v>0</v>
      </c>
      <c r="AD464">
        <v>0</v>
      </c>
      <c r="AE464">
        <v>11856</v>
      </c>
      <c r="AF464">
        <v>0</v>
      </c>
      <c r="AG464">
        <v>0</v>
      </c>
      <c r="AH464">
        <v>0</v>
      </c>
      <c r="AI464">
        <v>1</v>
      </c>
      <c r="AJ464">
        <v>1</v>
      </c>
      <c r="AK464">
        <v>1</v>
      </c>
      <c r="AL464">
        <v>1</v>
      </c>
      <c r="AN464">
        <v>0</v>
      </c>
      <c r="AO464">
        <v>1</v>
      </c>
      <c r="AP464">
        <v>0</v>
      </c>
      <c r="AQ464">
        <v>0</v>
      </c>
      <c r="AR464">
        <v>0</v>
      </c>
      <c r="AS464" t="s">
        <v>3</v>
      </c>
      <c r="AT464">
        <v>0.15</v>
      </c>
      <c r="AU464" t="s">
        <v>3</v>
      </c>
      <c r="AV464">
        <v>0</v>
      </c>
      <c r="AW464">
        <v>2</v>
      </c>
      <c r="AX464">
        <v>51458106</v>
      </c>
      <c r="AY464">
        <v>2</v>
      </c>
      <c r="AZ464">
        <v>16384</v>
      </c>
      <c r="BA464">
        <v>464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CX464">
        <f>ROUND(Y464*Source!I284,9)</f>
        <v>0.45</v>
      </c>
      <c r="CY464">
        <f t="shared" si="248"/>
        <v>11856</v>
      </c>
      <c r="CZ464">
        <f t="shared" si="249"/>
        <v>11856</v>
      </c>
      <c r="DA464">
        <f t="shared" si="250"/>
        <v>1</v>
      </c>
      <c r="DB464">
        <f t="shared" si="251"/>
        <v>1778.4</v>
      </c>
      <c r="DC464">
        <f t="shared" si="252"/>
        <v>0</v>
      </c>
      <c r="DD464" t="s">
        <v>3</v>
      </c>
      <c r="DE464" t="s">
        <v>3</v>
      </c>
      <c r="DF464">
        <f t="shared" si="236"/>
        <v>5335.2</v>
      </c>
      <c r="DG464">
        <f t="shared" si="237"/>
        <v>0</v>
      </c>
      <c r="DH464">
        <f t="shared" si="238"/>
        <v>0</v>
      </c>
      <c r="DI464">
        <f t="shared" si="239"/>
        <v>0</v>
      </c>
      <c r="DJ464">
        <f t="shared" si="253"/>
        <v>5335.2</v>
      </c>
      <c r="DK464">
        <v>0</v>
      </c>
    </row>
    <row r="465" spans="1:115" x14ac:dyDescent="0.2">
      <c r="A465">
        <f>ROW(Source!A284)</f>
        <v>284</v>
      </c>
      <c r="B465">
        <v>51442965</v>
      </c>
      <c r="C465">
        <v>51458073</v>
      </c>
      <c r="D465">
        <v>0</v>
      </c>
      <c r="E465">
        <v>1</v>
      </c>
      <c r="F465">
        <v>1</v>
      </c>
      <c r="G465">
        <v>1</v>
      </c>
      <c r="H465">
        <v>3</v>
      </c>
      <c r="I465" t="s">
        <v>791</v>
      </c>
      <c r="J465" t="s">
        <v>3</v>
      </c>
      <c r="K465" t="s">
        <v>792</v>
      </c>
      <c r="L465">
        <v>1371</v>
      </c>
      <c r="N465">
        <v>1013</v>
      </c>
      <c r="O465" t="s">
        <v>154</v>
      </c>
      <c r="P465" t="s">
        <v>154</v>
      </c>
      <c r="Q465">
        <v>1</v>
      </c>
      <c r="W465">
        <v>0</v>
      </c>
      <c r="X465">
        <v>-2023730204</v>
      </c>
      <c r="Y465">
        <f t="shared" si="247"/>
        <v>96</v>
      </c>
      <c r="AA465">
        <v>31.5</v>
      </c>
      <c r="AB465">
        <v>0</v>
      </c>
      <c r="AC465">
        <v>0</v>
      </c>
      <c r="AD465">
        <v>0</v>
      </c>
      <c r="AE465">
        <v>31.5</v>
      </c>
      <c r="AF465">
        <v>0</v>
      </c>
      <c r="AG465">
        <v>0</v>
      </c>
      <c r="AH465">
        <v>0</v>
      </c>
      <c r="AI465">
        <v>1</v>
      </c>
      <c r="AJ465">
        <v>1</v>
      </c>
      <c r="AK465">
        <v>1</v>
      </c>
      <c r="AL465">
        <v>1</v>
      </c>
      <c r="AN465">
        <v>0</v>
      </c>
      <c r="AO465">
        <v>1</v>
      </c>
      <c r="AP465">
        <v>0</v>
      </c>
      <c r="AQ465">
        <v>0</v>
      </c>
      <c r="AR465">
        <v>0</v>
      </c>
      <c r="AS465" t="s">
        <v>3</v>
      </c>
      <c r="AT465">
        <v>96</v>
      </c>
      <c r="AU465" t="s">
        <v>3</v>
      </c>
      <c r="AV465">
        <v>0</v>
      </c>
      <c r="AW465">
        <v>2</v>
      </c>
      <c r="AX465">
        <v>51458107</v>
      </c>
      <c r="AY465">
        <v>2</v>
      </c>
      <c r="AZ465">
        <v>16384</v>
      </c>
      <c r="BA465">
        <v>465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CX465">
        <f>ROUND(Y465*Source!I284,9)</f>
        <v>288</v>
      </c>
      <c r="CY465">
        <f t="shared" si="248"/>
        <v>31.5</v>
      </c>
      <c r="CZ465">
        <f t="shared" si="249"/>
        <v>31.5</v>
      </c>
      <c r="DA465">
        <f t="shared" si="250"/>
        <v>1</v>
      </c>
      <c r="DB465">
        <f t="shared" si="251"/>
        <v>3024</v>
      </c>
      <c r="DC465">
        <f t="shared" si="252"/>
        <v>0</v>
      </c>
      <c r="DD465" t="s">
        <v>3</v>
      </c>
      <c r="DE465" t="s">
        <v>3</v>
      </c>
      <c r="DF465">
        <f t="shared" si="236"/>
        <v>9072</v>
      </c>
      <c r="DG465">
        <f t="shared" si="237"/>
        <v>0</v>
      </c>
      <c r="DH465">
        <f t="shared" si="238"/>
        <v>0</v>
      </c>
      <c r="DI465">
        <f t="shared" si="239"/>
        <v>0</v>
      </c>
      <c r="DJ465">
        <f t="shared" si="253"/>
        <v>9072</v>
      </c>
      <c r="DK465">
        <v>0</v>
      </c>
    </row>
    <row r="466" spans="1:115" x14ac:dyDescent="0.2">
      <c r="A466">
        <f>ROW(Source!A284)</f>
        <v>284</v>
      </c>
      <c r="B466">
        <v>51442965</v>
      </c>
      <c r="C466">
        <v>51458073</v>
      </c>
      <c r="D466">
        <v>0</v>
      </c>
      <c r="E466">
        <v>1</v>
      </c>
      <c r="F466">
        <v>1</v>
      </c>
      <c r="G466">
        <v>1</v>
      </c>
      <c r="H466">
        <v>3</v>
      </c>
      <c r="I466" t="s">
        <v>223</v>
      </c>
      <c r="J466" t="s">
        <v>3</v>
      </c>
      <c r="K466" t="s">
        <v>224</v>
      </c>
      <c r="L466">
        <v>1301</v>
      </c>
      <c r="N466">
        <v>1003</v>
      </c>
      <c r="O466" t="s">
        <v>225</v>
      </c>
      <c r="P466" t="s">
        <v>225</v>
      </c>
      <c r="Q466">
        <v>1</v>
      </c>
      <c r="W466">
        <v>0</v>
      </c>
      <c r="X466">
        <v>-2005551863</v>
      </c>
      <c r="Y466">
        <f t="shared" si="247"/>
        <v>50</v>
      </c>
      <c r="AA466">
        <v>351.2</v>
      </c>
      <c r="AB466">
        <v>0</v>
      </c>
      <c r="AC466">
        <v>0</v>
      </c>
      <c r="AD466">
        <v>0</v>
      </c>
      <c r="AE466">
        <v>351.2</v>
      </c>
      <c r="AF466">
        <v>0</v>
      </c>
      <c r="AG466">
        <v>0</v>
      </c>
      <c r="AH466">
        <v>0</v>
      </c>
      <c r="AI466">
        <v>1</v>
      </c>
      <c r="AJ466">
        <v>1</v>
      </c>
      <c r="AK466">
        <v>1</v>
      </c>
      <c r="AL466">
        <v>1</v>
      </c>
      <c r="AN466">
        <v>0</v>
      </c>
      <c r="AO466">
        <v>1</v>
      </c>
      <c r="AP466">
        <v>0</v>
      </c>
      <c r="AQ466">
        <v>0</v>
      </c>
      <c r="AR466">
        <v>0</v>
      </c>
      <c r="AS466" t="s">
        <v>3</v>
      </c>
      <c r="AT466">
        <v>50</v>
      </c>
      <c r="AU466" t="s">
        <v>3</v>
      </c>
      <c r="AV466">
        <v>0</v>
      </c>
      <c r="AW466">
        <v>2</v>
      </c>
      <c r="AX466">
        <v>51458108</v>
      </c>
      <c r="AY466">
        <v>2</v>
      </c>
      <c r="AZ466">
        <v>16384</v>
      </c>
      <c r="BA466">
        <v>466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CX466">
        <f>ROUND(Y466*Source!I284,9)</f>
        <v>150</v>
      </c>
      <c r="CY466">
        <f t="shared" si="248"/>
        <v>351.2</v>
      </c>
      <c r="CZ466">
        <f t="shared" si="249"/>
        <v>351.2</v>
      </c>
      <c r="DA466">
        <f t="shared" si="250"/>
        <v>1</v>
      </c>
      <c r="DB466">
        <f t="shared" si="251"/>
        <v>17560</v>
      </c>
      <c r="DC466">
        <f t="shared" si="252"/>
        <v>0</v>
      </c>
      <c r="DD466" t="s">
        <v>3</v>
      </c>
      <c r="DE466" t="s">
        <v>3</v>
      </c>
      <c r="DF466">
        <f t="shared" si="236"/>
        <v>52680</v>
      </c>
      <c r="DG466">
        <f t="shared" si="237"/>
        <v>0</v>
      </c>
      <c r="DH466">
        <f t="shared" si="238"/>
        <v>0</v>
      </c>
      <c r="DI466">
        <f t="shared" si="239"/>
        <v>0</v>
      </c>
      <c r="DJ466">
        <f t="shared" si="253"/>
        <v>52680</v>
      </c>
      <c r="DK466">
        <v>0</v>
      </c>
    </row>
    <row r="467" spans="1:115" x14ac:dyDescent="0.2">
      <c r="A467">
        <f>ROW(Source!A284)</f>
        <v>284</v>
      </c>
      <c r="B467">
        <v>51442965</v>
      </c>
      <c r="C467">
        <v>51458073</v>
      </c>
      <c r="D467">
        <v>0</v>
      </c>
      <c r="E467">
        <v>1</v>
      </c>
      <c r="F467">
        <v>1</v>
      </c>
      <c r="G467">
        <v>1</v>
      </c>
      <c r="H467">
        <v>3</v>
      </c>
      <c r="I467" t="s">
        <v>764</v>
      </c>
      <c r="J467" t="s">
        <v>3</v>
      </c>
      <c r="K467" t="s">
        <v>765</v>
      </c>
      <c r="L467">
        <v>1425</v>
      </c>
      <c r="N467">
        <v>1013</v>
      </c>
      <c r="O467" t="s">
        <v>766</v>
      </c>
      <c r="P467" t="s">
        <v>766</v>
      </c>
      <c r="Q467">
        <v>1</v>
      </c>
      <c r="W467">
        <v>0</v>
      </c>
      <c r="X467">
        <v>-1980518355</v>
      </c>
      <c r="Y467">
        <f t="shared" si="247"/>
        <v>0.01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1</v>
      </c>
      <c r="AJ467">
        <v>1</v>
      </c>
      <c r="AK467">
        <v>1</v>
      </c>
      <c r="AL467">
        <v>1</v>
      </c>
      <c r="AN467">
        <v>0</v>
      </c>
      <c r="AO467">
        <v>0</v>
      </c>
      <c r="AP467">
        <v>0</v>
      </c>
      <c r="AQ467">
        <v>0</v>
      </c>
      <c r="AR467">
        <v>0</v>
      </c>
      <c r="AS467" t="s">
        <v>3</v>
      </c>
      <c r="AT467">
        <v>0.01</v>
      </c>
      <c r="AU467" t="s">
        <v>3</v>
      </c>
      <c r="AV467">
        <v>0</v>
      </c>
      <c r="AW467">
        <v>2</v>
      </c>
      <c r="AX467">
        <v>51458109</v>
      </c>
      <c r="AY467">
        <v>1</v>
      </c>
      <c r="AZ467">
        <v>0</v>
      </c>
      <c r="BA467">
        <v>467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CX467">
        <f>ROUND(Y467*Source!I284,9)</f>
        <v>0.03</v>
      </c>
      <c r="CY467">
        <f t="shared" si="248"/>
        <v>0</v>
      </c>
      <c r="CZ467">
        <f t="shared" si="249"/>
        <v>0</v>
      </c>
      <c r="DA467">
        <f t="shared" si="250"/>
        <v>1</v>
      </c>
      <c r="DB467">
        <f t="shared" si="251"/>
        <v>0</v>
      </c>
      <c r="DC467">
        <f t="shared" si="252"/>
        <v>0</v>
      </c>
      <c r="DD467" t="s">
        <v>3</v>
      </c>
      <c r="DE467" t="s">
        <v>3</v>
      </c>
      <c r="DF467">
        <f t="shared" si="236"/>
        <v>0</v>
      </c>
      <c r="DG467">
        <f t="shared" si="237"/>
        <v>0</v>
      </c>
      <c r="DH467">
        <f t="shared" si="238"/>
        <v>0</v>
      </c>
      <c r="DI467">
        <f t="shared" si="239"/>
        <v>0</v>
      </c>
      <c r="DJ467">
        <f t="shared" si="253"/>
        <v>0</v>
      </c>
      <c r="DK467">
        <v>0</v>
      </c>
    </row>
    <row r="468" spans="1:115" x14ac:dyDescent="0.2">
      <c r="A468">
        <f>ROW(Source!A284)</f>
        <v>284</v>
      </c>
      <c r="B468">
        <v>51442965</v>
      </c>
      <c r="C468">
        <v>51458073</v>
      </c>
      <c r="D468">
        <v>0</v>
      </c>
      <c r="E468">
        <v>1</v>
      </c>
      <c r="F468">
        <v>1</v>
      </c>
      <c r="G468">
        <v>1</v>
      </c>
      <c r="H468">
        <v>3</v>
      </c>
      <c r="I468" t="s">
        <v>779</v>
      </c>
      <c r="J468" t="s">
        <v>3</v>
      </c>
      <c r="K468" t="s">
        <v>780</v>
      </c>
      <c r="L468">
        <v>1377</v>
      </c>
      <c r="N468">
        <v>1013</v>
      </c>
      <c r="O468" t="s">
        <v>163</v>
      </c>
      <c r="P468" t="s">
        <v>163</v>
      </c>
      <c r="Q468">
        <v>1</v>
      </c>
      <c r="W468">
        <v>0</v>
      </c>
      <c r="X468">
        <v>-1284809414</v>
      </c>
      <c r="Y468">
        <f t="shared" si="247"/>
        <v>1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1</v>
      </c>
      <c r="AJ468">
        <v>1</v>
      </c>
      <c r="AK468">
        <v>1</v>
      </c>
      <c r="AL468">
        <v>1</v>
      </c>
      <c r="AN468">
        <v>0</v>
      </c>
      <c r="AO468">
        <v>0</v>
      </c>
      <c r="AP468">
        <v>0</v>
      </c>
      <c r="AQ468">
        <v>0</v>
      </c>
      <c r="AR468">
        <v>0</v>
      </c>
      <c r="AS468" t="s">
        <v>3</v>
      </c>
      <c r="AT468">
        <v>1</v>
      </c>
      <c r="AU468" t="s">
        <v>3</v>
      </c>
      <c r="AV468">
        <v>0</v>
      </c>
      <c r="AW468">
        <v>2</v>
      </c>
      <c r="AX468">
        <v>51458110</v>
      </c>
      <c r="AY468">
        <v>1</v>
      </c>
      <c r="AZ468">
        <v>0</v>
      </c>
      <c r="BA468">
        <v>468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CX468">
        <f>ROUND(Y468*Source!I284,9)</f>
        <v>3</v>
      </c>
      <c r="CY468">
        <f t="shared" si="248"/>
        <v>0</v>
      </c>
      <c r="CZ468">
        <f t="shared" si="249"/>
        <v>0</v>
      </c>
      <c r="DA468">
        <f t="shared" si="250"/>
        <v>1</v>
      </c>
      <c r="DB468">
        <f t="shared" si="251"/>
        <v>0</v>
      </c>
      <c r="DC468">
        <f t="shared" si="252"/>
        <v>0</v>
      </c>
      <c r="DD468" t="s">
        <v>3</v>
      </c>
      <c r="DE468" t="s">
        <v>3</v>
      </c>
      <c r="DF468">
        <f t="shared" si="236"/>
        <v>0</v>
      </c>
      <c r="DG468">
        <f t="shared" si="237"/>
        <v>0</v>
      </c>
      <c r="DH468">
        <f t="shared" si="238"/>
        <v>0</v>
      </c>
      <c r="DI468">
        <f t="shared" si="239"/>
        <v>0</v>
      </c>
      <c r="DJ468">
        <f t="shared" si="253"/>
        <v>0</v>
      </c>
      <c r="DK468">
        <v>0</v>
      </c>
    </row>
    <row r="469" spans="1:115" x14ac:dyDescent="0.2">
      <c r="A469">
        <f>ROW(Source!A284)</f>
        <v>284</v>
      </c>
      <c r="B469">
        <v>51442965</v>
      </c>
      <c r="C469">
        <v>51458073</v>
      </c>
      <c r="D469">
        <v>0</v>
      </c>
      <c r="E469">
        <v>1</v>
      </c>
      <c r="F469">
        <v>1</v>
      </c>
      <c r="G469">
        <v>1</v>
      </c>
      <c r="H469">
        <v>3</v>
      </c>
      <c r="I469" t="s">
        <v>769</v>
      </c>
      <c r="J469" t="s">
        <v>3</v>
      </c>
      <c r="K469" t="s">
        <v>770</v>
      </c>
      <c r="L469">
        <v>1371</v>
      </c>
      <c r="N469">
        <v>1013</v>
      </c>
      <c r="O469" t="s">
        <v>154</v>
      </c>
      <c r="P469" t="s">
        <v>154</v>
      </c>
      <c r="Q469">
        <v>1</v>
      </c>
      <c r="W469">
        <v>0</v>
      </c>
      <c r="X469">
        <v>-1690516171</v>
      </c>
      <c r="Y469">
        <f t="shared" si="247"/>
        <v>96</v>
      </c>
      <c r="AA469">
        <v>4.5999999999999996</v>
      </c>
      <c r="AB469">
        <v>0</v>
      </c>
      <c r="AC469">
        <v>0</v>
      </c>
      <c r="AD469">
        <v>0</v>
      </c>
      <c r="AE469">
        <v>4.5999999999999996</v>
      </c>
      <c r="AF469">
        <v>0</v>
      </c>
      <c r="AG469">
        <v>0</v>
      </c>
      <c r="AH469">
        <v>0</v>
      </c>
      <c r="AI469">
        <v>1</v>
      </c>
      <c r="AJ469">
        <v>1</v>
      </c>
      <c r="AK469">
        <v>1</v>
      </c>
      <c r="AL469">
        <v>1</v>
      </c>
      <c r="AN469">
        <v>0</v>
      </c>
      <c r="AO469">
        <v>1</v>
      </c>
      <c r="AP469">
        <v>0</v>
      </c>
      <c r="AQ469">
        <v>0</v>
      </c>
      <c r="AR469">
        <v>0</v>
      </c>
      <c r="AS469" t="s">
        <v>3</v>
      </c>
      <c r="AT469">
        <v>96</v>
      </c>
      <c r="AU469" t="s">
        <v>3</v>
      </c>
      <c r="AV469">
        <v>0</v>
      </c>
      <c r="AW469">
        <v>2</v>
      </c>
      <c r="AX469">
        <v>51458111</v>
      </c>
      <c r="AY469">
        <v>2</v>
      </c>
      <c r="AZ469">
        <v>16384</v>
      </c>
      <c r="BA469">
        <v>469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CX469">
        <f>ROUND(Y469*Source!I284,9)</f>
        <v>288</v>
      </c>
      <c r="CY469">
        <f t="shared" si="248"/>
        <v>4.5999999999999996</v>
      </c>
      <c r="CZ469">
        <f t="shared" si="249"/>
        <v>4.5999999999999996</v>
      </c>
      <c r="DA469">
        <f t="shared" si="250"/>
        <v>1</v>
      </c>
      <c r="DB469">
        <f t="shared" si="251"/>
        <v>441.6</v>
      </c>
      <c r="DC469">
        <f t="shared" si="252"/>
        <v>0</v>
      </c>
      <c r="DD469" t="s">
        <v>3</v>
      </c>
      <c r="DE469" t="s">
        <v>3</v>
      </c>
      <c r="DF469">
        <f t="shared" si="236"/>
        <v>1324.8</v>
      </c>
      <c r="DG469">
        <f t="shared" si="237"/>
        <v>0</v>
      </c>
      <c r="DH469">
        <f t="shared" si="238"/>
        <v>0</v>
      </c>
      <c r="DI469">
        <f t="shared" si="239"/>
        <v>0</v>
      </c>
      <c r="DJ469">
        <f t="shared" si="253"/>
        <v>1324.8</v>
      </c>
      <c r="DK469">
        <v>0</v>
      </c>
    </row>
    <row r="470" spans="1:115" x14ac:dyDescent="0.2">
      <c r="A470">
        <f>ROW(Source!A285)</f>
        <v>285</v>
      </c>
      <c r="B470">
        <v>51441990</v>
      </c>
      <c r="C470">
        <v>51458073</v>
      </c>
      <c r="D470">
        <v>0</v>
      </c>
      <c r="E470">
        <v>1</v>
      </c>
      <c r="F470">
        <v>1</v>
      </c>
      <c r="G470">
        <v>1</v>
      </c>
      <c r="H470">
        <v>1</v>
      </c>
      <c r="I470" t="s">
        <v>734</v>
      </c>
      <c r="J470" t="s">
        <v>3</v>
      </c>
      <c r="K470" t="s">
        <v>735</v>
      </c>
      <c r="L470">
        <v>1369</v>
      </c>
      <c r="N470">
        <v>1013</v>
      </c>
      <c r="O470" t="s">
        <v>642</v>
      </c>
      <c r="P470" t="s">
        <v>642</v>
      </c>
      <c r="Q470">
        <v>1</v>
      </c>
      <c r="W470">
        <v>0</v>
      </c>
      <c r="X470">
        <v>-2095006986</v>
      </c>
      <c r="Y470">
        <f>(AT470*1.15*1.15)</f>
        <v>73.451649999999987</v>
      </c>
      <c r="AA470">
        <v>0</v>
      </c>
      <c r="AB470">
        <v>0</v>
      </c>
      <c r="AC470">
        <v>0</v>
      </c>
      <c r="AD470">
        <v>9.6199999999999992</v>
      </c>
      <c r="AE470">
        <v>0</v>
      </c>
      <c r="AF470">
        <v>0</v>
      </c>
      <c r="AG470">
        <v>0</v>
      </c>
      <c r="AH470">
        <v>9.6199999999999992</v>
      </c>
      <c r="AI470">
        <v>1</v>
      </c>
      <c r="AJ470">
        <v>1</v>
      </c>
      <c r="AK470">
        <v>1</v>
      </c>
      <c r="AL470">
        <v>1</v>
      </c>
      <c r="AN470">
        <v>0</v>
      </c>
      <c r="AO470">
        <v>1</v>
      </c>
      <c r="AP470">
        <v>0</v>
      </c>
      <c r="AQ470">
        <v>0</v>
      </c>
      <c r="AR470">
        <v>0</v>
      </c>
      <c r="AS470" t="s">
        <v>3</v>
      </c>
      <c r="AT470">
        <v>55.54</v>
      </c>
      <c r="AU470" t="s">
        <v>43</v>
      </c>
      <c r="AV470">
        <v>1</v>
      </c>
      <c r="AW470">
        <v>2</v>
      </c>
      <c r="AX470">
        <v>51458093</v>
      </c>
      <c r="AY470">
        <v>2</v>
      </c>
      <c r="AZ470">
        <v>131072</v>
      </c>
      <c r="BA470">
        <v>470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CX470">
        <f>ROUND(Y470*Source!I285,9)</f>
        <v>220.35495</v>
      </c>
      <c r="CY470">
        <f>AD470</f>
        <v>9.6199999999999992</v>
      </c>
      <c r="CZ470">
        <f>AH470</f>
        <v>9.6199999999999992</v>
      </c>
      <c r="DA470">
        <f>AL470</f>
        <v>1</v>
      </c>
      <c r="DB470">
        <f>ROUND((ROUND(AT470*CZ470,2)*1.15*1.15),6)</f>
        <v>706.598525</v>
      </c>
      <c r="DC470">
        <f>ROUND((ROUND(AT470*AG470,2)*1.15*1.15),6)</f>
        <v>0</v>
      </c>
      <c r="DD470" t="s">
        <v>3</v>
      </c>
      <c r="DE470" t="s">
        <v>3</v>
      </c>
      <c r="DF470">
        <f t="shared" si="236"/>
        <v>0</v>
      </c>
      <c r="DG470">
        <f t="shared" si="237"/>
        <v>0</v>
      </c>
      <c r="DH470">
        <f t="shared" si="238"/>
        <v>0</v>
      </c>
      <c r="DI470">
        <f t="shared" si="239"/>
        <v>2119.81</v>
      </c>
      <c r="DJ470">
        <f>DI470</f>
        <v>2119.81</v>
      </c>
      <c r="DK470">
        <v>0</v>
      </c>
    </row>
    <row r="471" spans="1:115" x14ac:dyDescent="0.2">
      <c r="A471">
        <f>ROW(Source!A285)</f>
        <v>285</v>
      </c>
      <c r="B471">
        <v>51441990</v>
      </c>
      <c r="C471">
        <v>51458073</v>
      </c>
      <c r="D471">
        <v>121548</v>
      </c>
      <c r="E471">
        <v>1</v>
      </c>
      <c r="F471">
        <v>1</v>
      </c>
      <c r="G471">
        <v>1</v>
      </c>
      <c r="H471">
        <v>1</v>
      </c>
      <c r="I471" t="s">
        <v>31</v>
      </c>
      <c r="J471" t="s">
        <v>3</v>
      </c>
      <c r="K471" t="s">
        <v>643</v>
      </c>
      <c r="L471">
        <v>1369</v>
      </c>
      <c r="N471">
        <v>1013</v>
      </c>
      <c r="O471" t="s">
        <v>642</v>
      </c>
      <c r="P471" t="s">
        <v>642</v>
      </c>
      <c r="Q471">
        <v>1</v>
      </c>
      <c r="W471">
        <v>0</v>
      </c>
      <c r="X471">
        <v>18861106</v>
      </c>
      <c r="Y471">
        <f t="shared" ref="Y471:Y477" si="254">(AT471*1.25*1.15)</f>
        <v>25.78875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1</v>
      </c>
      <c r="AJ471">
        <v>1</v>
      </c>
      <c r="AK471">
        <v>1</v>
      </c>
      <c r="AL471">
        <v>1</v>
      </c>
      <c r="AN471">
        <v>0</v>
      </c>
      <c r="AO471">
        <v>1</v>
      </c>
      <c r="AP471">
        <v>0</v>
      </c>
      <c r="AQ471">
        <v>0</v>
      </c>
      <c r="AR471">
        <v>0</v>
      </c>
      <c r="AS471" t="s">
        <v>3</v>
      </c>
      <c r="AT471">
        <v>17.940000000000001</v>
      </c>
      <c r="AU471" t="s">
        <v>36</v>
      </c>
      <c r="AV471">
        <v>2</v>
      </c>
      <c r="AW471">
        <v>2</v>
      </c>
      <c r="AX471">
        <v>51458094</v>
      </c>
      <c r="AY471">
        <v>1</v>
      </c>
      <c r="AZ471">
        <v>0</v>
      </c>
      <c r="BA471">
        <v>471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CX471">
        <f>ROUND(Y471*Source!I285,9)</f>
        <v>77.366249999999994</v>
      </c>
      <c r="CY471">
        <f>AD471</f>
        <v>0</v>
      </c>
      <c r="CZ471">
        <f>AH471</f>
        <v>0</v>
      </c>
      <c r="DA471">
        <f>AL471</f>
        <v>1</v>
      </c>
      <c r="DB471">
        <f t="shared" ref="DB471:DB477" si="255">ROUND((ROUND(AT471*CZ471,2)*1.25*1.15),6)</f>
        <v>0</v>
      </c>
      <c r="DC471">
        <f t="shared" ref="DC471:DC477" si="256">ROUND((ROUND(AT471*AG471,2)*1.25*1.15),6)</f>
        <v>0</v>
      </c>
      <c r="DD471" t="s">
        <v>3</v>
      </c>
      <c r="DE471" t="s">
        <v>3</v>
      </c>
      <c r="DF471">
        <f t="shared" si="236"/>
        <v>0</v>
      </c>
      <c r="DG471">
        <f t="shared" si="237"/>
        <v>0</v>
      </c>
      <c r="DH471">
        <f t="shared" si="238"/>
        <v>0</v>
      </c>
      <c r="DI471">
        <f t="shared" si="239"/>
        <v>0</v>
      </c>
      <c r="DJ471">
        <f>DI471</f>
        <v>0</v>
      </c>
      <c r="DK471">
        <v>0</v>
      </c>
    </row>
    <row r="472" spans="1:115" x14ac:dyDescent="0.2">
      <c r="A472">
        <f>ROW(Source!A285)</f>
        <v>285</v>
      </c>
      <c r="B472">
        <v>51441990</v>
      </c>
      <c r="C472">
        <v>51458073</v>
      </c>
      <c r="D472">
        <v>0</v>
      </c>
      <c r="E472">
        <v>1</v>
      </c>
      <c r="F472">
        <v>1</v>
      </c>
      <c r="G472">
        <v>1</v>
      </c>
      <c r="H472">
        <v>2</v>
      </c>
      <c r="I472" t="s">
        <v>693</v>
      </c>
      <c r="J472" t="s">
        <v>3</v>
      </c>
      <c r="K472" t="s">
        <v>694</v>
      </c>
      <c r="L472">
        <v>37129807</v>
      </c>
      <c r="N472">
        <v>1011</v>
      </c>
      <c r="O472" t="s">
        <v>646</v>
      </c>
      <c r="P472" t="s">
        <v>646</v>
      </c>
      <c r="Q472">
        <v>1</v>
      </c>
      <c r="W472">
        <v>0</v>
      </c>
      <c r="X472">
        <v>-868342826</v>
      </c>
      <c r="Y472">
        <f t="shared" si="254"/>
        <v>3.0043749999999996</v>
      </c>
      <c r="AA472">
        <v>0</v>
      </c>
      <c r="AB472">
        <v>597.1</v>
      </c>
      <c r="AC472">
        <v>23.2</v>
      </c>
      <c r="AD472">
        <v>0</v>
      </c>
      <c r="AE472">
        <v>0</v>
      </c>
      <c r="AF472">
        <v>597.1</v>
      </c>
      <c r="AG472">
        <v>23.2</v>
      </c>
      <c r="AH472">
        <v>0</v>
      </c>
      <c r="AI472">
        <v>1</v>
      </c>
      <c r="AJ472">
        <v>1</v>
      </c>
      <c r="AK472">
        <v>1</v>
      </c>
      <c r="AL472">
        <v>1</v>
      </c>
      <c r="AN472">
        <v>0</v>
      </c>
      <c r="AO472">
        <v>1</v>
      </c>
      <c r="AP472">
        <v>0</v>
      </c>
      <c r="AQ472">
        <v>0</v>
      </c>
      <c r="AR472">
        <v>0</v>
      </c>
      <c r="AS472" t="s">
        <v>3</v>
      </c>
      <c r="AT472">
        <v>2.09</v>
      </c>
      <c r="AU472" t="s">
        <v>36</v>
      </c>
      <c r="AV472">
        <v>0</v>
      </c>
      <c r="AW472">
        <v>2</v>
      </c>
      <c r="AX472">
        <v>51458095</v>
      </c>
      <c r="AY472">
        <v>2</v>
      </c>
      <c r="AZ472">
        <v>98304</v>
      </c>
      <c r="BA472">
        <v>472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CX472">
        <f>ROUND(Y472*Source!I285,9)</f>
        <v>9.0131250000000005</v>
      </c>
      <c r="CY472">
        <f t="shared" ref="CY472:CY477" si="257">AB472</f>
        <v>597.1</v>
      </c>
      <c r="CZ472">
        <f t="shared" ref="CZ472:CZ477" si="258">AF472</f>
        <v>597.1</v>
      </c>
      <c r="DA472">
        <f t="shared" ref="DA472:DA477" si="259">AJ472</f>
        <v>1</v>
      </c>
      <c r="DB472">
        <f t="shared" si="255"/>
        <v>1793.9137499999999</v>
      </c>
      <c r="DC472">
        <f t="shared" si="256"/>
        <v>69.704374999999999</v>
      </c>
      <c r="DD472" t="s">
        <v>3</v>
      </c>
      <c r="DE472" t="s">
        <v>3</v>
      </c>
      <c r="DF472">
        <f t="shared" si="236"/>
        <v>0</v>
      </c>
      <c r="DG472">
        <f t="shared" si="237"/>
        <v>5381.74</v>
      </c>
      <c r="DH472">
        <f t="shared" si="238"/>
        <v>209.1</v>
      </c>
      <c r="DI472">
        <f t="shared" si="239"/>
        <v>0</v>
      </c>
      <c r="DJ472">
        <f t="shared" ref="DJ472:DJ477" si="260">DG472</f>
        <v>5381.74</v>
      </c>
      <c r="DK472">
        <v>0</v>
      </c>
    </row>
    <row r="473" spans="1:115" x14ac:dyDescent="0.2">
      <c r="A473">
        <f>ROW(Source!A285)</f>
        <v>285</v>
      </c>
      <c r="B473">
        <v>51441990</v>
      </c>
      <c r="C473">
        <v>51458073</v>
      </c>
      <c r="D473">
        <v>0</v>
      </c>
      <c r="E473">
        <v>1</v>
      </c>
      <c r="F473">
        <v>1</v>
      </c>
      <c r="G473">
        <v>1</v>
      </c>
      <c r="H473">
        <v>2</v>
      </c>
      <c r="I473" t="s">
        <v>773</v>
      </c>
      <c r="J473" t="s">
        <v>3</v>
      </c>
      <c r="K473" t="s">
        <v>774</v>
      </c>
      <c r="L473">
        <v>37129807</v>
      </c>
      <c r="N473">
        <v>1011</v>
      </c>
      <c r="O473" t="s">
        <v>646</v>
      </c>
      <c r="P473" t="s">
        <v>646</v>
      </c>
      <c r="Q473">
        <v>1</v>
      </c>
      <c r="W473">
        <v>0</v>
      </c>
      <c r="X473">
        <v>2061223483</v>
      </c>
      <c r="Y473">
        <f t="shared" si="254"/>
        <v>3.0043749999999996</v>
      </c>
      <c r="AA473">
        <v>0</v>
      </c>
      <c r="AB473">
        <v>399.15</v>
      </c>
      <c r="AC473">
        <v>36.700000000000003</v>
      </c>
      <c r="AD473">
        <v>0</v>
      </c>
      <c r="AE473">
        <v>0</v>
      </c>
      <c r="AF473">
        <v>399.15</v>
      </c>
      <c r="AG473">
        <v>36.700000000000003</v>
      </c>
      <c r="AH473">
        <v>0</v>
      </c>
      <c r="AI473">
        <v>1</v>
      </c>
      <c r="AJ473">
        <v>1</v>
      </c>
      <c r="AK473">
        <v>1</v>
      </c>
      <c r="AL473">
        <v>1</v>
      </c>
      <c r="AN473">
        <v>0</v>
      </c>
      <c r="AO473">
        <v>1</v>
      </c>
      <c r="AP473">
        <v>0</v>
      </c>
      <c r="AQ473">
        <v>0</v>
      </c>
      <c r="AR473">
        <v>0</v>
      </c>
      <c r="AS473" t="s">
        <v>3</v>
      </c>
      <c r="AT473">
        <v>2.09</v>
      </c>
      <c r="AU473" t="s">
        <v>36</v>
      </c>
      <c r="AV473">
        <v>0</v>
      </c>
      <c r="AW473">
        <v>2</v>
      </c>
      <c r="AX473">
        <v>51458096</v>
      </c>
      <c r="AY473">
        <v>2</v>
      </c>
      <c r="AZ473">
        <v>98304</v>
      </c>
      <c r="BA473">
        <v>473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CX473">
        <f>ROUND(Y473*Source!I285,9)</f>
        <v>9.0131250000000005</v>
      </c>
      <c r="CY473">
        <f t="shared" si="257"/>
        <v>399.15</v>
      </c>
      <c r="CZ473">
        <f t="shared" si="258"/>
        <v>399.15</v>
      </c>
      <c r="DA473">
        <f t="shared" si="259"/>
        <v>1</v>
      </c>
      <c r="DB473">
        <f t="shared" si="255"/>
        <v>1199.1912500000001</v>
      </c>
      <c r="DC473">
        <f t="shared" si="256"/>
        <v>110.25624999999999</v>
      </c>
      <c r="DD473" t="s">
        <v>3</v>
      </c>
      <c r="DE473" t="s">
        <v>3</v>
      </c>
      <c r="DF473">
        <f t="shared" si="236"/>
        <v>0</v>
      </c>
      <c r="DG473">
        <f t="shared" si="237"/>
        <v>3597.59</v>
      </c>
      <c r="DH473">
        <f t="shared" si="238"/>
        <v>330.78</v>
      </c>
      <c r="DI473">
        <f t="shared" si="239"/>
        <v>0</v>
      </c>
      <c r="DJ473">
        <f t="shared" si="260"/>
        <v>3597.59</v>
      </c>
      <c r="DK473">
        <v>0</v>
      </c>
    </row>
    <row r="474" spans="1:115" x14ac:dyDescent="0.2">
      <c r="A474">
        <f>ROW(Source!A285)</f>
        <v>285</v>
      </c>
      <c r="B474">
        <v>51441990</v>
      </c>
      <c r="C474">
        <v>51458073</v>
      </c>
      <c r="D474">
        <v>0</v>
      </c>
      <c r="E474">
        <v>1</v>
      </c>
      <c r="F474">
        <v>1</v>
      </c>
      <c r="G474">
        <v>1</v>
      </c>
      <c r="H474">
        <v>2</v>
      </c>
      <c r="I474" t="s">
        <v>679</v>
      </c>
      <c r="J474" t="s">
        <v>3</v>
      </c>
      <c r="K474" t="s">
        <v>680</v>
      </c>
      <c r="L474">
        <v>37129807</v>
      </c>
      <c r="N474">
        <v>1011</v>
      </c>
      <c r="O474" t="s">
        <v>646</v>
      </c>
      <c r="P474" t="s">
        <v>646</v>
      </c>
      <c r="Q474">
        <v>1</v>
      </c>
      <c r="W474">
        <v>0</v>
      </c>
      <c r="X474">
        <v>987815938</v>
      </c>
      <c r="Y474">
        <f t="shared" si="254"/>
        <v>4.7581249999999997</v>
      </c>
      <c r="AA474">
        <v>0</v>
      </c>
      <c r="AB474">
        <v>73.11</v>
      </c>
      <c r="AC474">
        <v>11.6</v>
      </c>
      <c r="AD474">
        <v>0</v>
      </c>
      <c r="AE474">
        <v>0</v>
      </c>
      <c r="AF474">
        <v>73.11</v>
      </c>
      <c r="AG474">
        <v>11.6</v>
      </c>
      <c r="AH474">
        <v>0</v>
      </c>
      <c r="AI474">
        <v>1</v>
      </c>
      <c r="AJ474">
        <v>1</v>
      </c>
      <c r="AK474">
        <v>1</v>
      </c>
      <c r="AL474">
        <v>1</v>
      </c>
      <c r="AN474">
        <v>0</v>
      </c>
      <c r="AO474">
        <v>1</v>
      </c>
      <c r="AP474">
        <v>0</v>
      </c>
      <c r="AQ474">
        <v>0</v>
      </c>
      <c r="AR474">
        <v>0</v>
      </c>
      <c r="AS474" t="s">
        <v>3</v>
      </c>
      <c r="AT474">
        <v>3.31</v>
      </c>
      <c r="AU474" t="s">
        <v>36</v>
      </c>
      <c r="AV474">
        <v>0</v>
      </c>
      <c r="AW474">
        <v>2</v>
      </c>
      <c r="AX474">
        <v>51458097</v>
      </c>
      <c r="AY474">
        <v>2</v>
      </c>
      <c r="AZ474">
        <v>98304</v>
      </c>
      <c r="BA474">
        <v>474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CX474">
        <f>ROUND(Y474*Source!I285,9)</f>
        <v>14.274374999999999</v>
      </c>
      <c r="CY474">
        <f t="shared" si="257"/>
        <v>73.11</v>
      </c>
      <c r="CZ474">
        <f t="shared" si="258"/>
        <v>73.11</v>
      </c>
      <c r="DA474">
        <f t="shared" si="259"/>
        <v>1</v>
      </c>
      <c r="DB474">
        <f t="shared" si="255"/>
        <v>347.86062500000003</v>
      </c>
      <c r="DC474">
        <f t="shared" si="256"/>
        <v>55.2</v>
      </c>
      <c r="DD474" t="s">
        <v>3</v>
      </c>
      <c r="DE474" t="s">
        <v>3</v>
      </c>
      <c r="DF474">
        <f t="shared" si="236"/>
        <v>0</v>
      </c>
      <c r="DG474">
        <f t="shared" si="237"/>
        <v>1043.5999999999999</v>
      </c>
      <c r="DH474">
        <f t="shared" si="238"/>
        <v>165.58</v>
      </c>
      <c r="DI474">
        <f t="shared" si="239"/>
        <v>0</v>
      </c>
      <c r="DJ474">
        <f t="shared" si="260"/>
        <v>1043.5999999999999</v>
      </c>
      <c r="DK474">
        <v>0</v>
      </c>
    </row>
    <row r="475" spans="1:115" x14ac:dyDescent="0.2">
      <c r="A475">
        <f>ROW(Source!A285)</f>
        <v>285</v>
      </c>
      <c r="B475">
        <v>51441990</v>
      </c>
      <c r="C475">
        <v>51458073</v>
      </c>
      <c r="D475">
        <v>0</v>
      </c>
      <c r="E475">
        <v>1</v>
      </c>
      <c r="F475">
        <v>1</v>
      </c>
      <c r="G475">
        <v>1</v>
      </c>
      <c r="H475">
        <v>2</v>
      </c>
      <c r="I475" t="s">
        <v>697</v>
      </c>
      <c r="J475" t="s">
        <v>3</v>
      </c>
      <c r="K475" t="s">
        <v>698</v>
      </c>
      <c r="L475">
        <v>37129807</v>
      </c>
      <c r="N475">
        <v>1011</v>
      </c>
      <c r="O475" t="s">
        <v>646</v>
      </c>
      <c r="P475" t="s">
        <v>646</v>
      </c>
      <c r="Q475">
        <v>1</v>
      </c>
      <c r="W475">
        <v>0</v>
      </c>
      <c r="X475">
        <v>-529181465</v>
      </c>
      <c r="Y475">
        <f t="shared" si="254"/>
        <v>3.0043749999999996</v>
      </c>
      <c r="AA475">
        <v>0</v>
      </c>
      <c r="AB475">
        <v>682.1</v>
      </c>
      <c r="AC475">
        <v>35.68</v>
      </c>
      <c r="AD475">
        <v>0</v>
      </c>
      <c r="AE475">
        <v>0</v>
      </c>
      <c r="AF475">
        <v>682.1</v>
      </c>
      <c r="AG475">
        <v>35.68</v>
      </c>
      <c r="AH475">
        <v>0</v>
      </c>
      <c r="AI475">
        <v>1</v>
      </c>
      <c r="AJ475">
        <v>1</v>
      </c>
      <c r="AK475">
        <v>1</v>
      </c>
      <c r="AL475">
        <v>1</v>
      </c>
      <c r="AN475">
        <v>0</v>
      </c>
      <c r="AO475">
        <v>1</v>
      </c>
      <c r="AP475">
        <v>0</v>
      </c>
      <c r="AQ475">
        <v>0</v>
      </c>
      <c r="AR475">
        <v>0</v>
      </c>
      <c r="AS475" t="s">
        <v>3</v>
      </c>
      <c r="AT475">
        <v>2.09</v>
      </c>
      <c r="AU475" t="s">
        <v>36</v>
      </c>
      <c r="AV475">
        <v>0</v>
      </c>
      <c r="AW475">
        <v>2</v>
      </c>
      <c r="AX475">
        <v>51458098</v>
      </c>
      <c r="AY475">
        <v>2</v>
      </c>
      <c r="AZ475">
        <v>98304</v>
      </c>
      <c r="BA475">
        <v>475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CX475">
        <f>ROUND(Y475*Source!I285,9)</f>
        <v>9.0131250000000005</v>
      </c>
      <c r="CY475">
        <f t="shared" si="257"/>
        <v>682.1</v>
      </c>
      <c r="CZ475">
        <f t="shared" si="258"/>
        <v>682.1</v>
      </c>
      <c r="DA475">
        <f t="shared" si="259"/>
        <v>1</v>
      </c>
      <c r="DB475">
        <f t="shared" si="255"/>
        <v>2049.285625</v>
      </c>
      <c r="DC475">
        <f t="shared" si="256"/>
        <v>107.19437499999999</v>
      </c>
      <c r="DD475" t="s">
        <v>3</v>
      </c>
      <c r="DE475" t="s">
        <v>3</v>
      </c>
      <c r="DF475">
        <f t="shared" si="236"/>
        <v>0</v>
      </c>
      <c r="DG475">
        <f t="shared" si="237"/>
        <v>6147.85</v>
      </c>
      <c r="DH475">
        <f t="shared" si="238"/>
        <v>321.58999999999997</v>
      </c>
      <c r="DI475">
        <f t="shared" si="239"/>
        <v>0</v>
      </c>
      <c r="DJ475">
        <f t="shared" si="260"/>
        <v>6147.85</v>
      </c>
      <c r="DK475">
        <v>0</v>
      </c>
    </row>
    <row r="476" spans="1:115" x14ac:dyDescent="0.2">
      <c r="A476">
        <f>ROW(Source!A285)</f>
        <v>285</v>
      </c>
      <c r="B476">
        <v>51441990</v>
      </c>
      <c r="C476">
        <v>51458073</v>
      </c>
      <c r="D476">
        <v>0</v>
      </c>
      <c r="E476">
        <v>1</v>
      </c>
      <c r="F476">
        <v>1</v>
      </c>
      <c r="G476">
        <v>1</v>
      </c>
      <c r="H476">
        <v>2</v>
      </c>
      <c r="I476" t="s">
        <v>681</v>
      </c>
      <c r="J476" t="s">
        <v>3</v>
      </c>
      <c r="K476" t="s">
        <v>682</v>
      </c>
      <c r="L476">
        <v>37129807</v>
      </c>
      <c r="N476">
        <v>1011</v>
      </c>
      <c r="O476" t="s">
        <v>646</v>
      </c>
      <c r="P476" t="s">
        <v>646</v>
      </c>
      <c r="Q476">
        <v>1</v>
      </c>
      <c r="W476">
        <v>0</v>
      </c>
      <c r="X476">
        <v>1350498324</v>
      </c>
      <c r="Y476">
        <f t="shared" si="254"/>
        <v>16.833124999999999</v>
      </c>
      <c r="AA476">
        <v>0</v>
      </c>
      <c r="AB476">
        <v>0.49</v>
      </c>
      <c r="AC476">
        <v>0</v>
      </c>
      <c r="AD476">
        <v>0</v>
      </c>
      <c r="AE476">
        <v>0</v>
      </c>
      <c r="AF476">
        <v>0.49</v>
      </c>
      <c r="AG476">
        <v>0</v>
      </c>
      <c r="AH476">
        <v>0</v>
      </c>
      <c r="AI476">
        <v>1</v>
      </c>
      <c r="AJ476">
        <v>1</v>
      </c>
      <c r="AK476">
        <v>1</v>
      </c>
      <c r="AL476">
        <v>1</v>
      </c>
      <c r="AN476">
        <v>0</v>
      </c>
      <c r="AO476">
        <v>1</v>
      </c>
      <c r="AP476">
        <v>0</v>
      </c>
      <c r="AQ476">
        <v>0</v>
      </c>
      <c r="AR476">
        <v>0</v>
      </c>
      <c r="AS476" t="s">
        <v>3</v>
      </c>
      <c r="AT476">
        <v>11.71</v>
      </c>
      <c r="AU476" t="s">
        <v>36</v>
      </c>
      <c r="AV476">
        <v>0</v>
      </c>
      <c r="AW476">
        <v>2</v>
      </c>
      <c r="AX476">
        <v>51458099</v>
      </c>
      <c r="AY476">
        <v>2</v>
      </c>
      <c r="AZ476">
        <v>34816</v>
      </c>
      <c r="BA476">
        <v>476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CX476">
        <f>ROUND(Y476*Source!I285,9)</f>
        <v>50.499375000000001</v>
      </c>
      <c r="CY476">
        <f t="shared" si="257"/>
        <v>0.49</v>
      </c>
      <c r="CZ476">
        <f t="shared" si="258"/>
        <v>0.49</v>
      </c>
      <c r="DA476">
        <f t="shared" si="259"/>
        <v>1</v>
      </c>
      <c r="DB476">
        <f t="shared" si="255"/>
        <v>8.2512500000000006</v>
      </c>
      <c r="DC476">
        <f t="shared" si="256"/>
        <v>0</v>
      </c>
      <c r="DD476" t="s">
        <v>3</v>
      </c>
      <c r="DE476" t="s">
        <v>3</v>
      </c>
      <c r="DF476">
        <f t="shared" si="236"/>
        <v>0</v>
      </c>
      <c r="DG476">
        <f t="shared" si="237"/>
        <v>24.74</v>
      </c>
      <c r="DH476">
        <f t="shared" si="238"/>
        <v>0</v>
      </c>
      <c r="DI476">
        <f t="shared" si="239"/>
        <v>0</v>
      </c>
      <c r="DJ476">
        <f t="shared" si="260"/>
        <v>24.74</v>
      </c>
      <c r="DK476">
        <v>0</v>
      </c>
    </row>
    <row r="477" spans="1:115" x14ac:dyDescent="0.2">
      <c r="A477">
        <f>ROW(Source!A285)</f>
        <v>285</v>
      </c>
      <c r="B477">
        <v>51441990</v>
      </c>
      <c r="C477">
        <v>51458073</v>
      </c>
      <c r="D477">
        <v>0</v>
      </c>
      <c r="E477">
        <v>1</v>
      </c>
      <c r="F477">
        <v>1</v>
      </c>
      <c r="G477">
        <v>1</v>
      </c>
      <c r="H477">
        <v>2</v>
      </c>
      <c r="I477" t="s">
        <v>756</v>
      </c>
      <c r="J477" t="s">
        <v>3</v>
      </c>
      <c r="K477" t="s">
        <v>757</v>
      </c>
      <c r="L477">
        <v>37129807</v>
      </c>
      <c r="N477">
        <v>1011</v>
      </c>
      <c r="O477" t="s">
        <v>646</v>
      </c>
      <c r="P477" t="s">
        <v>646</v>
      </c>
      <c r="Q477">
        <v>1</v>
      </c>
      <c r="W477">
        <v>0</v>
      </c>
      <c r="X477">
        <v>990003281</v>
      </c>
      <c r="Y477">
        <f t="shared" si="254"/>
        <v>1.4518749999999998</v>
      </c>
      <c r="AA477">
        <v>0</v>
      </c>
      <c r="AB477">
        <v>0.72</v>
      </c>
      <c r="AC477">
        <v>0</v>
      </c>
      <c r="AD477">
        <v>0</v>
      </c>
      <c r="AE477">
        <v>0</v>
      </c>
      <c r="AF477">
        <v>0.72</v>
      </c>
      <c r="AG477">
        <v>0</v>
      </c>
      <c r="AH477">
        <v>0</v>
      </c>
      <c r="AI477">
        <v>1</v>
      </c>
      <c r="AJ477">
        <v>1</v>
      </c>
      <c r="AK477">
        <v>1</v>
      </c>
      <c r="AL477">
        <v>1</v>
      </c>
      <c r="AN477">
        <v>0</v>
      </c>
      <c r="AO477">
        <v>1</v>
      </c>
      <c r="AP477">
        <v>0</v>
      </c>
      <c r="AQ477">
        <v>0</v>
      </c>
      <c r="AR477">
        <v>0</v>
      </c>
      <c r="AS477" t="s">
        <v>3</v>
      </c>
      <c r="AT477">
        <v>1.01</v>
      </c>
      <c r="AU477" t="s">
        <v>36</v>
      </c>
      <c r="AV477">
        <v>0</v>
      </c>
      <c r="AW477">
        <v>2</v>
      </c>
      <c r="AX477">
        <v>51458100</v>
      </c>
      <c r="AY477">
        <v>2</v>
      </c>
      <c r="AZ477">
        <v>34816</v>
      </c>
      <c r="BA477">
        <v>477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CX477">
        <f>ROUND(Y477*Source!I285,9)</f>
        <v>4.3556249999999999</v>
      </c>
      <c r="CY477">
        <f t="shared" si="257"/>
        <v>0.72</v>
      </c>
      <c r="CZ477">
        <f t="shared" si="258"/>
        <v>0.72</v>
      </c>
      <c r="DA477">
        <f t="shared" si="259"/>
        <v>1</v>
      </c>
      <c r="DB477">
        <f t="shared" si="255"/>
        <v>1.0493749999999999</v>
      </c>
      <c r="DC477">
        <f t="shared" si="256"/>
        <v>0</v>
      </c>
      <c r="DD477" t="s">
        <v>3</v>
      </c>
      <c r="DE477" t="s">
        <v>3</v>
      </c>
      <c r="DF477">
        <f t="shared" si="236"/>
        <v>0</v>
      </c>
      <c r="DG477">
        <f t="shared" si="237"/>
        <v>3.14</v>
      </c>
      <c r="DH477">
        <f t="shared" si="238"/>
        <v>0</v>
      </c>
      <c r="DI477">
        <f t="shared" si="239"/>
        <v>0</v>
      </c>
      <c r="DJ477">
        <f t="shared" si="260"/>
        <v>3.14</v>
      </c>
      <c r="DK477">
        <v>0</v>
      </c>
    </row>
    <row r="478" spans="1:115" x14ac:dyDescent="0.2">
      <c r="A478">
        <f>ROW(Source!A285)</f>
        <v>285</v>
      </c>
      <c r="B478">
        <v>51441990</v>
      </c>
      <c r="C478">
        <v>51458073</v>
      </c>
      <c r="D478">
        <v>0</v>
      </c>
      <c r="E478">
        <v>1</v>
      </c>
      <c r="F478">
        <v>1</v>
      </c>
      <c r="G478">
        <v>1</v>
      </c>
      <c r="H478">
        <v>3</v>
      </c>
      <c r="I478" t="s">
        <v>713</v>
      </c>
      <c r="J478" t="s">
        <v>3</v>
      </c>
      <c r="K478" t="s">
        <v>714</v>
      </c>
      <c r="L478">
        <v>1348</v>
      </c>
      <c r="N478">
        <v>1009</v>
      </c>
      <c r="O478" t="s">
        <v>230</v>
      </c>
      <c r="P478" t="s">
        <v>230</v>
      </c>
      <c r="Q478">
        <v>1000</v>
      </c>
      <c r="W478">
        <v>0</v>
      </c>
      <c r="X478">
        <v>-933603626</v>
      </c>
      <c r="Y478">
        <f t="shared" ref="Y478:Y488" si="261">AT478</f>
        <v>7.0000000000000001E-3</v>
      </c>
      <c r="AA478">
        <v>2457.8000000000002</v>
      </c>
      <c r="AB478">
        <v>0</v>
      </c>
      <c r="AC478">
        <v>0</v>
      </c>
      <c r="AD478">
        <v>0</v>
      </c>
      <c r="AE478">
        <v>2457.8000000000002</v>
      </c>
      <c r="AF478">
        <v>0</v>
      </c>
      <c r="AG478">
        <v>0</v>
      </c>
      <c r="AH478">
        <v>0</v>
      </c>
      <c r="AI478">
        <v>1</v>
      </c>
      <c r="AJ478">
        <v>1</v>
      </c>
      <c r="AK478">
        <v>1</v>
      </c>
      <c r="AL478">
        <v>1</v>
      </c>
      <c r="AN478">
        <v>0</v>
      </c>
      <c r="AO478">
        <v>1</v>
      </c>
      <c r="AP478">
        <v>0</v>
      </c>
      <c r="AQ478">
        <v>0</v>
      </c>
      <c r="AR478">
        <v>0</v>
      </c>
      <c r="AS478" t="s">
        <v>3</v>
      </c>
      <c r="AT478">
        <v>7.0000000000000001E-3</v>
      </c>
      <c r="AU478" t="s">
        <v>3</v>
      </c>
      <c r="AV478">
        <v>0</v>
      </c>
      <c r="AW478">
        <v>2</v>
      </c>
      <c r="AX478">
        <v>51458101</v>
      </c>
      <c r="AY478">
        <v>2</v>
      </c>
      <c r="AZ478">
        <v>16384</v>
      </c>
      <c r="BA478">
        <v>478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CX478">
        <f>ROUND(Y478*Source!I285,9)</f>
        <v>2.1000000000000001E-2</v>
      </c>
      <c r="CY478">
        <f t="shared" ref="CY478:CY488" si="262">AA478</f>
        <v>2457.8000000000002</v>
      </c>
      <c r="CZ478">
        <f t="shared" ref="CZ478:CZ488" si="263">AE478</f>
        <v>2457.8000000000002</v>
      </c>
      <c r="DA478">
        <f t="shared" ref="DA478:DA488" si="264">AI478</f>
        <v>1</v>
      </c>
      <c r="DB478">
        <f t="shared" ref="DB478:DB488" si="265">ROUND(ROUND(AT478*CZ478,2),6)</f>
        <v>17.2</v>
      </c>
      <c r="DC478">
        <f t="shared" ref="DC478:DC488" si="266">ROUND(ROUND(AT478*AG478,2),6)</f>
        <v>0</v>
      </c>
      <c r="DD478" t="s">
        <v>3</v>
      </c>
      <c r="DE478" t="s">
        <v>3</v>
      </c>
      <c r="DF478">
        <f t="shared" si="236"/>
        <v>51.61</v>
      </c>
      <c r="DG478">
        <f t="shared" si="237"/>
        <v>0</v>
      </c>
      <c r="DH478">
        <f t="shared" si="238"/>
        <v>0</v>
      </c>
      <c r="DI478">
        <f t="shared" si="239"/>
        <v>0</v>
      </c>
      <c r="DJ478">
        <f t="shared" ref="DJ478:DJ488" si="267">DF478</f>
        <v>51.61</v>
      </c>
      <c r="DK478">
        <v>0</v>
      </c>
    </row>
    <row r="479" spans="1:115" x14ac:dyDescent="0.2">
      <c r="A479">
        <f>ROW(Source!A285)</f>
        <v>285</v>
      </c>
      <c r="B479">
        <v>51441990</v>
      </c>
      <c r="C479">
        <v>51458073</v>
      </c>
      <c r="D479">
        <v>0</v>
      </c>
      <c r="E479">
        <v>1</v>
      </c>
      <c r="F479">
        <v>1</v>
      </c>
      <c r="G479">
        <v>1</v>
      </c>
      <c r="H479">
        <v>3</v>
      </c>
      <c r="I479" t="s">
        <v>760</v>
      </c>
      <c r="J479" t="s">
        <v>3</v>
      </c>
      <c r="K479" t="s">
        <v>761</v>
      </c>
      <c r="L479">
        <v>1339</v>
      </c>
      <c r="N479">
        <v>1007</v>
      </c>
      <c r="O479" t="s">
        <v>57</v>
      </c>
      <c r="P479" t="s">
        <v>57</v>
      </c>
      <c r="Q479">
        <v>1</v>
      </c>
      <c r="W479">
        <v>0</v>
      </c>
      <c r="X479">
        <v>-1257739461</v>
      </c>
      <c r="Y479">
        <f t="shared" si="261"/>
        <v>0</v>
      </c>
      <c r="AA479">
        <v>1892.75</v>
      </c>
      <c r="AB479">
        <v>0</v>
      </c>
      <c r="AC479">
        <v>0</v>
      </c>
      <c r="AD479">
        <v>0</v>
      </c>
      <c r="AE479">
        <v>1892.75</v>
      </c>
      <c r="AF479">
        <v>0</v>
      </c>
      <c r="AG479">
        <v>0</v>
      </c>
      <c r="AH479">
        <v>0</v>
      </c>
      <c r="AI479">
        <v>1</v>
      </c>
      <c r="AJ479">
        <v>1</v>
      </c>
      <c r="AK479">
        <v>1</v>
      </c>
      <c r="AL479">
        <v>1</v>
      </c>
      <c r="AN479">
        <v>0</v>
      </c>
      <c r="AO479">
        <v>0</v>
      </c>
      <c r="AP479">
        <v>0</v>
      </c>
      <c r="AQ479">
        <v>0</v>
      </c>
      <c r="AR479">
        <v>0</v>
      </c>
      <c r="AS479" t="s">
        <v>3</v>
      </c>
      <c r="AT479">
        <v>0</v>
      </c>
      <c r="AU479" t="s">
        <v>3</v>
      </c>
      <c r="AV479">
        <v>0</v>
      </c>
      <c r="AW479">
        <v>2</v>
      </c>
      <c r="AX479">
        <v>51458102</v>
      </c>
      <c r="AY479">
        <v>2</v>
      </c>
      <c r="AZ479">
        <v>16384</v>
      </c>
      <c r="BA479">
        <v>479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CX479">
        <f>ROUND(Y479*Source!I285,9)</f>
        <v>0</v>
      </c>
      <c r="CY479">
        <f t="shared" si="262"/>
        <v>1892.75</v>
      </c>
      <c r="CZ479">
        <f t="shared" si="263"/>
        <v>1892.75</v>
      </c>
      <c r="DA479">
        <f t="shared" si="264"/>
        <v>1</v>
      </c>
      <c r="DB479">
        <f t="shared" si="265"/>
        <v>0</v>
      </c>
      <c r="DC479">
        <f t="shared" si="266"/>
        <v>0</v>
      </c>
      <c r="DD479" t="s">
        <v>3</v>
      </c>
      <c r="DE479" t="s">
        <v>3</v>
      </c>
      <c r="DF479">
        <f t="shared" si="236"/>
        <v>0</v>
      </c>
      <c r="DG479">
        <f t="shared" si="237"/>
        <v>0</v>
      </c>
      <c r="DH479">
        <f t="shared" si="238"/>
        <v>0</v>
      </c>
      <c r="DI479">
        <f t="shared" si="239"/>
        <v>0</v>
      </c>
      <c r="DJ479">
        <f t="shared" si="267"/>
        <v>0</v>
      </c>
      <c r="DK479">
        <v>0</v>
      </c>
    </row>
    <row r="480" spans="1:115" x14ac:dyDescent="0.2">
      <c r="A480">
        <f>ROW(Source!A285)</f>
        <v>285</v>
      </c>
      <c r="B480">
        <v>51441990</v>
      </c>
      <c r="C480">
        <v>51458073</v>
      </c>
      <c r="D480">
        <v>0</v>
      </c>
      <c r="E480">
        <v>1</v>
      </c>
      <c r="F480">
        <v>1</v>
      </c>
      <c r="G480">
        <v>1</v>
      </c>
      <c r="H480">
        <v>3</v>
      </c>
      <c r="I480" t="s">
        <v>233</v>
      </c>
      <c r="J480" t="s">
        <v>3</v>
      </c>
      <c r="K480" t="s">
        <v>234</v>
      </c>
      <c r="L480">
        <v>1371</v>
      </c>
      <c r="N480">
        <v>1013</v>
      </c>
      <c r="O480" t="s">
        <v>154</v>
      </c>
      <c r="P480" t="s">
        <v>154</v>
      </c>
      <c r="Q480">
        <v>1</v>
      </c>
      <c r="W480">
        <v>0</v>
      </c>
      <c r="X480">
        <v>2069209604</v>
      </c>
      <c r="Y480">
        <f t="shared" si="261"/>
        <v>0</v>
      </c>
      <c r="AA480">
        <v>287.60000000000002</v>
      </c>
      <c r="AB480">
        <v>0</v>
      </c>
      <c r="AC480">
        <v>0</v>
      </c>
      <c r="AD480">
        <v>0</v>
      </c>
      <c r="AE480">
        <v>287.60000000000002</v>
      </c>
      <c r="AF480">
        <v>0</v>
      </c>
      <c r="AG480">
        <v>0</v>
      </c>
      <c r="AH480">
        <v>0</v>
      </c>
      <c r="AI480">
        <v>1</v>
      </c>
      <c r="AJ480">
        <v>1</v>
      </c>
      <c r="AK480">
        <v>1</v>
      </c>
      <c r="AL480">
        <v>1</v>
      </c>
      <c r="AN480">
        <v>0</v>
      </c>
      <c r="AO480">
        <v>0</v>
      </c>
      <c r="AP480">
        <v>0</v>
      </c>
      <c r="AQ480">
        <v>0</v>
      </c>
      <c r="AR480">
        <v>0</v>
      </c>
      <c r="AS480" t="s">
        <v>3</v>
      </c>
      <c r="AT480">
        <v>0</v>
      </c>
      <c r="AU480" t="s">
        <v>3</v>
      </c>
      <c r="AV480">
        <v>0</v>
      </c>
      <c r="AW480">
        <v>2</v>
      </c>
      <c r="AX480">
        <v>51458103</v>
      </c>
      <c r="AY480">
        <v>2</v>
      </c>
      <c r="AZ480">
        <v>16384</v>
      </c>
      <c r="BA480">
        <v>480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CX480">
        <f>ROUND(Y480*Source!I285,9)</f>
        <v>0</v>
      </c>
      <c r="CY480">
        <f t="shared" si="262"/>
        <v>287.60000000000002</v>
      </c>
      <c r="CZ480">
        <f t="shared" si="263"/>
        <v>287.60000000000002</v>
      </c>
      <c r="DA480">
        <f t="shared" si="264"/>
        <v>1</v>
      </c>
      <c r="DB480">
        <f t="shared" si="265"/>
        <v>0</v>
      </c>
      <c r="DC480">
        <f t="shared" si="266"/>
        <v>0</v>
      </c>
      <c r="DD480" t="s">
        <v>3</v>
      </c>
      <c r="DE480" t="s">
        <v>3</v>
      </c>
      <c r="DF480">
        <f t="shared" si="236"/>
        <v>0</v>
      </c>
      <c r="DG480">
        <f t="shared" si="237"/>
        <v>0</v>
      </c>
      <c r="DH480">
        <f t="shared" si="238"/>
        <v>0</v>
      </c>
      <c r="DI480">
        <f t="shared" si="239"/>
        <v>0</v>
      </c>
      <c r="DJ480">
        <f t="shared" si="267"/>
        <v>0</v>
      </c>
      <c r="DK480">
        <v>0</v>
      </c>
    </row>
    <row r="481" spans="1:115" x14ac:dyDescent="0.2">
      <c r="A481">
        <f>ROW(Source!A285)</f>
        <v>285</v>
      </c>
      <c r="B481">
        <v>51441990</v>
      </c>
      <c r="C481">
        <v>51458073</v>
      </c>
      <c r="D481">
        <v>0</v>
      </c>
      <c r="E481">
        <v>1</v>
      </c>
      <c r="F481">
        <v>1</v>
      </c>
      <c r="G481">
        <v>1</v>
      </c>
      <c r="H481">
        <v>3</v>
      </c>
      <c r="I481" t="s">
        <v>458</v>
      </c>
      <c r="J481" t="s">
        <v>3</v>
      </c>
      <c r="K481" t="s">
        <v>459</v>
      </c>
      <c r="L481">
        <v>1348</v>
      </c>
      <c r="N481">
        <v>1009</v>
      </c>
      <c r="O481" t="s">
        <v>230</v>
      </c>
      <c r="P481" t="s">
        <v>230</v>
      </c>
      <c r="Q481">
        <v>1000</v>
      </c>
      <c r="W481">
        <v>0</v>
      </c>
      <c r="X481">
        <v>-1125452713</v>
      </c>
      <c r="Y481">
        <f t="shared" si="261"/>
        <v>0.2</v>
      </c>
      <c r="AA481">
        <v>5470.15</v>
      </c>
      <c r="AB481">
        <v>0</v>
      </c>
      <c r="AC481">
        <v>0</v>
      </c>
      <c r="AD481">
        <v>0</v>
      </c>
      <c r="AE481">
        <v>5470.15</v>
      </c>
      <c r="AF481">
        <v>0</v>
      </c>
      <c r="AG481">
        <v>0</v>
      </c>
      <c r="AH481">
        <v>0</v>
      </c>
      <c r="AI481">
        <v>1</v>
      </c>
      <c r="AJ481">
        <v>1</v>
      </c>
      <c r="AK481">
        <v>1</v>
      </c>
      <c r="AL481">
        <v>1</v>
      </c>
      <c r="AN481">
        <v>0</v>
      </c>
      <c r="AO481">
        <v>1</v>
      </c>
      <c r="AP481">
        <v>0</v>
      </c>
      <c r="AQ481">
        <v>0</v>
      </c>
      <c r="AR481">
        <v>0</v>
      </c>
      <c r="AS481" t="s">
        <v>3</v>
      </c>
      <c r="AT481">
        <v>0.2</v>
      </c>
      <c r="AU481" t="s">
        <v>3</v>
      </c>
      <c r="AV481">
        <v>0</v>
      </c>
      <c r="AW481">
        <v>2</v>
      </c>
      <c r="AX481">
        <v>51458104</v>
      </c>
      <c r="AY481">
        <v>2</v>
      </c>
      <c r="AZ481">
        <v>16384</v>
      </c>
      <c r="BA481">
        <v>481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CX481">
        <f>ROUND(Y481*Source!I285,9)</f>
        <v>0.6</v>
      </c>
      <c r="CY481">
        <f t="shared" si="262"/>
        <v>5470.15</v>
      </c>
      <c r="CZ481">
        <f t="shared" si="263"/>
        <v>5470.15</v>
      </c>
      <c r="DA481">
        <f t="shared" si="264"/>
        <v>1</v>
      </c>
      <c r="DB481">
        <f t="shared" si="265"/>
        <v>1094.03</v>
      </c>
      <c r="DC481">
        <f t="shared" si="266"/>
        <v>0</v>
      </c>
      <c r="DD481" t="s">
        <v>3</v>
      </c>
      <c r="DE481" t="s">
        <v>3</v>
      </c>
      <c r="DF481">
        <f t="shared" si="236"/>
        <v>3282.09</v>
      </c>
      <c r="DG481">
        <f t="shared" si="237"/>
        <v>0</v>
      </c>
      <c r="DH481">
        <f t="shared" si="238"/>
        <v>0</v>
      </c>
      <c r="DI481">
        <f t="shared" si="239"/>
        <v>0</v>
      </c>
      <c r="DJ481">
        <f t="shared" si="267"/>
        <v>3282.09</v>
      </c>
      <c r="DK481">
        <v>0</v>
      </c>
    </row>
    <row r="482" spans="1:115" x14ac:dyDescent="0.2">
      <c r="A482">
        <f>ROW(Source!A285)</f>
        <v>285</v>
      </c>
      <c r="B482">
        <v>51441990</v>
      </c>
      <c r="C482">
        <v>51458073</v>
      </c>
      <c r="D482">
        <v>0</v>
      </c>
      <c r="E482">
        <v>1</v>
      </c>
      <c r="F482">
        <v>1</v>
      </c>
      <c r="G482">
        <v>1</v>
      </c>
      <c r="H482">
        <v>3</v>
      </c>
      <c r="I482" t="s">
        <v>717</v>
      </c>
      <c r="J482" t="s">
        <v>3</v>
      </c>
      <c r="K482" t="s">
        <v>718</v>
      </c>
      <c r="L482">
        <v>1407</v>
      </c>
      <c r="N482">
        <v>1013</v>
      </c>
      <c r="O482" t="s">
        <v>719</v>
      </c>
      <c r="P482" t="s">
        <v>719</v>
      </c>
      <c r="Q482">
        <v>1</v>
      </c>
      <c r="W482">
        <v>0</v>
      </c>
      <c r="X482">
        <v>1550182695</v>
      </c>
      <c r="Y482">
        <f t="shared" si="261"/>
        <v>7.2999999999999995E-2</v>
      </c>
      <c r="AA482">
        <v>1620.85</v>
      </c>
      <c r="AB482">
        <v>0</v>
      </c>
      <c r="AC482">
        <v>0</v>
      </c>
      <c r="AD482">
        <v>0</v>
      </c>
      <c r="AE482">
        <v>1620.85</v>
      </c>
      <c r="AF482">
        <v>0</v>
      </c>
      <c r="AG482">
        <v>0</v>
      </c>
      <c r="AH482">
        <v>0</v>
      </c>
      <c r="AI482">
        <v>1</v>
      </c>
      <c r="AJ482">
        <v>1</v>
      </c>
      <c r="AK482">
        <v>1</v>
      </c>
      <c r="AL482">
        <v>1</v>
      </c>
      <c r="AN482">
        <v>0</v>
      </c>
      <c r="AO482">
        <v>1</v>
      </c>
      <c r="AP482">
        <v>0</v>
      </c>
      <c r="AQ482">
        <v>0</v>
      </c>
      <c r="AR482">
        <v>0</v>
      </c>
      <c r="AS482" t="s">
        <v>3</v>
      </c>
      <c r="AT482">
        <v>7.2999999999999995E-2</v>
      </c>
      <c r="AU482" t="s">
        <v>3</v>
      </c>
      <c r="AV482">
        <v>0</v>
      </c>
      <c r="AW482">
        <v>2</v>
      </c>
      <c r="AX482">
        <v>51458105</v>
      </c>
      <c r="AY482">
        <v>2</v>
      </c>
      <c r="AZ482">
        <v>16384</v>
      </c>
      <c r="BA482">
        <v>482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CX482">
        <f>ROUND(Y482*Source!I285,9)</f>
        <v>0.219</v>
      </c>
      <c r="CY482">
        <f t="shared" si="262"/>
        <v>1620.85</v>
      </c>
      <c r="CZ482">
        <f t="shared" si="263"/>
        <v>1620.85</v>
      </c>
      <c r="DA482">
        <f t="shared" si="264"/>
        <v>1</v>
      </c>
      <c r="DB482">
        <f t="shared" si="265"/>
        <v>118.32</v>
      </c>
      <c r="DC482">
        <f t="shared" si="266"/>
        <v>0</v>
      </c>
      <c r="DD482" t="s">
        <v>3</v>
      </c>
      <c r="DE482" t="s">
        <v>3</v>
      </c>
      <c r="DF482">
        <f t="shared" si="236"/>
        <v>354.97</v>
      </c>
      <c r="DG482">
        <f t="shared" si="237"/>
        <v>0</v>
      </c>
      <c r="DH482">
        <f t="shared" si="238"/>
        <v>0</v>
      </c>
      <c r="DI482">
        <f t="shared" si="239"/>
        <v>0</v>
      </c>
      <c r="DJ482">
        <f t="shared" si="267"/>
        <v>354.97</v>
      </c>
      <c r="DK482">
        <v>0</v>
      </c>
    </row>
    <row r="483" spans="1:115" x14ac:dyDescent="0.2">
      <c r="A483">
        <f>ROW(Source!A285)</f>
        <v>285</v>
      </c>
      <c r="B483">
        <v>51441990</v>
      </c>
      <c r="C483">
        <v>51458073</v>
      </c>
      <c r="D483">
        <v>0</v>
      </c>
      <c r="E483">
        <v>1</v>
      </c>
      <c r="F483">
        <v>1</v>
      </c>
      <c r="G483">
        <v>1</v>
      </c>
      <c r="H483">
        <v>3</v>
      </c>
      <c r="I483" t="s">
        <v>257</v>
      </c>
      <c r="J483" t="s">
        <v>3</v>
      </c>
      <c r="K483" t="s">
        <v>258</v>
      </c>
      <c r="L483">
        <v>1348</v>
      </c>
      <c r="N483">
        <v>1009</v>
      </c>
      <c r="O483" t="s">
        <v>230</v>
      </c>
      <c r="P483" t="s">
        <v>230</v>
      </c>
      <c r="Q483">
        <v>1000</v>
      </c>
      <c r="W483">
        <v>0</v>
      </c>
      <c r="X483">
        <v>-1292456569</v>
      </c>
      <c r="Y483">
        <f t="shared" si="261"/>
        <v>0.15</v>
      </c>
      <c r="AA483">
        <v>11856</v>
      </c>
      <c r="AB483">
        <v>0</v>
      </c>
      <c r="AC483">
        <v>0</v>
      </c>
      <c r="AD483">
        <v>0</v>
      </c>
      <c r="AE483">
        <v>11856</v>
      </c>
      <c r="AF483">
        <v>0</v>
      </c>
      <c r="AG483">
        <v>0</v>
      </c>
      <c r="AH483">
        <v>0</v>
      </c>
      <c r="AI483">
        <v>1</v>
      </c>
      <c r="AJ483">
        <v>1</v>
      </c>
      <c r="AK483">
        <v>1</v>
      </c>
      <c r="AL483">
        <v>1</v>
      </c>
      <c r="AN483">
        <v>0</v>
      </c>
      <c r="AO483">
        <v>1</v>
      </c>
      <c r="AP483">
        <v>0</v>
      </c>
      <c r="AQ483">
        <v>0</v>
      </c>
      <c r="AR483">
        <v>0</v>
      </c>
      <c r="AS483" t="s">
        <v>3</v>
      </c>
      <c r="AT483">
        <v>0.15</v>
      </c>
      <c r="AU483" t="s">
        <v>3</v>
      </c>
      <c r="AV483">
        <v>0</v>
      </c>
      <c r="AW483">
        <v>2</v>
      </c>
      <c r="AX483">
        <v>51458106</v>
      </c>
      <c r="AY483">
        <v>2</v>
      </c>
      <c r="AZ483">
        <v>16384</v>
      </c>
      <c r="BA483">
        <v>483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CX483">
        <f>ROUND(Y483*Source!I285,9)</f>
        <v>0.45</v>
      </c>
      <c r="CY483">
        <f t="shared" si="262"/>
        <v>11856</v>
      </c>
      <c r="CZ483">
        <f t="shared" si="263"/>
        <v>11856</v>
      </c>
      <c r="DA483">
        <f t="shared" si="264"/>
        <v>1</v>
      </c>
      <c r="DB483">
        <f t="shared" si="265"/>
        <v>1778.4</v>
      </c>
      <c r="DC483">
        <f t="shared" si="266"/>
        <v>0</v>
      </c>
      <c r="DD483" t="s">
        <v>3</v>
      </c>
      <c r="DE483" t="s">
        <v>3</v>
      </c>
      <c r="DF483">
        <f t="shared" si="236"/>
        <v>5335.2</v>
      </c>
      <c r="DG483">
        <f t="shared" si="237"/>
        <v>0</v>
      </c>
      <c r="DH483">
        <f t="shared" si="238"/>
        <v>0</v>
      </c>
      <c r="DI483">
        <f t="shared" si="239"/>
        <v>0</v>
      </c>
      <c r="DJ483">
        <f t="shared" si="267"/>
        <v>5335.2</v>
      </c>
      <c r="DK483">
        <v>0</v>
      </c>
    </row>
    <row r="484" spans="1:115" x14ac:dyDescent="0.2">
      <c r="A484">
        <f>ROW(Source!A285)</f>
        <v>285</v>
      </c>
      <c r="B484">
        <v>51441990</v>
      </c>
      <c r="C484">
        <v>51458073</v>
      </c>
      <c r="D484">
        <v>0</v>
      </c>
      <c r="E484">
        <v>1</v>
      </c>
      <c r="F484">
        <v>1</v>
      </c>
      <c r="G484">
        <v>1</v>
      </c>
      <c r="H484">
        <v>3</v>
      </c>
      <c r="I484" t="s">
        <v>791</v>
      </c>
      <c r="J484" t="s">
        <v>3</v>
      </c>
      <c r="K484" t="s">
        <v>792</v>
      </c>
      <c r="L484">
        <v>1371</v>
      </c>
      <c r="N484">
        <v>1013</v>
      </c>
      <c r="O484" t="s">
        <v>154</v>
      </c>
      <c r="P484" t="s">
        <v>154</v>
      </c>
      <c r="Q484">
        <v>1</v>
      </c>
      <c r="W484">
        <v>0</v>
      </c>
      <c r="X484">
        <v>-2023730204</v>
      </c>
      <c r="Y484">
        <f t="shared" si="261"/>
        <v>96</v>
      </c>
      <c r="AA484">
        <v>31.5</v>
      </c>
      <c r="AB484">
        <v>0</v>
      </c>
      <c r="AC484">
        <v>0</v>
      </c>
      <c r="AD484">
        <v>0</v>
      </c>
      <c r="AE484">
        <v>31.5</v>
      </c>
      <c r="AF484">
        <v>0</v>
      </c>
      <c r="AG484">
        <v>0</v>
      </c>
      <c r="AH484">
        <v>0</v>
      </c>
      <c r="AI484">
        <v>1</v>
      </c>
      <c r="AJ484">
        <v>1</v>
      </c>
      <c r="AK484">
        <v>1</v>
      </c>
      <c r="AL484">
        <v>1</v>
      </c>
      <c r="AN484">
        <v>0</v>
      </c>
      <c r="AO484">
        <v>1</v>
      </c>
      <c r="AP484">
        <v>0</v>
      </c>
      <c r="AQ484">
        <v>0</v>
      </c>
      <c r="AR484">
        <v>0</v>
      </c>
      <c r="AS484" t="s">
        <v>3</v>
      </c>
      <c r="AT484">
        <v>96</v>
      </c>
      <c r="AU484" t="s">
        <v>3</v>
      </c>
      <c r="AV484">
        <v>0</v>
      </c>
      <c r="AW484">
        <v>2</v>
      </c>
      <c r="AX484">
        <v>51458107</v>
      </c>
      <c r="AY484">
        <v>2</v>
      </c>
      <c r="AZ484">
        <v>16384</v>
      </c>
      <c r="BA484">
        <v>484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CX484">
        <f>ROUND(Y484*Source!I285,9)</f>
        <v>288</v>
      </c>
      <c r="CY484">
        <f t="shared" si="262"/>
        <v>31.5</v>
      </c>
      <c r="CZ484">
        <f t="shared" si="263"/>
        <v>31.5</v>
      </c>
      <c r="DA484">
        <f t="shared" si="264"/>
        <v>1</v>
      </c>
      <c r="DB484">
        <f t="shared" si="265"/>
        <v>3024</v>
      </c>
      <c r="DC484">
        <f t="shared" si="266"/>
        <v>0</v>
      </c>
      <c r="DD484" t="s">
        <v>3</v>
      </c>
      <c r="DE484" t="s">
        <v>3</v>
      </c>
      <c r="DF484">
        <f t="shared" si="236"/>
        <v>9072</v>
      </c>
      <c r="DG484">
        <f t="shared" si="237"/>
        <v>0</v>
      </c>
      <c r="DH484">
        <f t="shared" si="238"/>
        <v>0</v>
      </c>
      <c r="DI484">
        <f t="shared" si="239"/>
        <v>0</v>
      </c>
      <c r="DJ484">
        <f t="shared" si="267"/>
        <v>9072</v>
      </c>
      <c r="DK484">
        <v>0</v>
      </c>
    </row>
    <row r="485" spans="1:115" x14ac:dyDescent="0.2">
      <c r="A485">
        <f>ROW(Source!A285)</f>
        <v>285</v>
      </c>
      <c r="B485">
        <v>51441990</v>
      </c>
      <c r="C485">
        <v>51458073</v>
      </c>
      <c r="D485">
        <v>0</v>
      </c>
      <c r="E485">
        <v>1</v>
      </c>
      <c r="F485">
        <v>1</v>
      </c>
      <c r="G485">
        <v>1</v>
      </c>
      <c r="H485">
        <v>3</v>
      </c>
      <c r="I485" t="s">
        <v>223</v>
      </c>
      <c r="J485" t="s">
        <v>3</v>
      </c>
      <c r="K485" t="s">
        <v>224</v>
      </c>
      <c r="L485">
        <v>1301</v>
      </c>
      <c r="N485">
        <v>1003</v>
      </c>
      <c r="O485" t="s">
        <v>225</v>
      </c>
      <c r="P485" t="s">
        <v>225</v>
      </c>
      <c r="Q485">
        <v>1</v>
      </c>
      <c r="W485">
        <v>0</v>
      </c>
      <c r="X485">
        <v>-2005551863</v>
      </c>
      <c r="Y485">
        <f t="shared" si="261"/>
        <v>50</v>
      </c>
      <c r="AA485">
        <v>351.2</v>
      </c>
      <c r="AB485">
        <v>0</v>
      </c>
      <c r="AC485">
        <v>0</v>
      </c>
      <c r="AD485">
        <v>0</v>
      </c>
      <c r="AE485">
        <v>351.2</v>
      </c>
      <c r="AF485">
        <v>0</v>
      </c>
      <c r="AG485">
        <v>0</v>
      </c>
      <c r="AH485">
        <v>0</v>
      </c>
      <c r="AI485">
        <v>1</v>
      </c>
      <c r="AJ485">
        <v>1</v>
      </c>
      <c r="AK485">
        <v>1</v>
      </c>
      <c r="AL485">
        <v>1</v>
      </c>
      <c r="AN485">
        <v>0</v>
      </c>
      <c r="AO485">
        <v>1</v>
      </c>
      <c r="AP485">
        <v>0</v>
      </c>
      <c r="AQ485">
        <v>0</v>
      </c>
      <c r="AR485">
        <v>0</v>
      </c>
      <c r="AS485" t="s">
        <v>3</v>
      </c>
      <c r="AT485">
        <v>50</v>
      </c>
      <c r="AU485" t="s">
        <v>3</v>
      </c>
      <c r="AV485">
        <v>0</v>
      </c>
      <c r="AW485">
        <v>2</v>
      </c>
      <c r="AX485">
        <v>51458108</v>
      </c>
      <c r="AY485">
        <v>2</v>
      </c>
      <c r="AZ485">
        <v>16384</v>
      </c>
      <c r="BA485">
        <v>485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CX485">
        <f>ROUND(Y485*Source!I285,9)</f>
        <v>150</v>
      </c>
      <c r="CY485">
        <f t="shared" si="262"/>
        <v>351.2</v>
      </c>
      <c r="CZ485">
        <f t="shared" si="263"/>
        <v>351.2</v>
      </c>
      <c r="DA485">
        <f t="shared" si="264"/>
        <v>1</v>
      </c>
      <c r="DB485">
        <f t="shared" si="265"/>
        <v>17560</v>
      </c>
      <c r="DC485">
        <f t="shared" si="266"/>
        <v>0</v>
      </c>
      <c r="DD485" t="s">
        <v>3</v>
      </c>
      <c r="DE485" t="s">
        <v>3</v>
      </c>
      <c r="DF485">
        <f t="shared" si="236"/>
        <v>52680</v>
      </c>
      <c r="DG485">
        <f t="shared" si="237"/>
        <v>0</v>
      </c>
      <c r="DH485">
        <f t="shared" si="238"/>
        <v>0</v>
      </c>
      <c r="DI485">
        <f t="shared" si="239"/>
        <v>0</v>
      </c>
      <c r="DJ485">
        <f t="shared" si="267"/>
        <v>52680</v>
      </c>
      <c r="DK485">
        <v>0</v>
      </c>
    </row>
    <row r="486" spans="1:115" x14ac:dyDescent="0.2">
      <c r="A486">
        <f>ROW(Source!A285)</f>
        <v>285</v>
      </c>
      <c r="B486">
        <v>51441990</v>
      </c>
      <c r="C486">
        <v>51458073</v>
      </c>
      <c r="D486">
        <v>0</v>
      </c>
      <c r="E486">
        <v>1</v>
      </c>
      <c r="F486">
        <v>1</v>
      </c>
      <c r="G486">
        <v>1</v>
      </c>
      <c r="H486">
        <v>3</v>
      </c>
      <c r="I486" t="s">
        <v>764</v>
      </c>
      <c r="J486" t="s">
        <v>3</v>
      </c>
      <c r="K486" t="s">
        <v>765</v>
      </c>
      <c r="L486">
        <v>1425</v>
      </c>
      <c r="N486">
        <v>1013</v>
      </c>
      <c r="O486" t="s">
        <v>766</v>
      </c>
      <c r="P486" t="s">
        <v>766</v>
      </c>
      <c r="Q486">
        <v>1</v>
      </c>
      <c r="W486">
        <v>0</v>
      </c>
      <c r="X486">
        <v>-1980518355</v>
      </c>
      <c r="Y486">
        <f t="shared" si="261"/>
        <v>0.01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1</v>
      </c>
      <c r="AJ486">
        <v>1</v>
      </c>
      <c r="AK486">
        <v>1</v>
      </c>
      <c r="AL486">
        <v>1</v>
      </c>
      <c r="AN486">
        <v>0</v>
      </c>
      <c r="AO486">
        <v>0</v>
      </c>
      <c r="AP486">
        <v>0</v>
      </c>
      <c r="AQ486">
        <v>0</v>
      </c>
      <c r="AR486">
        <v>0</v>
      </c>
      <c r="AS486" t="s">
        <v>3</v>
      </c>
      <c r="AT486">
        <v>0.01</v>
      </c>
      <c r="AU486" t="s">
        <v>3</v>
      </c>
      <c r="AV486">
        <v>0</v>
      </c>
      <c r="AW486">
        <v>2</v>
      </c>
      <c r="AX486">
        <v>51458109</v>
      </c>
      <c r="AY486">
        <v>1</v>
      </c>
      <c r="AZ486">
        <v>0</v>
      </c>
      <c r="BA486">
        <v>486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CX486">
        <f>ROUND(Y486*Source!I285,9)</f>
        <v>0.03</v>
      </c>
      <c r="CY486">
        <f t="shared" si="262"/>
        <v>0</v>
      </c>
      <c r="CZ486">
        <f t="shared" si="263"/>
        <v>0</v>
      </c>
      <c r="DA486">
        <f t="shared" si="264"/>
        <v>1</v>
      </c>
      <c r="DB486">
        <f t="shared" si="265"/>
        <v>0</v>
      </c>
      <c r="DC486">
        <f t="shared" si="266"/>
        <v>0</v>
      </c>
      <c r="DD486" t="s">
        <v>3</v>
      </c>
      <c r="DE486" t="s">
        <v>3</v>
      </c>
      <c r="DF486">
        <f t="shared" si="236"/>
        <v>0</v>
      </c>
      <c r="DG486">
        <f t="shared" si="237"/>
        <v>0</v>
      </c>
      <c r="DH486">
        <f t="shared" si="238"/>
        <v>0</v>
      </c>
      <c r="DI486">
        <f t="shared" si="239"/>
        <v>0</v>
      </c>
      <c r="DJ486">
        <f t="shared" si="267"/>
        <v>0</v>
      </c>
      <c r="DK486">
        <v>0</v>
      </c>
    </row>
    <row r="487" spans="1:115" x14ac:dyDescent="0.2">
      <c r="A487">
        <f>ROW(Source!A285)</f>
        <v>285</v>
      </c>
      <c r="B487">
        <v>51441990</v>
      </c>
      <c r="C487">
        <v>51458073</v>
      </c>
      <c r="D487">
        <v>0</v>
      </c>
      <c r="E487">
        <v>1</v>
      </c>
      <c r="F487">
        <v>1</v>
      </c>
      <c r="G487">
        <v>1</v>
      </c>
      <c r="H487">
        <v>3</v>
      </c>
      <c r="I487" t="s">
        <v>779</v>
      </c>
      <c r="J487" t="s">
        <v>3</v>
      </c>
      <c r="K487" t="s">
        <v>780</v>
      </c>
      <c r="L487">
        <v>1377</v>
      </c>
      <c r="N487">
        <v>1013</v>
      </c>
      <c r="O487" t="s">
        <v>163</v>
      </c>
      <c r="P487" t="s">
        <v>163</v>
      </c>
      <c r="Q487">
        <v>1</v>
      </c>
      <c r="W487">
        <v>0</v>
      </c>
      <c r="X487">
        <v>-1284809414</v>
      </c>
      <c r="Y487">
        <f t="shared" si="261"/>
        <v>1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1</v>
      </c>
      <c r="AJ487">
        <v>1</v>
      </c>
      <c r="AK487">
        <v>1</v>
      </c>
      <c r="AL487">
        <v>1</v>
      </c>
      <c r="AN487">
        <v>0</v>
      </c>
      <c r="AO487">
        <v>0</v>
      </c>
      <c r="AP487">
        <v>0</v>
      </c>
      <c r="AQ487">
        <v>0</v>
      </c>
      <c r="AR487">
        <v>0</v>
      </c>
      <c r="AS487" t="s">
        <v>3</v>
      </c>
      <c r="AT487">
        <v>1</v>
      </c>
      <c r="AU487" t="s">
        <v>3</v>
      </c>
      <c r="AV487">
        <v>0</v>
      </c>
      <c r="AW487">
        <v>2</v>
      </c>
      <c r="AX487">
        <v>51458110</v>
      </c>
      <c r="AY487">
        <v>1</v>
      </c>
      <c r="AZ487">
        <v>0</v>
      </c>
      <c r="BA487">
        <v>487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CX487">
        <f>ROUND(Y487*Source!I285,9)</f>
        <v>3</v>
      </c>
      <c r="CY487">
        <f t="shared" si="262"/>
        <v>0</v>
      </c>
      <c r="CZ487">
        <f t="shared" si="263"/>
        <v>0</v>
      </c>
      <c r="DA487">
        <f t="shared" si="264"/>
        <v>1</v>
      </c>
      <c r="DB487">
        <f t="shared" si="265"/>
        <v>0</v>
      </c>
      <c r="DC487">
        <f t="shared" si="266"/>
        <v>0</v>
      </c>
      <c r="DD487" t="s">
        <v>3</v>
      </c>
      <c r="DE487" t="s">
        <v>3</v>
      </c>
      <c r="DF487">
        <f t="shared" si="236"/>
        <v>0</v>
      </c>
      <c r="DG487">
        <f t="shared" si="237"/>
        <v>0</v>
      </c>
      <c r="DH487">
        <f t="shared" si="238"/>
        <v>0</v>
      </c>
      <c r="DI487">
        <f t="shared" si="239"/>
        <v>0</v>
      </c>
      <c r="DJ487">
        <f t="shared" si="267"/>
        <v>0</v>
      </c>
      <c r="DK487">
        <v>0</v>
      </c>
    </row>
    <row r="488" spans="1:115" x14ac:dyDescent="0.2">
      <c r="A488">
        <f>ROW(Source!A285)</f>
        <v>285</v>
      </c>
      <c r="B488">
        <v>51441990</v>
      </c>
      <c r="C488">
        <v>51458073</v>
      </c>
      <c r="D488">
        <v>0</v>
      </c>
      <c r="E488">
        <v>1</v>
      </c>
      <c r="F488">
        <v>1</v>
      </c>
      <c r="G488">
        <v>1</v>
      </c>
      <c r="H488">
        <v>3</v>
      </c>
      <c r="I488" t="s">
        <v>769</v>
      </c>
      <c r="J488" t="s">
        <v>3</v>
      </c>
      <c r="K488" t="s">
        <v>770</v>
      </c>
      <c r="L488">
        <v>1371</v>
      </c>
      <c r="N488">
        <v>1013</v>
      </c>
      <c r="O488" t="s">
        <v>154</v>
      </c>
      <c r="P488" t="s">
        <v>154</v>
      </c>
      <c r="Q488">
        <v>1</v>
      </c>
      <c r="W488">
        <v>0</v>
      </c>
      <c r="X488">
        <v>-1690516171</v>
      </c>
      <c r="Y488">
        <f t="shared" si="261"/>
        <v>96</v>
      </c>
      <c r="AA488">
        <v>4.5999999999999996</v>
      </c>
      <c r="AB488">
        <v>0</v>
      </c>
      <c r="AC488">
        <v>0</v>
      </c>
      <c r="AD488">
        <v>0</v>
      </c>
      <c r="AE488">
        <v>4.5999999999999996</v>
      </c>
      <c r="AF488">
        <v>0</v>
      </c>
      <c r="AG488">
        <v>0</v>
      </c>
      <c r="AH488">
        <v>0</v>
      </c>
      <c r="AI488">
        <v>1</v>
      </c>
      <c r="AJ488">
        <v>1</v>
      </c>
      <c r="AK488">
        <v>1</v>
      </c>
      <c r="AL488">
        <v>1</v>
      </c>
      <c r="AN488">
        <v>0</v>
      </c>
      <c r="AO488">
        <v>1</v>
      </c>
      <c r="AP488">
        <v>0</v>
      </c>
      <c r="AQ488">
        <v>0</v>
      </c>
      <c r="AR488">
        <v>0</v>
      </c>
      <c r="AS488" t="s">
        <v>3</v>
      </c>
      <c r="AT488">
        <v>96</v>
      </c>
      <c r="AU488" t="s">
        <v>3</v>
      </c>
      <c r="AV488">
        <v>0</v>
      </c>
      <c r="AW488">
        <v>2</v>
      </c>
      <c r="AX488">
        <v>51458111</v>
      </c>
      <c r="AY488">
        <v>2</v>
      </c>
      <c r="AZ488">
        <v>16384</v>
      </c>
      <c r="BA488">
        <v>488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CX488">
        <f>ROUND(Y488*Source!I285,9)</f>
        <v>288</v>
      </c>
      <c r="CY488">
        <f t="shared" si="262"/>
        <v>4.5999999999999996</v>
      </c>
      <c r="CZ488">
        <f t="shared" si="263"/>
        <v>4.5999999999999996</v>
      </c>
      <c r="DA488">
        <f t="shared" si="264"/>
        <v>1</v>
      </c>
      <c r="DB488">
        <f t="shared" si="265"/>
        <v>441.6</v>
      </c>
      <c r="DC488">
        <f t="shared" si="266"/>
        <v>0</v>
      </c>
      <c r="DD488" t="s">
        <v>3</v>
      </c>
      <c r="DE488" t="s">
        <v>3</v>
      </c>
      <c r="DF488">
        <f t="shared" si="236"/>
        <v>1324.8</v>
      </c>
      <c r="DG488">
        <f t="shared" si="237"/>
        <v>0</v>
      </c>
      <c r="DH488">
        <f t="shared" si="238"/>
        <v>0</v>
      </c>
      <c r="DI488">
        <f t="shared" si="239"/>
        <v>0</v>
      </c>
      <c r="DJ488">
        <f t="shared" si="267"/>
        <v>1324.8</v>
      </c>
      <c r="DK488">
        <v>0</v>
      </c>
    </row>
    <row r="489" spans="1:115" x14ac:dyDescent="0.2">
      <c r="A489">
        <f>ROW(Source!A286)</f>
        <v>286</v>
      </c>
      <c r="B489">
        <v>51442965</v>
      </c>
      <c r="C489">
        <v>51458112</v>
      </c>
      <c r="D489">
        <v>0</v>
      </c>
      <c r="E489">
        <v>1</v>
      </c>
      <c r="F489">
        <v>1</v>
      </c>
      <c r="G489">
        <v>1</v>
      </c>
      <c r="H489">
        <v>1</v>
      </c>
      <c r="I489" t="s">
        <v>793</v>
      </c>
      <c r="J489" t="s">
        <v>3</v>
      </c>
      <c r="K489" t="s">
        <v>794</v>
      </c>
      <c r="L489">
        <v>1369</v>
      </c>
      <c r="N489">
        <v>1013</v>
      </c>
      <c r="O489" t="s">
        <v>642</v>
      </c>
      <c r="P489" t="s">
        <v>642</v>
      </c>
      <c r="Q489">
        <v>1</v>
      </c>
      <c r="W489">
        <v>0</v>
      </c>
      <c r="X489">
        <v>437392262</v>
      </c>
      <c r="Y489">
        <f>(AT489*1.15*1.15)</f>
        <v>45.63947499999999</v>
      </c>
      <c r="AA489">
        <v>0</v>
      </c>
      <c r="AB489">
        <v>0</v>
      </c>
      <c r="AC489">
        <v>0</v>
      </c>
      <c r="AD489">
        <v>9.18</v>
      </c>
      <c r="AE489">
        <v>0</v>
      </c>
      <c r="AF489">
        <v>0</v>
      </c>
      <c r="AG489">
        <v>0</v>
      </c>
      <c r="AH489">
        <v>9.18</v>
      </c>
      <c r="AI489">
        <v>1</v>
      </c>
      <c r="AJ489">
        <v>1</v>
      </c>
      <c r="AK489">
        <v>1</v>
      </c>
      <c r="AL489">
        <v>1</v>
      </c>
      <c r="AN489">
        <v>0</v>
      </c>
      <c r="AO489">
        <v>1</v>
      </c>
      <c r="AP489">
        <v>0</v>
      </c>
      <c r="AQ489">
        <v>0</v>
      </c>
      <c r="AR489">
        <v>0</v>
      </c>
      <c r="AS489" t="s">
        <v>3</v>
      </c>
      <c r="AT489">
        <v>34.51</v>
      </c>
      <c r="AU489" t="s">
        <v>43</v>
      </c>
      <c r="AV489">
        <v>1</v>
      </c>
      <c r="AW489">
        <v>2</v>
      </c>
      <c r="AX489">
        <v>51458125</v>
      </c>
      <c r="AY489">
        <v>2</v>
      </c>
      <c r="AZ489">
        <v>131072</v>
      </c>
      <c r="BA489">
        <v>489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CX489">
        <f>ROUND(Y489*Source!I286,9)</f>
        <v>136.91842500000001</v>
      </c>
      <c r="CY489">
        <f>AD489</f>
        <v>9.18</v>
      </c>
      <c r="CZ489">
        <f>AH489</f>
        <v>9.18</v>
      </c>
      <c r="DA489">
        <f>AL489</f>
        <v>1</v>
      </c>
      <c r="DB489">
        <f>ROUND((ROUND(AT489*CZ489,2)*1.15*1.15),6)</f>
        <v>418.96800000000002</v>
      </c>
      <c r="DC489">
        <f>ROUND((ROUND(AT489*AG489,2)*1.15*1.15),6)</f>
        <v>0</v>
      </c>
      <c r="DD489" t="s">
        <v>3</v>
      </c>
      <c r="DE489" t="s">
        <v>3</v>
      </c>
      <c r="DF489">
        <f t="shared" si="236"/>
        <v>0</v>
      </c>
      <c r="DG489">
        <f t="shared" si="237"/>
        <v>0</v>
      </c>
      <c r="DH489">
        <f t="shared" si="238"/>
        <v>0</v>
      </c>
      <c r="DI489">
        <f t="shared" si="239"/>
        <v>1256.9100000000001</v>
      </c>
      <c r="DJ489">
        <f>DI489</f>
        <v>1256.9100000000001</v>
      </c>
      <c r="DK489">
        <v>0</v>
      </c>
    </row>
    <row r="490" spans="1:115" x14ac:dyDescent="0.2">
      <c r="A490">
        <f>ROW(Source!A286)</f>
        <v>286</v>
      </c>
      <c r="B490">
        <v>51442965</v>
      </c>
      <c r="C490">
        <v>51458112</v>
      </c>
      <c r="D490">
        <v>121548</v>
      </c>
      <c r="E490">
        <v>1</v>
      </c>
      <c r="F490">
        <v>1</v>
      </c>
      <c r="G490">
        <v>1</v>
      </c>
      <c r="H490">
        <v>1</v>
      </c>
      <c r="I490" t="s">
        <v>31</v>
      </c>
      <c r="J490" t="s">
        <v>3</v>
      </c>
      <c r="K490" t="s">
        <v>643</v>
      </c>
      <c r="L490">
        <v>1369</v>
      </c>
      <c r="N490">
        <v>1013</v>
      </c>
      <c r="O490" t="s">
        <v>642</v>
      </c>
      <c r="P490" t="s">
        <v>642</v>
      </c>
      <c r="Q490">
        <v>1</v>
      </c>
      <c r="W490">
        <v>0</v>
      </c>
      <c r="X490">
        <v>18861106</v>
      </c>
      <c r="Y490">
        <f t="shared" ref="Y490:Y500" si="268">(AT490*1.25*1.15)</f>
        <v>36.886249999999997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1</v>
      </c>
      <c r="AJ490">
        <v>1</v>
      </c>
      <c r="AK490">
        <v>1</v>
      </c>
      <c r="AL490">
        <v>1</v>
      </c>
      <c r="AN490">
        <v>0</v>
      </c>
      <c r="AO490">
        <v>1</v>
      </c>
      <c r="AP490">
        <v>0</v>
      </c>
      <c r="AQ490">
        <v>0</v>
      </c>
      <c r="AR490">
        <v>0</v>
      </c>
      <c r="AS490" t="s">
        <v>3</v>
      </c>
      <c r="AT490">
        <v>25.66</v>
      </c>
      <c r="AU490" t="s">
        <v>36</v>
      </c>
      <c r="AV490">
        <v>2</v>
      </c>
      <c r="AW490">
        <v>2</v>
      </c>
      <c r="AX490">
        <v>51458126</v>
      </c>
      <c r="AY490">
        <v>1</v>
      </c>
      <c r="AZ490">
        <v>0</v>
      </c>
      <c r="BA490">
        <v>490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CX490">
        <f>ROUND(Y490*Source!I286,9)</f>
        <v>110.65875</v>
      </c>
      <c r="CY490">
        <f>AD490</f>
        <v>0</v>
      </c>
      <c r="CZ490">
        <f>AH490</f>
        <v>0</v>
      </c>
      <c r="DA490">
        <f>AL490</f>
        <v>1</v>
      </c>
      <c r="DB490">
        <f t="shared" ref="DB490:DB500" si="269">ROUND((ROUND(AT490*CZ490,2)*1.25*1.15),6)</f>
        <v>0</v>
      </c>
      <c r="DC490">
        <f t="shared" ref="DC490:DC500" si="270">ROUND((ROUND(AT490*AG490,2)*1.25*1.15),6)</f>
        <v>0</v>
      </c>
      <c r="DD490" t="s">
        <v>3</v>
      </c>
      <c r="DE490" t="s">
        <v>3</v>
      </c>
      <c r="DF490">
        <f t="shared" si="236"/>
        <v>0</v>
      </c>
      <c r="DG490">
        <f t="shared" si="237"/>
        <v>0</v>
      </c>
      <c r="DH490">
        <f t="shared" si="238"/>
        <v>0</v>
      </c>
      <c r="DI490">
        <f t="shared" si="239"/>
        <v>0</v>
      </c>
      <c r="DJ490">
        <f>DI490</f>
        <v>0</v>
      </c>
      <c r="DK490">
        <v>0</v>
      </c>
    </row>
    <row r="491" spans="1:115" x14ac:dyDescent="0.2">
      <c r="A491">
        <f>ROW(Source!A286)</f>
        <v>286</v>
      </c>
      <c r="B491">
        <v>51442965</v>
      </c>
      <c r="C491">
        <v>51458112</v>
      </c>
      <c r="D491">
        <v>0</v>
      </c>
      <c r="E491">
        <v>1</v>
      </c>
      <c r="F491">
        <v>1</v>
      </c>
      <c r="G491">
        <v>1</v>
      </c>
      <c r="H491">
        <v>2</v>
      </c>
      <c r="I491" t="s">
        <v>781</v>
      </c>
      <c r="J491" t="s">
        <v>3</v>
      </c>
      <c r="K491" t="s">
        <v>782</v>
      </c>
      <c r="L491">
        <v>37129807</v>
      </c>
      <c r="N491">
        <v>1011</v>
      </c>
      <c r="O491" t="s">
        <v>646</v>
      </c>
      <c r="P491" t="s">
        <v>646</v>
      </c>
      <c r="Q491">
        <v>1</v>
      </c>
      <c r="W491">
        <v>0</v>
      </c>
      <c r="X491">
        <v>1021247885</v>
      </c>
      <c r="Y491">
        <f t="shared" si="268"/>
        <v>2.9756249999999995</v>
      </c>
      <c r="AA491">
        <v>0</v>
      </c>
      <c r="AB491">
        <v>184.4</v>
      </c>
      <c r="AC491">
        <v>25.1</v>
      </c>
      <c r="AD491">
        <v>0</v>
      </c>
      <c r="AE491">
        <v>0</v>
      </c>
      <c r="AF491">
        <v>184.4</v>
      </c>
      <c r="AG491">
        <v>25.1</v>
      </c>
      <c r="AH491">
        <v>0</v>
      </c>
      <c r="AI491">
        <v>1</v>
      </c>
      <c r="AJ491">
        <v>1</v>
      </c>
      <c r="AK491">
        <v>1</v>
      </c>
      <c r="AL491">
        <v>1</v>
      </c>
      <c r="AN491">
        <v>0</v>
      </c>
      <c r="AO491">
        <v>1</v>
      </c>
      <c r="AP491">
        <v>0</v>
      </c>
      <c r="AQ491">
        <v>0</v>
      </c>
      <c r="AR491">
        <v>0</v>
      </c>
      <c r="AS491" t="s">
        <v>3</v>
      </c>
      <c r="AT491">
        <v>2.0699999999999998</v>
      </c>
      <c r="AU491" t="s">
        <v>36</v>
      </c>
      <c r="AV491">
        <v>0</v>
      </c>
      <c r="AW491">
        <v>2</v>
      </c>
      <c r="AX491">
        <v>51458127</v>
      </c>
      <c r="AY491">
        <v>2</v>
      </c>
      <c r="AZ491">
        <v>100352</v>
      </c>
      <c r="BA491">
        <v>491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CX491">
        <f>ROUND(Y491*Source!I286,9)</f>
        <v>8.9268750000000008</v>
      </c>
      <c r="CY491">
        <f t="shared" ref="CY491:CY500" si="271">AB491</f>
        <v>184.4</v>
      </c>
      <c r="CZ491">
        <f t="shared" ref="CZ491:CZ500" si="272">AF491</f>
        <v>184.4</v>
      </c>
      <c r="DA491">
        <f t="shared" ref="DA491:DA500" si="273">AJ491</f>
        <v>1</v>
      </c>
      <c r="DB491">
        <f t="shared" si="269"/>
        <v>548.708125</v>
      </c>
      <c r="DC491">
        <f t="shared" si="270"/>
        <v>74.692499999999995</v>
      </c>
      <c r="DD491" t="s">
        <v>3</v>
      </c>
      <c r="DE491" t="s">
        <v>3</v>
      </c>
      <c r="DF491">
        <f t="shared" si="236"/>
        <v>0</v>
      </c>
      <c r="DG491">
        <f t="shared" si="237"/>
        <v>1646.12</v>
      </c>
      <c r="DH491">
        <f t="shared" si="238"/>
        <v>224.06</v>
      </c>
      <c r="DI491">
        <f t="shared" si="239"/>
        <v>0</v>
      </c>
      <c r="DJ491">
        <f t="shared" ref="DJ491:DJ500" si="274">DG491</f>
        <v>1646.12</v>
      </c>
      <c r="DK491">
        <v>0</v>
      </c>
    </row>
    <row r="492" spans="1:115" x14ac:dyDescent="0.2">
      <c r="A492">
        <f>ROW(Source!A286)</f>
        <v>286</v>
      </c>
      <c r="B492">
        <v>51442965</v>
      </c>
      <c r="C492">
        <v>51458112</v>
      </c>
      <c r="D492">
        <v>0</v>
      </c>
      <c r="E492">
        <v>1</v>
      </c>
      <c r="F492">
        <v>1</v>
      </c>
      <c r="G492">
        <v>1</v>
      </c>
      <c r="H492">
        <v>2</v>
      </c>
      <c r="I492" t="s">
        <v>693</v>
      </c>
      <c r="J492" t="s">
        <v>3</v>
      </c>
      <c r="K492" t="s">
        <v>694</v>
      </c>
      <c r="L492">
        <v>37129807</v>
      </c>
      <c r="N492">
        <v>1011</v>
      </c>
      <c r="O492" t="s">
        <v>646</v>
      </c>
      <c r="P492" t="s">
        <v>646</v>
      </c>
      <c r="Q492">
        <v>1</v>
      </c>
      <c r="W492">
        <v>0</v>
      </c>
      <c r="X492">
        <v>-868342826</v>
      </c>
      <c r="Y492">
        <f t="shared" si="268"/>
        <v>2.9756249999999995</v>
      </c>
      <c r="AA492">
        <v>0</v>
      </c>
      <c r="AB492">
        <v>597.1</v>
      </c>
      <c r="AC492">
        <v>23.2</v>
      </c>
      <c r="AD492">
        <v>0</v>
      </c>
      <c r="AE492">
        <v>0</v>
      </c>
      <c r="AF492">
        <v>597.1</v>
      </c>
      <c r="AG492">
        <v>23.2</v>
      </c>
      <c r="AH492">
        <v>0</v>
      </c>
      <c r="AI492">
        <v>1</v>
      </c>
      <c r="AJ492">
        <v>1</v>
      </c>
      <c r="AK492">
        <v>1</v>
      </c>
      <c r="AL492">
        <v>1</v>
      </c>
      <c r="AN492">
        <v>0</v>
      </c>
      <c r="AO492">
        <v>1</v>
      </c>
      <c r="AP492">
        <v>0</v>
      </c>
      <c r="AQ492">
        <v>0</v>
      </c>
      <c r="AR492">
        <v>0</v>
      </c>
      <c r="AS492" t="s">
        <v>3</v>
      </c>
      <c r="AT492">
        <v>2.0699999999999998</v>
      </c>
      <c r="AU492" t="s">
        <v>36</v>
      </c>
      <c r="AV492">
        <v>0</v>
      </c>
      <c r="AW492">
        <v>2</v>
      </c>
      <c r="AX492">
        <v>51458128</v>
      </c>
      <c r="AY492">
        <v>2</v>
      </c>
      <c r="AZ492">
        <v>100352</v>
      </c>
      <c r="BA492">
        <v>492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CX492">
        <f>ROUND(Y492*Source!I286,9)</f>
        <v>8.9268750000000008</v>
      </c>
      <c r="CY492">
        <f t="shared" si="271"/>
        <v>597.1</v>
      </c>
      <c r="CZ492">
        <f t="shared" si="272"/>
        <v>597.1</v>
      </c>
      <c r="DA492">
        <f t="shared" si="273"/>
        <v>1</v>
      </c>
      <c r="DB492">
        <f t="shared" si="269"/>
        <v>1776.75</v>
      </c>
      <c r="DC492">
        <f t="shared" si="270"/>
        <v>69.028750000000002</v>
      </c>
      <c r="DD492" t="s">
        <v>3</v>
      </c>
      <c r="DE492" t="s">
        <v>3</v>
      </c>
      <c r="DF492">
        <f t="shared" si="236"/>
        <v>0</v>
      </c>
      <c r="DG492">
        <f t="shared" si="237"/>
        <v>5330.24</v>
      </c>
      <c r="DH492">
        <f t="shared" si="238"/>
        <v>207.1</v>
      </c>
      <c r="DI492">
        <f t="shared" si="239"/>
        <v>0</v>
      </c>
      <c r="DJ492">
        <f t="shared" si="274"/>
        <v>5330.24</v>
      </c>
      <c r="DK492">
        <v>0</v>
      </c>
    </row>
    <row r="493" spans="1:115" x14ac:dyDescent="0.2">
      <c r="A493">
        <f>ROW(Source!A286)</f>
        <v>286</v>
      </c>
      <c r="B493">
        <v>51442965</v>
      </c>
      <c r="C493">
        <v>51458112</v>
      </c>
      <c r="D493">
        <v>0</v>
      </c>
      <c r="E493">
        <v>1</v>
      </c>
      <c r="F493">
        <v>1</v>
      </c>
      <c r="G493">
        <v>1</v>
      </c>
      <c r="H493">
        <v>2</v>
      </c>
      <c r="I493" t="s">
        <v>773</v>
      </c>
      <c r="J493" t="s">
        <v>3</v>
      </c>
      <c r="K493" t="s">
        <v>774</v>
      </c>
      <c r="L493">
        <v>37129807</v>
      </c>
      <c r="N493">
        <v>1011</v>
      </c>
      <c r="O493" t="s">
        <v>646</v>
      </c>
      <c r="P493" t="s">
        <v>646</v>
      </c>
      <c r="Q493">
        <v>1</v>
      </c>
      <c r="W493">
        <v>0</v>
      </c>
      <c r="X493">
        <v>2061223483</v>
      </c>
      <c r="Y493">
        <f t="shared" si="268"/>
        <v>2.9756249999999995</v>
      </c>
      <c r="AA493">
        <v>0</v>
      </c>
      <c r="AB493">
        <v>399.15</v>
      </c>
      <c r="AC493">
        <v>36.700000000000003</v>
      </c>
      <c r="AD493">
        <v>0</v>
      </c>
      <c r="AE493">
        <v>0</v>
      </c>
      <c r="AF493">
        <v>399.15</v>
      </c>
      <c r="AG493">
        <v>36.700000000000003</v>
      </c>
      <c r="AH493">
        <v>0</v>
      </c>
      <c r="AI493">
        <v>1</v>
      </c>
      <c r="AJ493">
        <v>1</v>
      </c>
      <c r="AK493">
        <v>1</v>
      </c>
      <c r="AL493">
        <v>1</v>
      </c>
      <c r="AN493">
        <v>0</v>
      </c>
      <c r="AO493">
        <v>1</v>
      </c>
      <c r="AP493">
        <v>0</v>
      </c>
      <c r="AQ493">
        <v>0</v>
      </c>
      <c r="AR493">
        <v>0</v>
      </c>
      <c r="AS493" t="s">
        <v>3</v>
      </c>
      <c r="AT493">
        <v>2.0699999999999998</v>
      </c>
      <c r="AU493" t="s">
        <v>36</v>
      </c>
      <c r="AV493">
        <v>0</v>
      </c>
      <c r="AW493">
        <v>2</v>
      </c>
      <c r="AX493">
        <v>51458129</v>
      </c>
      <c r="AY493">
        <v>2</v>
      </c>
      <c r="AZ493">
        <v>100352</v>
      </c>
      <c r="BA493">
        <v>493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CX493">
        <f>ROUND(Y493*Source!I286,9)</f>
        <v>8.9268750000000008</v>
      </c>
      <c r="CY493">
        <f t="shared" si="271"/>
        <v>399.15</v>
      </c>
      <c r="CZ493">
        <f t="shared" si="272"/>
        <v>399.15</v>
      </c>
      <c r="DA493">
        <f t="shared" si="273"/>
        <v>1</v>
      </c>
      <c r="DB493">
        <f t="shared" si="269"/>
        <v>1187.72</v>
      </c>
      <c r="DC493">
        <f t="shared" si="270"/>
        <v>109.206875</v>
      </c>
      <c r="DD493" t="s">
        <v>3</v>
      </c>
      <c r="DE493" t="s">
        <v>3</v>
      </c>
      <c r="DF493">
        <f t="shared" si="236"/>
        <v>0</v>
      </c>
      <c r="DG493">
        <f t="shared" si="237"/>
        <v>3563.16</v>
      </c>
      <c r="DH493">
        <f t="shared" si="238"/>
        <v>327.62</v>
      </c>
      <c r="DI493">
        <f t="shared" si="239"/>
        <v>0</v>
      </c>
      <c r="DJ493">
        <f t="shared" si="274"/>
        <v>3563.16</v>
      </c>
      <c r="DK493">
        <v>0</v>
      </c>
    </row>
    <row r="494" spans="1:115" x14ac:dyDescent="0.2">
      <c r="A494">
        <f>ROW(Source!A286)</f>
        <v>286</v>
      </c>
      <c r="B494">
        <v>51442965</v>
      </c>
      <c r="C494">
        <v>51458112</v>
      </c>
      <c r="D494">
        <v>0</v>
      </c>
      <c r="E494">
        <v>1</v>
      </c>
      <c r="F494">
        <v>1</v>
      </c>
      <c r="G494">
        <v>1</v>
      </c>
      <c r="H494">
        <v>2</v>
      </c>
      <c r="I494" t="s">
        <v>783</v>
      </c>
      <c r="J494" t="s">
        <v>3</v>
      </c>
      <c r="K494" t="s">
        <v>784</v>
      </c>
      <c r="L494">
        <v>37129807</v>
      </c>
      <c r="N494">
        <v>1011</v>
      </c>
      <c r="O494" t="s">
        <v>646</v>
      </c>
      <c r="P494" t="s">
        <v>646</v>
      </c>
      <c r="Q494">
        <v>1</v>
      </c>
      <c r="W494">
        <v>0</v>
      </c>
      <c r="X494">
        <v>-136172881</v>
      </c>
      <c r="Y494">
        <f t="shared" si="268"/>
        <v>2.3287500000000003</v>
      </c>
      <c r="AA494">
        <v>0</v>
      </c>
      <c r="AB494">
        <v>2412.34</v>
      </c>
      <c r="AC494">
        <v>50.2</v>
      </c>
      <c r="AD494">
        <v>0</v>
      </c>
      <c r="AE494">
        <v>0</v>
      </c>
      <c r="AF494">
        <v>2412.34</v>
      </c>
      <c r="AG494">
        <v>50.2</v>
      </c>
      <c r="AH494">
        <v>0</v>
      </c>
      <c r="AI494">
        <v>1</v>
      </c>
      <c r="AJ494">
        <v>1</v>
      </c>
      <c r="AK494">
        <v>1</v>
      </c>
      <c r="AL494">
        <v>1</v>
      </c>
      <c r="AN494">
        <v>0</v>
      </c>
      <c r="AO494">
        <v>1</v>
      </c>
      <c r="AP494">
        <v>0</v>
      </c>
      <c r="AQ494">
        <v>0</v>
      </c>
      <c r="AR494">
        <v>0</v>
      </c>
      <c r="AS494" t="s">
        <v>3</v>
      </c>
      <c r="AT494">
        <v>1.62</v>
      </c>
      <c r="AU494" t="s">
        <v>36</v>
      </c>
      <c r="AV494">
        <v>0</v>
      </c>
      <c r="AW494">
        <v>2</v>
      </c>
      <c r="AX494">
        <v>51458130</v>
      </c>
      <c r="AY494">
        <v>2</v>
      </c>
      <c r="AZ494">
        <v>98304</v>
      </c>
      <c r="BA494">
        <v>494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CX494">
        <f>ROUND(Y494*Source!I286,9)</f>
        <v>6.9862500000000001</v>
      </c>
      <c r="CY494">
        <f t="shared" si="271"/>
        <v>2412.34</v>
      </c>
      <c r="CZ494">
        <f t="shared" si="272"/>
        <v>2412.34</v>
      </c>
      <c r="DA494">
        <f t="shared" si="273"/>
        <v>1</v>
      </c>
      <c r="DB494">
        <f t="shared" si="269"/>
        <v>5617.7356250000003</v>
      </c>
      <c r="DC494">
        <f t="shared" si="270"/>
        <v>116.89749999999999</v>
      </c>
      <c r="DD494" t="s">
        <v>3</v>
      </c>
      <c r="DE494" t="s">
        <v>3</v>
      </c>
      <c r="DF494">
        <f t="shared" si="236"/>
        <v>0</v>
      </c>
      <c r="DG494">
        <f t="shared" si="237"/>
        <v>16853.21</v>
      </c>
      <c r="DH494">
        <f t="shared" si="238"/>
        <v>350.71</v>
      </c>
      <c r="DI494">
        <f t="shared" si="239"/>
        <v>0</v>
      </c>
      <c r="DJ494">
        <f t="shared" si="274"/>
        <v>16853.21</v>
      </c>
      <c r="DK494">
        <v>0</v>
      </c>
    </row>
    <row r="495" spans="1:115" x14ac:dyDescent="0.2">
      <c r="A495">
        <f>ROW(Source!A286)</f>
        <v>286</v>
      </c>
      <c r="B495">
        <v>51442965</v>
      </c>
      <c r="C495">
        <v>51458112</v>
      </c>
      <c r="D495">
        <v>0</v>
      </c>
      <c r="E495">
        <v>1</v>
      </c>
      <c r="F495">
        <v>1</v>
      </c>
      <c r="G495">
        <v>1</v>
      </c>
      <c r="H495">
        <v>2</v>
      </c>
      <c r="I495" t="s">
        <v>785</v>
      </c>
      <c r="J495" t="s">
        <v>3</v>
      </c>
      <c r="K495" t="s">
        <v>786</v>
      </c>
      <c r="L495">
        <v>37129807</v>
      </c>
      <c r="N495">
        <v>1011</v>
      </c>
      <c r="O495" t="s">
        <v>646</v>
      </c>
      <c r="P495" t="s">
        <v>646</v>
      </c>
      <c r="Q495">
        <v>1</v>
      </c>
      <c r="W495">
        <v>0</v>
      </c>
      <c r="X495">
        <v>1517645301</v>
      </c>
      <c r="Y495">
        <f t="shared" si="268"/>
        <v>1.4806250000000001</v>
      </c>
      <c r="AA495">
        <v>0</v>
      </c>
      <c r="AB495">
        <v>1983.49</v>
      </c>
      <c r="AC495">
        <v>60.66</v>
      </c>
      <c r="AD495">
        <v>0</v>
      </c>
      <c r="AE495">
        <v>0</v>
      </c>
      <c r="AF495">
        <v>1983.49</v>
      </c>
      <c r="AG495">
        <v>60.66</v>
      </c>
      <c r="AH495">
        <v>0</v>
      </c>
      <c r="AI495">
        <v>1</v>
      </c>
      <c r="AJ495">
        <v>1</v>
      </c>
      <c r="AK495">
        <v>1</v>
      </c>
      <c r="AL495">
        <v>1</v>
      </c>
      <c r="AN495">
        <v>0</v>
      </c>
      <c r="AO495">
        <v>1</v>
      </c>
      <c r="AP495">
        <v>0</v>
      </c>
      <c r="AQ495">
        <v>0</v>
      </c>
      <c r="AR495">
        <v>0</v>
      </c>
      <c r="AS495" t="s">
        <v>3</v>
      </c>
      <c r="AT495">
        <v>1.03</v>
      </c>
      <c r="AU495" t="s">
        <v>36</v>
      </c>
      <c r="AV495">
        <v>0</v>
      </c>
      <c r="AW495">
        <v>2</v>
      </c>
      <c r="AX495">
        <v>51458131</v>
      </c>
      <c r="AY495">
        <v>2</v>
      </c>
      <c r="AZ495">
        <v>98304</v>
      </c>
      <c r="BA495">
        <v>495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CX495">
        <f>ROUND(Y495*Source!I286,9)</f>
        <v>4.4418749999999996</v>
      </c>
      <c r="CY495">
        <f t="shared" si="271"/>
        <v>1983.49</v>
      </c>
      <c r="CZ495">
        <f t="shared" si="272"/>
        <v>1983.49</v>
      </c>
      <c r="DA495">
        <f t="shared" si="273"/>
        <v>1</v>
      </c>
      <c r="DB495">
        <f t="shared" si="269"/>
        <v>2936.7981249999998</v>
      </c>
      <c r="DC495">
        <f t="shared" si="270"/>
        <v>89.814999999999998</v>
      </c>
      <c r="DD495" t="s">
        <v>3</v>
      </c>
      <c r="DE495" t="s">
        <v>3</v>
      </c>
      <c r="DF495">
        <f t="shared" si="236"/>
        <v>0</v>
      </c>
      <c r="DG495">
        <f t="shared" si="237"/>
        <v>8810.41</v>
      </c>
      <c r="DH495">
        <f t="shared" si="238"/>
        <v>269.44</v>
      </c>
      <c r="DI495">
        <f t="shared" si="239"/>
        <v>0</v>
      </c>
      <c r="DJ495">
        <f t="shared" si="274"/>
        <v>8810.41</v>
      </c>
      <c r="DK495">
        <v>0</v>
      </c>
    </row>
    <row r="496" spans="1:115" x14ac:dyDescent="0.2">
      <c r="A496">
        <f>ROW(Source!A286)</f>
        <v>286</v>
      </c>
      <c r="B496">
        <v>51442965</v>
      </c>
      <c r="C496">
        <v>51458112</v>
      </c>
      <c r="D496">
        <v>0</v>
      </c>
      <c r="E496">
        <v>1</v>
      </c>
      <c r="F496">
        <v>1</v>
      </c>
      <c r="G496">
        <v>1</v>
      </c>
      <c r="H496">
        <v>2</v>
      </c>
      <c r="I496" t="s">
        <v>787</v>
      </c>
      <c r="J496" t="s">
        <v>3</v>
      </c>
      <c r="K496" t="s">
        <v>788</v>
      </c>
      <c r="L496">
        <v>37129807</v>
      </c>
      <c r="N496">
        <v>1011</v>
      </c>
      <c r="O496" t="s">
        <v>646</v>
      </c>
      <c r="P496" t="s">
        <v>646</v>
      </c>
      <c r="Q496">
        <v>1</v>
      </c>
      <c r="W496">
        <v>0</v>
      </c>
      <c r="X496">
        <v>-99921888</v>
      </c>
      <c r="Y496">
        <f t="shared" si="268"/>
        <v>3.8381249999999998</v>
      </c>
      <c r="AA496">
        <v>0</v>
      </c>
      <c r="AB496">
        <v>3</v>
      </c>
      <c r="AC496">
        <v>0</v>
      </c>
      <c r="AD496">
        <v>0</v>
      </c>
      <c r="AE496">
        <v>0</v>
      </c>
      <c r="AF496">
        <v>3</v>
      </c>
      <c r="AG496">
        <v>0</v>
      </c>
      <c r="AH496">
        <v>0</v>
      </c>
      <c r="AI496">
        <v>1</v>
      </c>
      <c r="AJ496">
        <v>1</v>
      </c>
      <c r="AK496">
        <v>1</v>
      </c>
      <c r="AL496">
        <v>1</v>
      </c>
      <c r="AN496">
        <v>0</v>
      </c>
      <c r="AO496">
        <v>1</v>
      </c>
      <c r="AP496">
        <v>0</v>
      </c>
      <c r="AQ496">
        <v>0</v>
      </c>
      <c r="AR496">
        <v>0</v>
      </c>
      <c r="AS496" t="s">
        <v>3</v>
      </c>
      <c r="AT496">
        <v>2.67</v>
      </c>
      <c r="AU496" t="s">
        <v>36</v>
      </c>
      <c r="AV496">
        <v>0</v>
      </c>
      <c r="AW496">
        <v>2</v>
      </c>
      <c r="AX496">
        <v>51458132</v>
      </c>
      <c r="AY496">
        <v>2</v>
      </c>
      <c r="AZ496">
        <v>32768</v>
      </c>
      <c r="BA496">
        <v>496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CX496">
        <f>ROUND(Y496*Source!I286,9)</f>
        <v>11.514374999999999</v>
      </c>
      <c r="CY496">
        <f t="shared" si="271"/>
        <v>3</v>
      </c>
      <c r="CZ496">
        <f t="shared" si="272"/>
        <v>3</v>
      </c>
      <c r="DA496">
        <f t="shared" si="273"/>
        <v>1</v>
      </c>
      <c r="DB496">
        <f t="shared" si="269"/>
        <v>11.514374999999999</v>
      </c>
      <c r="DC496">
        <f t="shared" si="270"/>
        <v>0</v>
      </c>
      <c r="DD496" t="s">
        <v>3</v>
      </c>
      <c r="DE496" t="s">
        <v>3</v>
      </c>
      <c r="DF496">
        <f t="shared" si="236"/>
        <v>0</v>
      </c>
      <c r="DG496">
        <f t="shared" si="237"/>
        <v>34.54</v>
      </c>
      <c r="DH496">
        <f t="shared" si="238"/>
        <v>0</v>
      </c>
      <c r="DI496">
        <f t="shared" si="239"/>
        <v>0</v>
      </c>
      <c r="DJ496">
        <f t="shared" si="274"/>
        <v>34.54</v>
      </c>
      <c r="DK496">
        <v>0</v>
      </c>
    </row>
    <row r="497" spans="1:115" x14ac:dyDescent="0.2">
      <c r="A497">
        <f>ROW(Source!A286)</f>
        <v>286</v>
      </c>
      <c r="B497">
        <v>51442965</v>
      </c>
      <c r="C497">
        <v>51458112</v>
      </c>
      <c r="D497">
        <v>0</v>
      </c>
      <c r="E497">
        <v>1</v>
      </c>
      <c r="F497">
        <v>1</v>
      </c>
      <c r="G497">
        <v>1</v>
      </c>
      <c r="H497">
        <v>2</v>
      </c>
      <c r="I497" t="s">
        <v>789</v>
      </c>
      <c r="J497" t="s">
        <v>3</v>
      </c>
      <c r="K497" t="s">
        <v>790</v>
      </c>
      <c r="L497">
        <v>37129807</v>
      </c>
      <c r="N497">
        <v>1011</v>
      </c>
      <c r="O497" t="s">
        <v>646</v>
      </c>
      <c r="P497" t="s">
        <v>646</v>
      </c>
      <c r="Q497">
        <v>1</v>
      </c>
      <c r="W497">
        <v>0</v>
      </c>
      <c r="X497">
        <v>162646650</v>
      </c>
      <c r="Y497">
        <f t="shared" si="268"/>
        <v>0.27312499999999995</v>
      </c>
      <c r="AA497">
        <v>0</v>
      </c>
      <c r="AB497">
        <v>536.09</v>
      </c>
      <c r="AC497">
        <v>45.24</v>
      </c>
      <c r="AD497">
        <v>0</v>
      </c>
      <c r="AE497">
        <v>0</v>
      </c>
      <c r="AF497">
        <v>536.09</v>
      </c>
      <c r="AG497">
        <v>45.24</v>
      </c>
      <c r="AH497">
        <v>0</v>
      </c>
      <c r="AI497">
        <v>1</v>
      </c>
      <c r="AJ497">
        <v>1</v>
      </c>
      <c r="AK497">
        <v>1</v>
      </c>
      <c r="AL497">
        <v>1</v>
      </c>
      <c r="AN497">
        <v>0</v>
      </c>
      <c r="AO497">
        <v>1</v>
      </c>
      <c r="AP497">
        <v>0</v>
      </c>
      <c r="AQ497">
        <v>0</v>
      </c>
      <c r="AR497">
        <v>0</v>
      </c>
      <c r="AS497" t="s">
        <v>3</v>
      </c>
      <c r="AT497">
        <v>0.19</v>
      </c>
      <c r="AU497" t="s">
        <v>36</v>
      </c>
      <c r="AV497">
        <v>0</v>
      </c>
      <c r="AW497">
        <v>2</v>
      </c>
      <c r="AX497">
        <v>51458133</v>
      </c>
      <c r="AY497">
        <v>2</v>
      </c>
      <c r="AZ497">
        <v>100352</v>
      </c>
      <c r="BA497">
        <v>497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CX497">
        <f>ROUND(Y497*Source!I286,9)</f>
        <v>0.81937499999999996</v>
      </c>
      <c r="CY497">
        <f t="shared" si="271"/>
        <v>536.09</v>
      </c>
      <c r="CZ497">
        <f t="shared" si="272"/>
        <v>536.09</v>
      </c>
      <c r="DA497">
        <f t="shared" si="273"/>
        <v>1</v>
      </c>
      <c r="DB497">
        <f t="shared" si="269"/>
        <v>146.42375000000001</v>
      </c>
      <c r="DC497">
        <f t="shared" si="270"/>
        <v>12.362500000000001</v>
      </c>
      <c r="DD497" t="s">
        <v>3</v>
      </c>
      <c r="DE497" t="s">
        <v>3</v>
      </c>
      <c r="DF497">
        <f t="shared" si="236"/>
        <v>0</v>
      </c>
      <c r="DG497">
        <f t="shared" si="237"/>
        <v>439.26</v>
      </c>
      <c r="DH497">
        <f t="shared" si="238"/>
        <v>37.07</v>
      </c>
      <c r="DI497">
        <f t="shared" si="239"/>
        <v>0</v>
      </c>
      <c r="DJ497">
        <f t="shared" si="274"/>
        <v>439.26</v>
      </c>
      <c r="DK497">
        <v>0</v>
      </c>
    </row>
    <row r="498" spans="1:115" x14ac:dyDescent="0.2">
      <c r="A498">
        <f>ROW(Source!A286)</f>
        <v>286</v>
      </c>
      <c r="B498">
        <v>51442965</v>
      </c>
      <c r="C498">
        <v>51458112</v>
      </c>
      <c r="D498">
        <v>0</v>
      </c>
      <c r="E498">
        <v>1</v>
      </c>
      <c r="F498">
        <v>1</v>
      </c>
      <c r="G498">
        <v>1</v>
      </c>
      <c r="H498">
        <v>2</v>
      </c>
      <c r="I498" t="s">
        <v>681</v>
      </c>
      <c r="J498" t="s">
        <v>3</v>
      </c>
      <c r="K498" t="s">
        <v>682</v>
      </c>
      <c r="L498">
        <v>37129807</v>
      </c>
      <c r="N498">
        <v>1011</v>
      </c>
      <c r="O498" t="s">
        <v>646</v>
      </c>
      <c r="P498" t="s">
        <v>646</v>
      </c>
      <c r="Q498">
        <v>1</v>
      </c>
      <c r="W498">
        <v>0</v>
      </c>
      <c r="X498">
        <v>1350498324</v>
      </c>
      <c r="Y498">
        <f t="shared" si="268"/>
        <v>13.569999999999999</v>
      </c>
      <c r="AA498">
        <v>0</v>
      </c>
      <c r="AB498">
        <v>0.49</v>
      </c>
      <c r="AC498">
        <v>0</v>
      </c>
      <c r="AD498">
        <v>0</v>
      </c>
      <c r="AE498">
        <v>0</v>
      </c>
      <c r="AF498">
        <v>0.49</v>
      </c>
      <c r="AG498">
        <v>0</v>
      </c>
      <c r="AH498">
        <v>0</v>
      </c>
      <c r="AI498">
        <v>1</v>
      </c>
      <c r="AJ498">
        <v>1</v>
      </c>
      <c r="AK498">
        <v>1</v>
      </c>
      <c r="AL498">
        <v>1</v>
      </c>
      <c r="AN498">
        <v>0</v>
      </c>
      <c r="AO498">
        <v>1</v>
      </c>
      <c r="AP498">
        <v>0</v>
      </c>
      <c r="AQ498">
        <v>0</v>
      </c>
      <c r="AR498">
        <v>0</v>
      </c>
      <c r="AS498" t="s">
        <v>3</v>
      </c>
      <c r="AT498">
        <v>9.44</v>
      </c>
      <c r="AU498" t="s">
        <v>36</v>
      </c>
      <c r="AV498">
        <v>0</v>
      </c>
      <c r="AW498">
        <v>2</v>
      </c>
      <c r="AX498">
        <v>51458134</v>
      </c>
      <c r="AY498">
        <v>2</v>
      </c>
      <c r="AZ498">
        <v>32768</v>
      </c>
      <c r="BA498">
        <v>498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CX498">
        <f>ROUND(Y498*Source!I286,9)</f>
        <v>40.71</v>
      </c>
      <c r="CY498">
        <f t="shared" si="271"/>
        <v>0.49</v>
      </c>
      <c r="CZ498">
        <f t="shared" si="272"/>
        <v>0.49</v>
      </c>
      <c r="DA498">
        <f t="shared" si="273"/>
        <v>1</v>
      </c>
      <c r="DB498">
        <f t="shared" si="269"/>
        <v>6.6556249999999997</v>
      </c>
      <c r="DC498">
        <f t="shared" si="270"/>
        <v>0</v>
      </c>
      <c r="DD498" t="s">
        <v>3</v>
      </c>
      <c r="DE498" t="s">
        <v>3</v>
      </c>
      <c r="DF498">
        <f t="shared" si="236"/>
        <v>0</v>
      </c>
      <c r="DG498">
        <f t="shared" si="237"/>
        <v>19.95</v>
      </c>
      <c r="DH498">
        <f t="shared" si="238"/>
        <v>0</v>
      </c>
      <c r="DI498">
        <f t="shared" si="239"/>
        <v>0</v>
      </c>
      <c r="DJ498">
        <f t="shared" si="274"/>
        <v>19.95</v>
      </c>
      <c r="DK498">
        <v>0</v>
      </c>
    </row>
    <row r="499" spans="1:115" x14ac:dyDescent="0.2">
      <c r="A499">
        <f>ROW(Source!A286)</f>
        <v>286</v>
      </c>
      <c r="B499">
        <v>51442965</v>
      </c>
      <c r="C499">
        <v>51458112</v>
      </c>
      <c r="D499">
        <v>0</v>
      </c>
      <c r="E499">
        <v>1</v>
      </c>
      <c r="F499">
        <v>1</v>
      </c>
      <c r="G499">
        <v>1</v>
      </c>
      <c r="H499">
        <v>2</v>
      </c>
      <c r="I499" t="s">
        <v>707</v>
      </c>
      <c r="J499" t="s">
        <v>3</v>
      </c>
      <c r="K499" t="s">
        <v>708</v>
      </c>
      <c r="L499">
        <v>37129807</v>
      </c>
      <c r="N499">
        <v>1011</v>
      </c>
      <c r="O499" t="s">
        <v>646</v>
      </c>
      <c r="P499" t="s">
        <v>646</v>
      </c>
      <c r="Q499">
        <v>1</v>
      </c>
      <c r="W499">
        <v>0</v>
      </c>
      <c r="X499">
        <v>2111957426</v>
      </c>
      <c r="Y499">
        <f t="shared" si="268"/>
        <v>6.4112499999999999</v>
      </c>
      <c r="AA499">
        <v>0</v>
      </c>
      <c r="AB499">
        <v>20</v>
      </c>
      <c r="AC499">
        <v>0</v>
      </c>
      <c r="AD499">
        <v>0</v>
      </c>
      <c r="AE499">
        <v>0</v>
      </c>
      <c r="AF499">
        <v>20</v>
      </c>
      <c r="AG499">
        <v>0</v>
      </c>
      <c r="AH499">
        <v>0</v>
      </c>
      <c r="AI499">
        <v>1</v>
      </c>
      <c r="AJ499">
        <v>1</v>
      </c>
      <c r="AK499">
        <v>1</v>
      </c>
      <c r="AL499">
        <v>1</v>
      </c>
      <c r="AN499">
        <v>0</v>
      </c>
      <c r="AO499">
        <v>1</v>
      </c>
      <c r="AP499">
        <v>0</v>
      </c>
      <c r="AQ499">
        <v>0</v>
      </c>
      <c r="AR499">
        <v>0</v>
      </c>
      <c r="AS499" t="s">
        <v>3</v>
      </c>
      <c r="AT499">
        <v>4.46</v>
      </c>
      <c r="AU499" t="s">
        <v>36</v>
      </c>
      <c r="AV499">
        <v>0</v>
      </c>
      <c r="AW499">
        <v>2</v>
      </c>
      <c r="AX499">
        <v>51458135</v>
      </c>
      <c r="AY499">
        <v>2</v>
      </c>
      <c r="AZ499">
        <v>32768</v>
      </c>
      <c r="BA499">
        <v>499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CX499">
        <f>ROUND(Y499*Source!I286,9)</f>
        <v>19.233750000000001</v>
      </c>
      <c r="CY499">
        <f t="shared" si="271"/>
        <v>20</v>
      </c>
      <c r="CZ499">
        <f t="shared" si="272"/>
        <v>20</v>
      </c>
      <c r="DA499">
        <f t="shared" si="273"/>
        <v>1</v>
      </c>
      <c r="DB499">
        <f t="shared" si="269"/>
        <v>128.22499999999999</v>
      </c>
      <c r="DC499">
        <f t="shared" si="270"/>
        <v>0</v>
      </c>
      <c r="DD499" t="s">
        <v>3</v>
      </c>
      <c r="DE499" t="s">
        <v>3</v>
      </c>
      <c r="DF499">
        <f t="shared" si="236"/>
        <v>0</v>
      </c>
      <c r="DG499">
        <f t="shared" si="237"/>
        <v>384.68</v>
      </c>
      <c r="DH499">
        <f t="shared" si="238"/>
        <v>0</v>
      </c>
      <c r="DI499">
        <f t="shared" si="239"/>
        <v>0</v>
      </c>
      <c r="DJ499">
        <f t="shared" si="274"/>
        <v>384.68</v>
      </c>
      <c r="DK499">
        <v>0</v>
      </c>
    </row>
    <row r="500" spans="1:115" x14ac:dyDescent="0.2">
      <c r="A500">
        <f>ROW(Source!A286)</f>
        <v>286</v>
      </c>
      <c r="B500">
        <v>51442965</v>
      </c>
      <c r="C500">
        <v>51458112</v>
      </c>
      <c r="D500">
        <v>0</v>
      </c>
      <c r="E500">
        <v>1</v>
      </c>
      <c r="F500">
        <v>1</v>
      </c>
      <c r="G500">
        <v>1</v>
      </c>
      <c r="H500">
        <v>2</v>
      </c>
      <c r="I500" t="s">
        <v>709</v>
      </c>
      <c r="J500" t="s">
        <v>3</v>
      </c>
      <c r="K500" t="s">
        <v>710</v>
      </c>
      <c r="L500">
        <v>37129807</v>
      </c>
      <c r="N500">
        <v>1011</v>
      </c>
      <c r="O500" t="s">
        <v>646</v>
      </c>
      <c r="P500" t="s">
        <v>646</v>
      </c>
      <c r="Q500">
        <v>1</v>
      </c>
      <c r="W500">
        <v>0</v>
      </c>
      <c r="X500">
        <v>1349450528</v>
      </c>
      <c r="Y500">
        <f t="shared" si="268"/>
        <v>1.653125</v>
      </c>
      <c r="AA500">
        <v>0</v>
      </c>
      <c r="AB500">
        <v>3</v>
      </c>
      <c r="AC500">
        <v>0</v>
      </c>
      <c r="AD500">
        <v>0</v>
      </c>
      <c r="AE500">
        <v>0</v>
      </c>
      <c r="AF500">
        <v>3</v>
      </c>
      <c r="AG500">
        <v>0</v>
      </c>
      <c r="AH500">
        <v>0</v>
      </c>
      <c r="AI500">
        <v>1</v>
      </c>
      <c r="AJ500">
        <v>1</v>
      </c>
      <c r="AK500">
        <v>1</v>
      </c>
      <c r="AL500">
        <v>1</v>
      </c>
      <c r="AN500">
        <v>0</v>
      </c>
      <c r="AO500">
        <v>1</v>
      </c>
      <c r="AP500">
        <v>0</v>
      </c>
      <c r="AQ500">
        <v>0</v>
      </c>
      <c r="AR500">
        <v>0</v>
      </c>
      <c r="AS500" t="s">
        <v>3</v>
      </c>
      <c r="AT500">
        <v>1.1499999999999999</v>
      </c>
      <c r="AU500" t="s">
        <v>36</v>
      </c>
      <c r="AV500">
        <v>0</v>
      </c>
      <c r="AW500">
        <v>2</v>
      </c>
      <c r="AX500">
        <v>51458136</v>
      </c>
      <c r="AY500">
        <v>2</v>
      </c>
      <c r="AZ500">
        <v>32768</v>
      </c>
      <c r="BA500">
        <v>500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CX500">
        <f>ROUND(Y500*Source!I286,9)</f>
        <v>4.9593749999999996</v>
      </c>
      <c r="CY500">
        <f t="shared" si="271"/>
        <v>3</v>
      </c>
      <c r="CZ500">
        <f t="shared" si="272"/>
        <v>3</v>
      </c>
      <c r="DA500">
        <f t="shared" si="273"/>
        <v>1</v>
      </c>
      <c r="DB500">
        <f t="shared" si="269"/>
        <v>4.9593749999999996</v>
      </c>
      <c r="DC500">
        <f t="shared" si="270"/>
        <v>0</v>
      </c>
      <c r="DD500" t="s">
        <v>3</v>
      </c>
      <c r="DE500" t="s">
        <v>3</v>
      </c>
      <c r="DF500">
        <f t="shared" si="236"/>
        <v>0</v>
      </c>
      <c r="DG500">
        <f t="shared" si="237"/>
        <v>14.88</v>
      </c>
      <c r="DH500">
        <f t="shared" si="238"/>
        <v>0</v>
      </c>
      <c r="DI500">
        <f t="shared" si="239"/>
        <v>0</v>
      </c>
      <c r="DJ500">
        <f t="shared" si="274"/>
        <v>14.88</v>
      </c>
      <c r="DK500">
        <v>0</v>
      </c>
    </row>
    <row r="501" spans="1:115" x14ac:dyDescent="0.2">
      <c r="A501">
        <f>ROW(Source!A287)</f>
        <v>287</v>
      </c>
      <c r="B501">
        <v>51441990</v>
      </c>
      <c r="C501">
        <v>51458112</v>
      </c>
      <c r="D501">
        <v>0</v>
      </c>
      <c r="E501">
        <v>1</v>
      </c>
      <c r="F501">
        <v>1</v>
      </c>
      <c r="G501">
        <v>1</v>
      </c>
      <c r="H501">
        <v>1</v>
      </c>
      <c r="I501" t="s">
        <v>793</v>
      </c>
      <c r="J501" t="s">
        <v>3</v>
      </c>
      <c r="K501" t="s">
        <v>794</v>
      </c>
      <c r="L501">
        <v>1369</v>
      </c>
      <c r="N501">
        <v>1013</v>
      </c>
      <c r="O501" t="s">
        <v>642</v>
      </c>
      <c r="P501" t="s">
        <v>642</v>
      </c>
      <c r="Q501">
        <v>1</v>
      </c>
      <c r="W501">
        <v>0</v>
      </c>
      <c r="X501">
        <v>437392262</v>
      </c>
      <c r="Y501">
        <f>(AT501*1.15*1.15)</f>
        <v>45.63947499999999</v>
      </c>
      <c r="AA501">
        <v>0</v>
      </c>
      <c r="AB501">
        <v>0</v>
      </c>
      <c r="AC501">
        <v>0</v>
      </c>
      <c r="AD501">
        <v>9.18</v>
      </c>
      <c r="AE501">
        <v>0</v>
      </c>
      <c r="AF501">
        <v>0</v>
      </c>
      <c r="AG501">
        <v>0</v>
      </c>
      <c r="AH501">
        <v>9.18</v>
      </c>
      <c r="AI501">
        <v>1</v>
      </c>
      <c r="AJ501">
        <v>1</v>
      </c>
      <c r="AK501">
        <v>1</v>
      </c>
      <c r="AL501">
        <v>1</v>
      </c>
      <c r="AN501">
        <v>0</v>
      </c>
      <c r="AO501">
        <v>1</v>
      </c>
      <c r="AP501">
        <v>0</v>
      </c>
      <c r="AQ501">
        <v>0</v>
      </c>
      <c r="AR501">
        <v>0</v>
      </c>
      <c r="AS501" t="s">
        <v>3</v>
      </c>
      <c r="AT501">
        <v>34.51</v>
      </c>
      <c r="AU501" t="s">
        <v>43</v>
      </c>
      <c r="AV501">
        <v>1</v>
      </c>
      <c r="AW501">
        <v>2</v>
      </c>
      <c r="AX501">
        <v>51458125</v>
      </c>
      <c r="AY501">
        <v>2</v>
      </c>
      <c r="AZ501">
        <v>131072</v>
      </c>
      <c r="BA501">
        <v>501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CX501">
        <f>ROUND(Y501*Source!I287,9)</f>
        <v>136.91842500000001</v>
      </c>
      <c r="CY501">
        <f>AD501</f>
        <v>9.18</v>
      </c>
      <c r="CZ501">
        <f>AH501</f>
        <v>9.18</v>
      </c>
      <c r="DA501">
        <f>AL501</f>
        <v>1</v>
      </c>
      <c r="DB501">
        <f>ROUND((ROUND(AT501*CZ501,2)*1.15*1.15),6)</f>
        <v>418.96800000000002</v>
      </c>
      <c r="DC501">
        <f>ROUND((ROUND(AT501*AG501,2)*1.15*1.15),6)</f>
        <v>0</v>
      </c>
      <c r="DD501" t="s">
        <v>3</v>
      </c>
      <c r="DE501" t="s">
        <v>3</v>
      </c>
      <c r="DF501">
        <f t="shared" si="236"/>
        <v>0</v>
      </c>
      <c r="DG501">
        <f t="shared" si="237"/>
        <v>0</v>
      </c>
      <c r="DH501">
        <f t="shared" si="238"/>
        <v>0</v>
      </c>
      <c r="DI501">
        <f t="shared" si="239"/>
        <v>1256.9100000000001</v>
      </c>
      <c r="DJ501">
        <f>DI501</f>
        <v>1256.9100000000001</v>
      </c>
      <c r="DK501">
        <v>0</v>
      </c>
    </row>
    <row r="502" spans="1:115" x14ac:dyDescent="0.2">
      <c r="A502">
        <f>ROW(Source!A287)</f>
        <v>287</v>
      </c>
      <c r="B502">
        <v>51441990</v>
      </c>
      <c r="C502">
        <v>51458112</v>
      </c>
      <c r="D502">
        <v>121548</v>
      </c>
      <c r="E502">
        <v>1</v>
      </c>
      <c r="F502">
        <v>1</v>
      </c>
      <c r="G502">
        <v>1</v>
      </c>
      <c r="H502">
        <v>1</v>
      </c>
      <c r="I502" t="s">
        <v>31</v>
      </c>
      <c r="J502" t="s">
        <v>3</v>
      </c>
      <c r="K502" t="s">
        <v>643</v>
      </c>
      <c r="L502">
        <v>1369</v>
      </c>
      <c r="N502">
        <v>1013</v>
      </c>
      <c r="O502" t="s">
        <v>642</v>
      </c>
      <c r="P502" t="s">
        <v>642</v>
      </c>
      <c r="Q502">
        <v>1</v>
      </c>
      <c r="W502">
        <v>0</v>
      </c>
      <c r="X502">
        <v>18861106</v>
      </c>
      <c r="Y502">
        <f t="shared" ref="Y502:Y512" si="275">(AT502*1.25*1.15)</f>
        <v>36.886249999999997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1</v>
      </c>
      <c r="AJ502">
        <v>1</v>
      </c>
      <c r="AK502">
        <v>1</v>
      </c>
      <c r="AL502">
        <v>1</v>
      </c>
      <c r="AN502">
        <v>0</v>
      </c>
      <c r="AO502">
        <v>1</v>
      </c>
      <c r="AP502">
        <v>0</v>
      </c>
      <c r="AQ502">
        <v>0</v>
      </c>
      <c r="AR502">
        <v>0</v>
      </c>
      <c r="AS502" t="s">
        <v>3</v>
      </c>
      <c r="AT502">
        <v>25.66</v>
      </c>
      <c r="AU502" t="s">
        <v>36</v>
      </c>
      <c r="AV502">
        <v>2</v>
      </c>
      <c r="AW502">
        <v>2</v>
      </c>
      <c r="AX502">
        <v>51458126</v>
      </c>
      <c r="AY502">
        <v>1</v>
      </c>
      <c r="AZ502">
        <v>0</v>
      </c>
      <c r="BA502">
        <v>502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CX502">
        <f>ROUND(Y502*Source!I287,9)</f>
        <v>110.65875</v>
      </c>
      <c r="CY502">
        <f>AD502</f>
        <v>0</v>
      </c>
      <c r="CZ502">
        <f>AH502</f>
        <v>0</v>
      </c>
      <c r="DA502">
        <f>AL502</f>
        <v>1</v>
      </c>
      <c r="DB502">
        <f t="shared" ref="DB502:DB512" si="276">ROUND((ROUND(AT502*CZ502,2)*1.25*1.15),6)</f>
        <v>0</v>
      </c>
      <c r="DC502">
        <f t="shared" ref="DC502:DC512" si="277">ROUND((ROUND(AT502*AG502,2)*1.25*1.15),6)</f>
        <v>0</v>
      </c>
      <c r="DD502" t="s">
        <v>3</v>
      </c>
      <c r="DE502" t="s">
        <v>3</v>
      </c>
      <c r="DF502">
        <f t="shared" si="236"/>
        <v>0</v>
      </c>
      <c r="DG502">
        <f t="shared" si="237"/>
        <v>0</v>
      </c>
      <c r="DH502">
        <f t="shared" si="238"/>
        <v>0</v>
      </c>
      <c r="DI502">
        <f t="shared" si="239"/>
        <v>0</v>
      </c>
      <c r="DJ502">
        <f>DI502</f>
        <v>0</v>
      </c>
      <c r="DK502">
        <v>0</v>
      </c>
    </row>
    <row r="503" spans="1:115" x14ac:dyDescent="0.2">
      <c r="A503">
        <f>ROW(Source!A287)</f>
        <v>287</v>
      </c>
      <c r="B503">
        <v>51441990</v>
      </c>
      <c r="C503">
        <v>51458112</v>
      </c>
      <c r="D503">
        <v>0</v>
      </c>
      <c r="E503">
        <v>1</v>
      </c>
      <c r="F503">
        <v>1</v>
      </c>
      <c r="G503">
        <v>1</v>
      </c>
      <c r="H503">
        <v>2</v>
      </c>
      <c r="I503" t="s">
        <v>781</v>
      </c>
      <c r="J503" t="s">
        <v>3</v>
      </c>
      <c r="K503" t="s">
        <v>782</v>
      </c>
      <c r="L503">
        <v>37129807</v>
      </c>
      <c r="N503">
        <v>1011</v>
      </c>
      <c r="O503" t="s">
        <v>646</v>
      </c>
      <c r="P503" t="s">
        <v>646</v>
      </c>
      <c r="Q503">
        <v>1</v>
      </c>
      <c r="W503">
        <v>0</v>
      </c>
      <c r="X503">
        <v>1021247885</v>
      </c>
      <c r="Y503">
        <f t="shared" si="275"/>
        <v>2.9756249999999995</v>
      </c>
      <c r="AA503">
        <v>0</v>
      </c>
      <c r="AB503">
        <v>184.4</v>
      </c>
      <c r="AC503">
        <v>25.1</v>
      </c>
      <c r="AD503">
        <v>0</v>
      </c>
      <c r="AE503">
        <v>0</v>
      </c>
      <c r="AF503">
        <v>184.4</v>
      </c>
      <c r="AG503">
        <v>25.1</v>
      </c>
      <c r="AH503">
        <v>0</v>
      </c>
      <c r="AI503">
        <v>1</v>
      </c>
      <c r="AJ503">
        <v>1</v>
      </c>
      <c r="AK503">
        <v>1</v>
      </c>
      <c r="AL503">
        <v>1</v>
      </c>
      <c r="AN503">
        <v>0</v>
      </c>
      <c r="AO503">
        <v>1</v>
      </c>
      <c r="AP503">
        <v>0</v>
      </c>
      <c r="AQ503">
        <v>0</v>
      </c>
      <c r="AR503">
        <v>0</v>
      </c>
      <c r="AS503" t="s">
        <v>3</v>
      </c>
      <c r="AT503">
        <v>2.0699999999999998</v>
      </c>
      <c r="AU503" t="s">
        <v>36</v>
      </c>
      <c r="AV503">
        <v>0</v>
      </c>
      <c r="AW503">
        <v>2</v>
      </c>
      <c r="AX503">
        <v>51458127</v>
      </c>
      <c r="AY503">
        <v>2</v>
      </c>
      <c r="AZ503">
        <v>100352</v>
      </c>
      <c r="BA503">
        <v>503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CX503">
        <f>ROUND(Y503*Source!I287,9)</f>
        <v>8.9268750000000008</v>
      </c>
      <c r="CY503">
        <f t="shared" ref="CY503:CY512" si="278">AB503</f>
        <v>184.4</v>
      </c>
      <c r="CZ503">
        <f t="shared" ref="CZ503:CZ512" si="279">AF503</f>
        <v>184.4</v>
      </c>
      <c r="DA503">
        <f t="shared" ref="DA503:DA512" si="280">AJ503</f>
        <v>1</v>
      </c>
      <c r="DB503">
        <f t="shared" si="276"/>
        <v>548.708125</v>
      </c>
      <c r="DC503">
        <f t="shared" si="277"/>
        <v>74.692499999999995</v>
      </c>
      <c r="DD503" t="s">
        <v>3</v>
      </c>
      <c r="DE503" t="s">
        <v>3</v>
      </c>
      <c r="DF503">
        <f t="shared" si="236"/>
        <v>0</v>
      </c>
      <c r="DG503">
        <f t="shared" si="237"/>
        <v>1646.12</v>
      </c>
      <c r="DH503">
        <f t="shared" si="238"/>
        <v>224.06</v>
      </c>
      <c r="DI503">
        <f t="shared" si="239"/>
        <v>0</v>
      </c>
      <c r="DJ503">
        <f t="shared" ref="DJ503:DJ512" si="281">DG503</f>
        <v>1646.12</v>
      </c>
      <c r="DK503">
        <v>0</v>
      </c>
    </row>
    <row r="504" spans="1:115" x14ac:dyDescent="0.2">
      <c r="A504">
        <f>ROW(Source!A287)</f>
        <v>287</v>
      </c>
      <c r="B504">
        <v>51441990</v>
      </c>
      <c r="C504">
        <v>51458112</v>
      </c>
      <c r="D504">
        <v>0</v>
      </c>
      <c r="E504">
        <v>1</v>
      </c>
      <c r="F504">
        <v>1</v>
      </c>
      <c r="G504">
        <v>1</v>
      </c>
      <c r="H504">
        <v>2</v>
      </c>
      <c r="I504" t="s">
        <v>693</v>
      </c>
      <c r="J504" t="s">
        <v>3</v>
      </c>
      <c r="K504" t="s">
        <v>694</v>
      </c>
      <c r="L504">
        <v>37129807</v>
      </c>
      <c r="N504">
        <v>1011</v>
      </c>
      <c r="O504" t="s">
        <v>646</v>
      </c>
      <c r="P504" t="s">
        <v>646</v>
      </c>
      <c r="Q504">
        <v>1</v>
      </c>
      <c r="W504">
        <v>0</v>
      </c>
      <c r="X504">
        <v>-868342826</v>
      </c>
      <c r="Y504">
        <f t="shared" si="275"/>
        <v>2.9756249999999995</v>
      </c>
      <c r="AA504">
        <v>0</v>
      </c>
      <c r="AB504">
        <v>597.1</v>
      </c>
      <c r="AC504">
        <v>23.2</v>
      </c>
      <c r="AD504">
        <v>0</v>
      </c>
      <c r="AE504">
        <v>0</v>
      </c>
      <c r="AF504">
        <v>597.1</v>
      </c>
      <c r="AG504">
        <v>23.2</v>
      </c>
      <c r="AH504">
        <v>0</v>
      </c>
      <c r="AI504">
        <v>1</v>
      </c>
      <c r="AJ504">
        <v>1</v>
      </c>
      <c r="AK504">
        <v>1</v>
      </c>
      <c r="AL504">
        <v>1</v>
      </c>
      <c r="AN504">
        <v>0</v>
      </c>
      <c r="AO504">
        <v>1</v>
      </c>
      <c r="AP504">
        <v>0</v>
      </c>
      <c r="AQ504">
        <v>0</v>
      </c>
      <c r="AR504">
        <v>0</v>
      </c>
      <c r="AS504" t="s">
        <v>3</v>
      </c>
      <c r="AT504">
        <v>2.0699999999999998</v>
      </c>
      <c r="AU504" t="s">
        <v>36</v>
      </c>
      <c r="AV504">
        <v>0</v>
      </c>
      <c r="AW504">
        <v>2</v>
      </c>
      <c r="AX504">
        <v>51458128</v>
      </c>
      <c r="AY504">
        <v>2</v>
      </c>
      <c r="AZ504">
        <v>100352</v>
      </c>
      <c r="BA504">
        <v>504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CX504">
        <f>ROUND(Y504*Source!I287,9)</f>
        <v>8.9268750000000008</v>
      </c>
      <c r="CY504">
        <f t="shared" si="278"/>
        <v>597.1</v>
      </c>
      <c r="CZ504">
        <f t="shared" si="279"/>
        <v>597.1</v>
      </c>
      <c r="DA504">
        <f t="shared" si="280"/>
        <v>1</v>
      </c>
      <c r="DB504">
        <f t="shared" si="276"/>
        <v>1776.75</v>
      </c>
      <c r="DC504">
        <f t="shared" si="277"/>
        <v>69.028750000000002</v>
      </c>
      <c r="DD504" t="s">
        <v>3</v>
      </c>
      <c r="DE504" t="s">
        <v>3</v>
      </c>
      <c r="DF504">
        <f t="shared" si="236"/>
        <v>0</v>
      </c>
      <c r="DG504">
        <f t="shared" si="237"/>
        <v>5330.24</v>
      </c>
      <c r="DH504">
        <f t="shared" si="238"/>
        <v>207.1</v>
      </c>
      <c r="DI504">
        <f t="shared" si="239"/>
        <v>0</v>
      </c>
      <c r="DJ504">
        <f t="shared" si="281"/>
        <v>5330.24</v>
      </c>
      <c r="DK504">
        <v>0</v>
      </c>
    </row>
    <row r="505" spans="1:115" x14ac:dyDescent="0.2">
      <c r="A505">
        <f>ROW(Source!A287)</f>
        <v>287</v>
      </c>
      <c r="B505">
        <v>51441990</v>
      </c>
      <c r="C505">
        <v>51458112</v>
      </c>
      <c r="D505">
        <v>0</v>
      </c>
      <c r="E505">
        <v>1</v>
      </c>
      <c r="F505">
        <v>1</v>
      </c>
      <c r="G505">
        <v>1</v>
      </c>
      <c r="H505">
        <v>2</v>
      </c>
      <c r="I505" t="s">
        <v>773</v>
      </c>
      <c r="J505" t="s">
        <v>3</v>
      </c>
      <c r="K505" t="s">
        <v>774</v>
      </c>
      <c r="L505">
        <v>37129807</v>
      </c>
      <c r="N505">
        <v>1011</v>
      </c>
      <c r="O505" t="s">
        <v>646</v>
      </c>
      <c r="P505" t="s">
        <v>646</v>
      </c>
      <c r="Q505">
        <v>1</v>
      </c>
      <c r="W505">
        <v>0</v>
      </c>
      <c r="X505">
        <v>2061223483</v>
      </c>
      <c r="Y505">
        <f t="shared" si="275"/>
        <v>2.9756249999999995</v>
      </c>
      <c r="AA505">
        <v>0</v>
      </c>
      <c r="AB505">
        <v>399.15</v>
      </c>
      <c r="AC505">
        <v>36.700000000000003</v>
      </c>
      <c r="AD505">
        <v>0</v>
      </c>
      <c r="AE505">
        <v>0</v>
      </c>
      <c r="AF505">
        <v>399.15</v>
      </c>
      <c r="AG505">
        <v>36.700000000000003</v>
      </c>
      <c r="AH505">
        <v>0</v>
      </c>
      <c r="AI505">
        <v>1</v>
      </c>
      <c r="AJ505">
        <v>1</v>
      </c>
      <c r="AK505">
        <v>1</v>
      </c>
      <c r="AL505">
        <v>1</v>
      </c>
      <c r="AN505">
        <v>0</v>
      </c>
      <c r="AO505">
        <v>1</v>
      </c>
      <c r="AP505">
        <v>0</v>
      </c>
      <c r="AQ505">
        <v>0</v>
      </c>
      <c r="AR505">
        <v>0</v>
      </c>
      <c r="AS505" t="s">
        <v>3</v>
      </c>
      <c r="AT505">
        <v>2.0699999999999998</v>
      </c>
      <c r="AU505" t="s">
        <v>36</v>
      </c>
      <c r="AV505">
        <v>0</v>
      </c>
      <c r="AW505">
        <v>2</v>
      </c>
      <c r="AX505">
        <v>51458129</v>
      </c>
      <c r="AY505">
        <v>2</v>
      </c>
      <c r="AZ505">
        <v>100352</v>
      </c>
      <c r="BA505">
        <v>505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CX505">
        <f>ROUND(Y505*Source!I287,9)</f>
        <v>8.9268750000000008</v>
      </c>
      <c r="CY505">
        <f t="shared" si="278"/>
        <v>399.15</v>
      </c>
      <c r="CZ505">
        <f t="shared" si="279"/>
        <v>399.15</v>
      </c>
      <c r="DA505">
        <f t="shared" si="280"/>
        <v>1</v>
      </c>
      <c r="DB505">
        <f t="shared" si="276"/>
        <v>1187.72</v>
      </c>
      <c r="DC505">
        <f t="shared" si="277"/>
        <v>109.206875</v>
      </c>
      <c r="DD505" t="s">
        <v>3</v>
      </c>
      <c r="DE505" t="s">
        <v>3</v>
      </c>
      <c r="DF505">
        <f t="shared" si="236"/>
        <v>0</v>
      </c>
      <c r="DG505">
        <f t="shared" si="237"/>
        <v>3563.16</v>
      </c>
      <c r="DH505">
        <f t="shared" si="238"/>
        <v>327.62</v>
      </c>
      <c r="DI505">
        <f t="shared" si="239"/>
        <v>0</v>
      </c>
      <c r="DJ505">
        <f t="shared" si="281"/>
        <v>3563.16</v>
      </c>
      <c r="DK505">
        <v>0</v>
      </c>
    </row>
    <row r="506" spans="1:115" x14ac:dyDescent="0.2">
      <c r="A506">
        <f>ROW(Source!A287)</f>
        <v>287</v>
      </c>
      <c r="B506">
        <v>51441990</v>
      </c>
      <c r="C506">
        <v>51458112</v>
      </c>
      <c r="D506">
        <v>0</v>
      </c>
      <c r="E506">
        <v>1</v>
      </c>
      <c r="F506">
        <v>1</v>
      </c>
      <c r="G506">
        <v>1</v>
      </c>
      <c r="H506">
        <v>2</v>
      </c>
      <c r="I506" t="s">
        <v>783</v>
      </c>
      <c r="J506" t="s">
        <v>3</v>
      </c>
      <c r="K506" t="s">
        <v>784</v>
      </c>
      <c r="L506">
        <v>37129807</v>
      </c>
      <c r="N506">
        <v>1011</v>
      </c>
      <c r="O506" t="s">
        <v>646</v>
      </c>
      <c r="P506" t="s">
        <v>646</v>
      </c>
      <c r="Q506">
        <v>1</v>
      </c>
      <c r="W506">
        <v>0</v>
      </c>
      <c r="X506">
        <v>-136172881</v>
      </c>
      <c r="Y506">
        <f t="shared" si="275"/>
        <v>2.3287500000000003</v>
      </c>
      <c r="AA506">
        <v>0</v>
      </c>
      <c r="AB506">
        <v>2412.34</v>
      </c>
      <c r="AC506">
        <v>50.2</v>
      </c>
      <c r="AD506">
        <v>0</v>
      </c>
      <c r="AE506">
        <v>0</v>
      </c>
      <c r="AF506">
        <v>2412.34</v>
      </c>
      <c r="AG506">
        <v>50.2</v>
      </c>
      <c r="AH506">
        <v>0</v>
      </c>
      <c r="AI506">
        <v>1</v>
      </c>
      <c r="AJ506">
        <v>1</v>
      </c>
      <c r="AK506">
        <v>1</v>
      </c>
      <c r="AL506">
        <v>1</v>
      </c>
      <c r="AN506">
        <v>0</v>
      </c>
      <c r="AO506">
        <v>1</v>
      </c>
      <c r="AP506">
        <v>0</v>
      </c>
      <c r="AQ506">
        <v>0</v>
      </c>
      <c r="AR506">
        <v>0</v>
      </c>
      <c r="AS506" t="s">
        <v>3</v>
      </c>
      <c r="AT506">
        <v>1.62</v>
      </c>
      <c r="AU506" t="s">
        <v>36</v>
      </c>
      <c r="AV506">
        <v>0</v>
      </c>
      <c r="AW506">
        <v>2</v>
      </c>
      <c r="AX506">
        <v>51458130</v>
      </c>
      <c r="AY506">
        <v>2</v>
      </c>
      <c r="AZ506">
        <v>98304</v>
      </c>
      <c r="BA506">
        <v>506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CX506">
        <f>ROUND(Y506*Source!I287,9)</f>
        <v>6.9862500000000001</v>
      </c>
      <c r="CY506">
        <f t="shared" si="278"/>
        <v>2412.34</v>
      </c>
      <c r="CZ506">
        <f t="shared" si="279"/>
        <v>2412.34</v>
      </c>
      <c r="DA506">
        <f t="shared" si="280"/>
        <v>1</v>
      </c>
      <c r="DB506">
        <f t="shared" si="276"/>
        <v>5617.7356250000003</v>
      </c>
      <c r="DC506">
        <f t="shared" si="277"/>
        <v>116.89749999999999</v>
      </c>
      <c r="DD506" t="s">
        <v>3</v>
      </c>
      <c r="DE506" t="s">
        <v>3</v>
      </c>
      <c r="DF506">
        <f t="shared" si="236"/>
        <v>0</v>
      </c>
      <c r="DG506">
        <f t="shared" si="237"/>
        <v>16853.21</v>
      </c>
      <c r="DH506">
        <f t="shared" si="238"/>
        <v>350.71</v>
      </c>
      <c r="DI506">
        <f t="shared" si="239"/>
        <v>0</v>
      </c>
      <c r="DJ506">
        <f t="shared" si="281"/>
        <v>16853.21</v>
      </c>
      <c r="DK506">
        <v>0</v>
      </c>
    </row>
    <row r="507" spans="1:115" x14ac:dyDescent="0.2">
      <c r="A507">
        <f>ROW(Source!A287)</f>
        <v>287</v>
      </c>
      <c r="B507">
        <v>51441990</v>
      </c>
      <c r="C507">
        <v>51458112</v>
      </c>
      <c r="D507">
        <v>0</v>
      </c>
      <c r="E507">
        <v>1</v>
      </c>
      <c r="F507">
        <v>1</v>
      </c>
      <c r="G507">
        <v>1</v>
      </c>
      <c r="H507">
        <v>2</v>
      </c>
      <c r="I507" t="s">
        <v>785</v>
      </c>
      <c r="J507" t="s">
        <v>3</v>
      </c>
      <c r="K507" t="s">
        <v>786</v>
      </c>
      <c r="L507">
        <v>37129807</v>
      </c>
      <c r="N507">
        <v>1011</v>
      </c>
      <c r="O507" t="s">
        <v>646</v>
      </c>
      <c r="P507" t="s">
        <v>646</v>
      </c>
      <c r="Q507">
        <v>1</v>
      </c>
      <c r="W507">
        <v>0</v>
      </c>
      <c r="X507">
        <v>1517645301</v>
      </c>
      <c r="Y507">
        <f t="shared" si="275"/>
        <v>1.4806250000000001</v>
      </c>
      <c r="AA507">
        <v>0</v>
      </c>
      <c r="AB507">
        <v>1983.49</v>
      </c>
      <c r="AC507">
        <v>60.66</v>
      </c>
      <c r="AD507">
        <v>0</v>
      </c>
      <c r="AE507">
        <v>0</v>
      </c>
      <c r="AF507">
        <v>1983.49</v>
      </c>
      <c r="AG507">
        <v>60.66</v>
      </c>
      <c r="AH507">
        <v>0</v>
      </c>
      <c r="AI507">
        <v>1</v>
      </c>
      <c r="AJ507">
        <v>1</v>
      </c>
      <c r="AK507">
        <v>1</v>
      </c>
      <c r="AL507">
        <v>1</v>
      </c>
      <c r="AN507">
        <v>0</v>
      </c>
      <c r="AO507">
        <v>1</v>
      </c>
      <c r="AP507">
        <v>0</v>
      </c>
      <c r="AQ507">
        <v>0</v>
      </c>
      <c r="AR507">
        <v>0</v>
      </c>
      <c r="AS507" t="s">
        <v>3</v>
      </c>
      <c r="AT507">
        <v>1.03</v>
      </c>
      <c r="AU507" t="s">
        <v>36</v>
      </c>
      <c r="AV507">
        <v>0</v>
      </c>
      <c r="AW507">
        <v>2</v>
      </c>
      <c r="AX507">
        <v>51458131</v>
      </c>
      <c r="AY507">
        <v>2</v>
      </c>
      <c r="AZ507">
        <v>98304</v>
      </c>
      <c r="BA507">
        <v>507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CX507">
        <f>ROUND(Y507*Source!I287,9)</f>
        <v>4.4418749999999996</v>
      </c>
      <c r="CY507">
        <f t="shared" si="278"/>
        <v>1983.49</v>
      </c>
      <c r="CZ507">
        <f t="shared" si="279"/>
        <v>1983.49</v>
      </c>
      <c r="DA507">
        <f t="shared" si="280"/>
        <v>1</v>
      </c>
      <c r="DB507">
        <f t="shared" si="276"/>
        <v>2936.7981249999998</v>
      </c>
      <c r="DC507">
        <f t="shared" si="277"/>
        <v>89.814999999999998</v>
      </c>
      <c r="DD507" t="s">
        <v>3</v>
      </c>
      <c r="DE507" t="s">
        <v>3</v>
      </c>
      <c r="DF507">
        <f t="shared" si="236"/>
        <v>0</v>
      </c>
      <c r="DG507">
        <f t="shared" si="237"/>
        <v>8810.41</v>
      </c>
      <c r="DH507">
        <f t="shared" si="238"/>
        <v>269.44</v>
      </c>
      <c r="DI507">
        <f t="shared" si="239"/>
        <v>0</v>
      </c>
      <c r="DJ507">
        <f t="shared" si="281"/>
        <v>8810.41</v>
      </c>
      <c r="DK507">
        <v>0</v>
      </c>
    </row>
    <row r="508" spans="1:115" x14ac:dyDescent="0.2">
      <c r="A508">
        <f>ROW(Source!A287)</f>
        <v>287</v>
      </c>
      <c r="B508">
        <v>51441990</v>
      </c>
      <c r="C508">
        <v>51458112</v>
      </c>
      <c r="D508">
        <v>0</v>
      </c>
      <c r="E508">
        <v>1</v>
      </c>
      <c r="F508">
        <v>1</v>
      </c>
      <c r="G508">
        <v>1</v>
      </c>
      <c r="H508">
        <v>2</v>
      </c>
      <c r="I508" t="s">
        <v>787</v>
      </c>
      <c r="J508" t="s">
        <v>3</v>
      </c>
      <c r="K508" t="s">
        <v>788</v>
      </c>
      <c r="L508">
        <v>37129807</v>
      </c>
      <c r="N508">
        <v>1011</v>
      </c>
      <c r="O508" t="s">
        <v>646</v>
      </c>
      <c r="P508" t="s">
        <v>646</v>
      </c>
      <c r="Q508">
        <v>1</v>
      </c>
      <c r="W508">
        <v>0</v>
      </c>
      <c r="X508">
        <v>-99921888</v>
      </c>
      <c r="Y508">
        <f t="shared" si="275"/>
        <v>3.8381249999999998</v>
      </c>
      <c r="AA508">
        <v>0</v>
      </c>
      <c r="AB508">
        <v>3</v>
      </c>
      <c r="AC508">
        <v>0</v>
      </c>
      <c r="AD508">
        <v>0</v>
      </c>
      <c r="AE508">
        <v>0</v>
      </c>
      <c r="AF508">
        <v>3</v>
      </c>
      <c r="AG508">
        <v>0</v>
      </c>
      <c r="AH508">
        <v>0</v>
      </c>
      <c r="AI508">
        <v>1</v>
      </c>
      <c r="AJ508">
        <v>1</v>
      </c>
      <c r="AK508">
        <v>1</v>
      </c>
      <c r="AL508">
        <v>1</v>
      </c>
      <c r="AN508">
        <v>0</v>
      </c>
      <c r="AO508">
        <v>1</v>
      </c>
      <c r="AP508">
        <v>0</v>
      </c>
      <c r="AQ508">
        <v>0</v>
      </c>
      <c r="AR508">
        <v>0</v>
      </c>
      <c r="AS508" t="s">
        <v>3</v>
      </c>
      <c r="AT508">
        <v>2.67</v>
      </c>
      <c r="AU508" t="s">
        <v>36</v>
      </c>
      <c r="AV508">
        <v>0</v>
      </c>
      <c r="AW508">
        <v>2</v>
      </c>
      <c r="AX508">
        <v>51458132</v>
      </c>
      <c r="AY508">
        <v>2</v>
      </c>
      <c r="AZ508">
        <v>32768</v>
      </c>
      <c r="BA508">
        <v>508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CX508">
        <f>ROUND(Y508*Source!I287,9)</f>
        <v>11.514374999999999</v>
      </c>
      <c r="CY508">
        <f t="shared" si="278"/>
        <v>3</v>
      </c>
      <c r="CZ508">
        <f t="shared" si="279"/>
        <v>3</v>
      </c>
      <c r="DA508">
        <f t="shared" si="280"/>
        <v>1</v>
      </c>
      <c r="DB508">
        <f t="shared" si="276"/>
        <v>11.514374999999999</v>
      </c>
      <c r="DC508">
        <f t="shared" si="277"/>
        <v>0</v>
      </c>
      <c r="DD508" t="s">
        <v>3</v>
      </c>
      <c r="DE508" t="s">
        <v>3</v>
      </c>
      <c r="DF508">
        <f t="shared" si="236"/>
        <v>0</v>
      </c>
      <c r="DG508">
        <f t="shared" si="237"/>
        <v>34.54</v>
      </c>
      <c r="DH508">
        <f t="shared" si="238"/>
        <v>0</v>
      </c>
      <c r="DI508">
        <f t="shared" si="239"/>
        <v>0</v>
      </c>
      <c r="DJ508">
        <f t="shared" si="281"/>
        <v>34.54</v>
      </c>
      <c r="DK508">
        <v>0</v>
      </c>
    </row>
    <row r="509" spans="1:115" x14ac:dyDescent="0.2">
      <c r="A509">
        <f>ROW(Source!A287)</f>
        <v>287</v>
      </c>
      <c r="B509">
        <v>51441990</v>
      </c>
      <c r="C509">
        <v>51458112</v>
      </c>
      <c r="D509">
        <v>0</v>
      </c>
      <c r="E509">
        <v>1</v>
      </c>
      <c r="F509">
        <v>1</v>
      </c>
      <c r="G509">
        <v>1</v>
      </c>
      <c r="H509">
        <v>2</v>
      </c>
      <c r="I509" t="s">
        <v>789</v>
      </c>
      <c r="J509" t="s">
        <v>3</v>
      </c>
      <c r="K509" t="s">
        <v>790</v>
      </c>
      <c r="L509">
        <v>37129807</v>
      </c>
      <c r="N509">
        <v>1011</v>
      </c>
      <c r="O509" t="s">
        <v>646</v>
      </c>
      <c r="P509" t="s">
        <v>646</v>
      </c>
      <c r="Q509">
        <v>1</v>
      </c>
      <c r="W509">
        <v>0</v>
      </c>
      <c r="X509">
        <v>162646650</v>
      </c>
      <c r="Y509">
        <f t="shared" si="275"/>
        <v>0.27312499999999995</v>
      </c>
      <c r="AA509">
        <v>0</v>
      </c>
      <c r="AB509">
        <v>536.09</v>
      </c>
      <c r="AC509">
        <v>45.24</v>
      </c>
      <c r="AD509">
        <v>0</v>
      </c>
      <c r="AE509">
        <v>0</v>
      </c>
      <c r="AF509">
        <v>536.09</v>
      </c>
      <c r="AG509">
        <v>45.24</v>
      </c>
      <c r="AH509">
        <v>0</v>
      </c>
      <c r="AI509">
        <v>1</v>
      </c>
      <c r="AJ509">
        <v>1</v>
      </c>
      <c r="AK509">
        <v>1</v>
      </c>
      <c r="AL509">
        <v>1</v>
      </c>
      <c r="AN509">
        <v>0</v>
      </c>
      <c r="AO509">
        <v>1</v>
      </c>
      <c r="AP509">
        <v>0</v>
      </c>
      <c r="AQ509">
        <v>0</v>
      </c>
      <c r="AR509">
        <v>0</v>
      </c>
      <c r="AS509" t="s">
        <v>3</v>
      </c>
      <c r="AT509">
        <v>0.19</v>
      </c>
      <c r="AU509" t="s">
        <v>36</v>
      </c>
      <c r="AV509">
        <v>0</v>
      </c>
      <c r="AW509">
        <v>2</v>
      </c>
      <c r="AX509">
        <v>51458133</v>
      </c>
      <c r="AY509">
        <v>2</v>
      </c>
      <c r="AZ509">
        <v>100352</v>
      </c>
      <c r="BA509">
        <v>509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CX509">
        <f>ROUND(Y509*Source!I287,9)</f>
        <v>0.81937499999999996</v>
      </c>
      <c r="CY509">
        <f t="shared" si="278"/>
        <v>536.09</v>
      </c>
      <c r="CZ509">
        <f t="shared" si="279"/>
        <v>536.09</v>
      </c>
      <c r="DA509">
        <f t="shared" si="280"/>
        <v>1</v>
      </c>
      <c r="DB509">
        <f t="shared" si="276"/>
        <v>146.42375000000001</v>
      </c>
      <c r="DC509">
        <f t="shared" si="277"/>
        <v>12.362500000000001</v>
      </c>
      <c r="DD509" t="s">
        <v>3</v>
      </c>
      <c r="DE509" t="s">
        <v>3</v>
      </c>
      <c r="DF509">
        <f t="shared" si="236"/>
        <v>0</v>
      </c>
      <c r="DG509">
        <f t="shared" si="237"/>
        <v>439.26</v>
      </c>
      <c r="DH509">
        <f t="shared" si="238"/>
        <v>37.07</v>
      </c>
      <c r="DI509">
        <f t="shared" si="239"/>
        <v>0</v>
      </c>
      <c r="DJ509">
        <f t="shared" si="281"/>
        <v>439.26</v>
      </c>
      <c r="DK509">
        <v>0</v>
      </c>
    </row>
    <row r="510" spans="1:115" x14ac:dyDescent="0.2">
      <c r="A510">
        <f>ROW(Source!A287)</f>
        <v>287</v>
      </c>
      <c r="B510">
        <v>51441990</v>
      </c>
      <c r="C510">
        <v>51458112</v>
      </c>
      <c r="D510">
        <v>0</v>
      </c>
      <c r="E510">
        <v>1</v>
      </c>
      <c r="F510">
        <v>1</v>
      </c>
      <c r="G510">
        <v>1</v>
      </c>
      <c r="H510">
        <v>2</v>
      </c>
      <c r="I510" t="s">
        <v>681</v>
      </c>
      <c r="J510" t="s">
        <v>3</v>
      </c>
      <c r="K510" t="s">
        <v>682</v>
      </c>
      <c r="L510">
        <v>37129807</v>
      </c>
      <c r="N510">
        <v>1011</v>
      </c>
      <c r="O510" t="s">
        <v>646</v>
      </c>
      <c r="P510" t="s">
        <v>646</v>
      </c>
      <c r="Q510">
        <v>1</v>
      </c>
      <c r="W510">
        <v>0</v>
      </c>
      <c r="X510">
        <v>1350498324</v>
      </c>
      <c r="Y510">
        <f t="shared" si="275"/>
        <v>13.569999999999999</v>
      </c>
      <c r="AA510">
        <v>0</v>
      </c>
      <c r="AB510">
        <v>0.49</v>
      </c>
      <c r="AC510">
        <v>0</v>
      </c>
      <c r="AD510">
        <v>0</v>
      </c>
      <c r="AE510">
        <v>0</v>
      </c>
      <c r="AF510">
        <v>0.49</v>
      </c>
      <c r="AG510">
        <v>0</v>
      </c>
      <c r="AH510">
        <v>0</v>
      </c>
      <c r="AI510">
        <v>1</v>
      </c>
      <c r="AJ510">
        <v>1</v>
      </c>
      <c r="AK510">
        <v>1</v>
      </c>
      <c r="AL510">
        <v>1</v>
      </c>
      <c r="AN510">
        <v>0</v>
      </c>
      <c r="AO510">
        <v>1</v>
      </c>
      <c r="AP510">
        <v>0</v>
      </c>
      <c r="AQ510">
        <v>0</v>
      </c>
      <c r="AR510">
        <v>0</v>
      </c>
      <c r="AS510" t="s">
        <v>3</v>
      </c>
      <c r="AT510">
        <v>9.44</v>
      </c>
      <c r="AU510" t="s">
        <v>36</v>
      </c>
      <c r="AV510">
        <v>0</v>
      </c>
      <c r="AW510">
        <v>2</v>
      </c>
      <c r="AX510">
        <v>51458134</v>
      </c>
      <c r="AY510">
        <v>2</v>
      </c>
      <c r="AZ510">
        <v>32768</v>
      </c>
      <c r="BA510">
        <v>510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CX510">
        <f>ROUND(Y510*Source!I287,9)</f>
        <v>40.71</v>
      </c>
      <c r="CY510">
        <f t="shared" si="278"/>
        <v>0.49</v>
      </c>
      <c r="CZ510">
        <f t="shared" si="279"/>
        <v>0.49</v>
      </c>
      <c r="DA510">
        <f t="shared" si="280"/>
        <v>1</v>
      </c>
      <c r="DB510">
        <f t="shared" si="276"/>
        <v>6.6556249999999997</v>
      </c>
      <c r="DC510">
        <f t="shared" si="277"/>
        <v>0</v>
      </c>
      <c r="DD510" t="s">
        <v>3</v>
      </c>
      <c r="DE510" t="s">
        <v>3</v>
      </c>
      <c r="DF510">
        <f t="shared" si="236"/>
        <v>0</v>
      </c>
      <c r="DG510">
        <f t="shared" si="237"/>
        <v>19.95</v>
      </c>
      <c r="DH510">
        <f t="shared" si="238"/>
        <v>0</v>
      </c>
      <c r="DI510">
        <f t="shared" si="239"/>
        <v>0</v>
      </c>
      <c r="DJ510">
        <f t="shared" si="281"/>
        <v>19.95</v>
      </c>
      <c r="DK510">
        <v>0</v>
      </c>
    </row>
    <row r="511" spans="1:115" x14ac:dyDescent="0.2">
      <c r="A511">
        <f>ROW(Source!A287)</f>
        <v>287</v>
      </c>
      <c r="B511">
        <v>51441990</v>
      </c>
      <c r="C511">
        <v>51458112</v>
      </c>
      <c r="D511">
        <v>0</v>
      </c>
      <c r="E511">
        <v>1</v>
      </c>
      <c r="F511">
        <v>1</v>
      </c>
      <c r="G511">
        <v>1</v>
      </c>
      <c r="H511">
        <v>2</v>
      </c>
      <c r="I511" t="s">
        <v>707</v>
      </c>
      <c r="J511" t="s">
        <v>3</v>
      </c>
      <c r="K511" t="s">
        <v>708</v>
      </c>
      <c r="L511">
        <v>37129807</v>
      </c>
      <c r="N511">
        <v>1011</v>
      </c>
      <c r="O511" t="s">
        <v>646</v>
      </c>
      <c r="P511" t="s">
        <v>646</v>
      </c>
      <c r="Q511">
        <v>1</v>
      </c>
      <c r="W511">
        <v>0</v>
      </c>
      <c r="X511">
        <v>2111957426</v>
      </c>
      <c r="Y511">
        <f t="shared" si="275"/>
        <v>6.4112499999999999</v>
      </c>
      <c r="AA511">
        <v>0</v>
      </c>
      <c r="AB511">
        <v>20</v>
      </c>
      <c r="AC511">
        <v>0</v>
      </c>
      <c r="AD511">
        <v>0</v>
      </c>
      <c r="AE511">
        <v>0</v>
      </c>
      <c r="AF511">
        <v>20</v>
      </c>
      <c r="AG511">
        <v>0</v>
      </c>
      <c r="AH511">
        <v>0</v>
      </c>
      <c r="AI511">
        <v>1</v>
      </c>
      <c r="AJ511">
        <v>1</v>
      </c>
      <c r="AK511">
        <v>1</v>
      </c>
      <c r="AL511">
        <v>1</v>
      </c>
      <c r="AN511">
        <v>0</v>
      </c>
      <c r="AO511">
        <v>1</v>
      </c>
      <c r="AP511">
        <v>0</v>
      </c>
      <c r="AQ511">
        <v>0</v>
      </c>
      <c r="AR511">
        <v>0</v>
      </c>
      <c r="AS511" t="s">
        <v>3</v>
      </c>
      <c r="AT511">
        <v>4.46</v>
      </c>
      <c r="AU511" t="s">
        <v>36</v>
      </c>
      <c r="AV511">
        <v>0</v>
      </c>
      <c r="AW511">
        <v>2</v>
      </c>
      <c r="AX511">
        <v>51458135</v>
      </c>
      <c r="AY511">
        <v>2</v>
      </c>
      <c r="AZ511">
        <v>32768</v>
      </c>
      <c r="BA511">
        <v>511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CX511">
        <f>ROUND(Y511*Source!I287,9)</f>
        <v>19.233750000000001</v>
      </c>
      <c r="CY511">
        <f t="shared" si="278"/>
        <v>20</v>
      </c>
      <c r="CZ511">
        <f t="shared" si="279"/>
        <v>20</v>
      </c>
      <c r="DA511">
        <f t="shared" si="280"/>
        <v>1</v>
      </c>
      <c r="DB511">
        <f t="shared" si="276"/>
        <v>128.22499999999999</v>
      </c>
      <c r="DC511">
        <f t="shared" si="277"/>
        <v>0</v>
      </c>
      <c r="DD511" t="s">
        <v>3</v>
      </c>
      <c r="DE511" t="s">
        <v>3</v>
      </c>
      <c r="DF511">
        <f t="shared" si="236"/>
        <v>0</v>
      </c>
      <c r="DG511">
        <f t="shared" si="237"/>
        <v>384.68</v>
      </c>
      <c r="DH511">
        <f t="shared" si="238"/>
        <v>0</v>
      </c>
      <c r="DI511">
        <f t="shared" si="239"/>
        <v>0</v>
      </c>
      <c r="DJ511">
        <f t="shared" si="281"/>
        <v>384.68</v>
      </c>
      <c r="DK511">
        <v>0</v>
      </c>
    </row>
    <row r="512" spans="1:115" x14ac:dyDescent="0.2">
      <c r="A512">
        <f>ROW(Source!A287)</f>
        <v>287</v>
      </c>
      <c r="B512">
        <v>51441990</v>
      </c>
      <c r="C512">
        <v>51458112</v>
      </c>
      <c r="D512">
        <v>0</v>
      </c>
      <c r="E512">
        <v>1</v>
      </c>
      <c r="F512">
        <v>1</v>
      </c>
      <c r="G512">
        <v>1</v>
      </c>
      <c r="H512">
        <v>2</v>
      </c>
      <c r="I512" t="s">
        <v>709</v>
      </c>
      <c r="J512" t="s">
        <v>3</v>
      </c>
      <c r="K512" t="s">
        <v>710</v>
      </c>
      <c r="L512">
        <v>37129807</v>
      </c>
      <c r="N512">
        <v>1011</v>
      </c>
      <c r="O512" t="s">
        <v>646</v>
      </c>
      <c r="P512" t="s">
        <v>646</v>
      </c>
      <c r="Q512">
        <v>1</v>
      </c>
      <c r="W512">
        <v>0</v>
      </c>
      <c r="X512">
        <v>1349450528</v>
      </c>
      <c r="Y512">
        <f t="shared" si="275"/>
        <v>1.653125</v>
      </c>
      <c r="AA512">
        <v>0</v>
      </c>
      <c r="AB512">
        <v>3</v>
      </c>
      <c r="AC512">
        <v>0</v>
      </c>
      <c r="AD512">
        <v>0</v>
      </c>
      <c r="AE512">
        <v>0</v>
      </c>
      <c r="AF512">
        <v>3</v>
      </c>
      <c r="AG512">
        <v>0</v>
      </c>
      <c r="AH512">
        <v>0</v>
      </c>
      <c r="AI512">
        <v>1</v>
      </c>
      <c r="AJ512">
        <v>1</v>
      </c>
      <c r="AK512">
        <v>1</v>
      </c>
      <c r="AL512">
        <v>1</v>
      </c>
      <c r="AN512">
        <v>0</v>
      </c>
      <c r="AO512">
        <v>1</v>
      </c>
      <c r="AP512">
        <v>0</v>
      </c>
      <c r="AQ512">
        <v>0</v>
      </c>
      <c r="AR512">
        <v>0</v>
      </c>
      <c r="AS512" t="s">
        <v>3</v>
      </c>
      <c r="AT512">
        <v>1.1499999999999999</v>
      </c>
      <c r="AU512" t="s">
        <v>36</v>
      </c>
      <c r="AV512">
        <v>0</v>
      </c>
      <c r="AW512">
        <v>2</v>
      </c>
      <c r="AX512">
        <v>51458136</v>
      </c>
      <c r="AY512">
        <v>2</v>
      </c>
      <c r="AZ512">
        <v>32768</v>
      </c>
      <c r="BA512">
        <v>512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CX512">
        <f>ROUND(Y512*Source!I287,9)</f>
        <v>4.9593749999999996</v>
      </c>
      <c r="CY512">
        <f t="shared" si="278"/>
        <v>3</v>
      </c>
      <c r="CZ512">
        <f t="shared" si="279"/>
        <v>3</v>
      </c>
      <c r="DA512">
        <f t="shared" si="280"/>
        <v>1</v>
      </c>
      <c r="DB512">
        <f t="shared" si="276"/>
        <v>4.9593749999999996</v>
      </c>
      <c r="DC512">
        <f t="shared" si="277"/>
        <v>0</v>
      </c>
      <c r="DD512" t="s">
        <v>3</v>
      </c>
      <c r="DE512" t="s">
        <v>3</v>
      </c>
      <c r="DF512">
        <f t="shared" si="236"/>
        <v>0</v>
      </c>
      <c r="DG512">
        <f t="shared" si="237"/>
        <v>14.88</v>
      </c>
      <c r="DH512">
        <f t="shared" si="238"/>
        <v>0</v>
      </c>
      <c r="DI512">
        <f t="shared" si="239"/>
        <v>0</v>
      </c>
      <c r="DJ512">
        <f t="shared" si="281"/>
        <v>14.88</v>
      </c>
      <c r="DK512">
        <v>0</v>
      </c>
    </row>
    <row r="513" spans="1:115" x14ac:dyDescent="0.2">
      <c r="A513">
        <f>ROW(Source!A294)</f>
        <v>294</v>
      </c>
      <c r="B513">
        <v>51442965</v>
      </c>
      <c r="C513">
        <v>51458140</v>
      </c>
      <c r="D513">
        <v>0</v>
      </c>
      <c r="E513">
        <v>1</v>
      </c>
      <c r="F513">
        <v>1</v>
      </c>
      <c r="G513">
        <v>1</v>
      </c>
      <c r="H513">
        <v>1</v>
      </c>
      <c r="I513" t="s">
        <v>734</v>
      </c>
      <c r="J513" t="s">
        <v>3</v>
      </c>
      <c r="K513" t="s">
        <v>735</v>
      </c>
      <c r="L513">
        <v>1369</v>
      </c>
      <c r="N513">
        <v>1013</v>
      </c>
      <c r="O513" t="s">
        <v>642</v>
      </c>
      <c r="P513" t="s">
        <v>642</v>
      </c>
      <c r="Q513">
        <v>1</v>
      </c>
      <c r="W513">
        <v>0</v>
      </c>
      <c r="X513">
        <v>-2095006986</v>
      </c>
      <c r="Y513">
        <f>(AT513*1.15*1.15)</f>
        <v>50.545949999999991</v>
      </c>
      <c r="AA513">
        <v>0</v>
      </c>
      <c r="AB513">
        <v>0</v>
      </c>
      <c r="AC513">
        <v>0</v>
      </c>
      <c r="AD513">
        <v>9.6199999999999992</v>
      </c>
      <c r="AE513">
        <v>0</v>
      </c>
      <c r="AF513">
        <v>0</v>
      </c>
      <c r="AG513">
        <v>0</v>
      </c>
      <c r="AH513">
        <v>9.6199999999999992</v>
      </c>
      <c r="AI513">
        <v>1</v>
      </c>
      <c r="AJ513">
        <v>1</v>
      </c>
      <c r="AK513">
        <v>1</v>
      </c>
      <c r="AL513">
        <v>1</v>
      </c>
      <c r="AN513">
        <v>0</v>
      </c>
      <c r="AO513">
        <v>1</v>
      </c>
      <c r="AP513">
        <v>0</v>
      </c>
      <c r="AQ513">
        <v>0</v>
      </c>
      <c r="AR513">
        <v>0</v>
      </c>
      <c r="AS513" t="s">
        <v>3</v>
      </c>
      <c r="AT513">
        <v>38.22</v>
      </c>
      <c r="AU513" t="s">
        <v>43</v>
      </c>
      <c r="AV513">
        <v>1</v>
      </c>
      <c r="AW513">
        <v>2</v>
      </c>
      <c r="AX513">
        <v>51458160</v>
      </c>
      <c r="AY513">
        <v>2</v>
      </c>
      <c r="AZ513">
        <v>131072</v>
      </c>
      <c r="BA513">
        <v>513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CX513">
        <f>ROUND(Y513*Source!I294,9)</f>
        <v>0</v>
      </c>
      <c r="CY513">
        <f>AD513</f>
        <v>9.6199999999999992</v>
      </c>
      <c r="CZ513">
        <f>AH513</f>
        <v>9.6199999999999992</v>
      </c>
      <c r="DA513">
        <f>AL513</f>
        <v>1</v>
      </c>
      <c r="DB513">
        <f>ROUND((ROUND(AT513*CZ513,2)*1.15*1.15),6)</f>
        <v>486.2568</v>
      </c>
      <c r="DC513">
        <f>ROUND((ROUND(AT513*AG513,2)*1.15*1.15),6)</f>
        <v>0</v>
      </c>
      <c r="DD513" t="s">
        <v>3</v>
      </c>
      <c r="DE513" t="s">
        <v>3</v>
      </c>
      <c r="DF513">
        <f t="shared" ref="DF513:DF576" si="282">ROUND(AE513*CX513,2)</f>
        <v>0</v>
      </c>
      <c r="DG513">
        <f t="shared" ref="DG513:DG576" si="283">ROUND(AF513*CX513,2)</f>
        <v>0</v>
      </c>
      <c r="DH513">
        <f t="shared" ref="DH513:DH576" si="284">ROUND(AG513*CX513,2)</f>
        <v>0</v>
      </c>
      <c r="DI513">
        <f t="shared" ref="DI513:DI576" si="285">ROUND(AH513*CX513,2)</f>
        <v>0</v>
      </c>
      <c r="DJ513">
        <f>DI513</f>
        <v>0</v>
      </c>
      <c r="DK513">
        <v>0</v>
      </c>
    </row>
    <row r="514" spans="1:115" x14ac:dyDescent="0.2">
      <c r="A514">
        <f>ROW(Source!A294)</f>
        <v>294</v>
      </c>
      <c r="B514">
        <v>51442965</v>
      </c>
      <c r="C514">
        <v>51458140</v>
      </c>
      <c r="D514">
        <v>121548</v>
      </c>
      <c r="E514">
        <v>1</v>
      </c>
      <c r="F514">
        <v>1</v>
      </c>
      <c r="G514">
        <v>1</v>
      </c>
      <c r="H514">
        <v>1</v>
      </c>
      <c r="I514" t="s">
        <v>31</v>
      </c>
      <c r="J514" t="s">
        <v>3</v>
      </c>
      <c r="K514" t="s">
        <v>643</v>
      </c>
      <c r="L514">
        <v>1369</v>
      </c>
      <c r="N514">
        <v>1013</v>
      </c>
      <c r="O514" t="s">
        <v>642</v>
      </c>
      <c r="P514" t="s">
        <v>642</v>
      </c>
      <c r="Q514">
        <v>1</v>
      </c>
      <c r="W514">
        <v>0</v>
      </c>
      <c r="X514">
        <v>18861106</v>
      </c>
      <c r="Y514">
        <f t="shared" ref="Y514:Y520" si="286">(AT514*1.25*1.15)</f>
        <v>20.354999999999997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1</v>
      </c>
      <c r="AJ514">
        <v>1</v>
      </c>
      <c r="AK514">
        <v>1</v>
      </c>
      <c r="AL514">
        <v>1</v>
      </c>
      <c r="AN514">
        <v>0</v>
      </c>
      <c r="AO514">
        <v>1</v>
      </c>
      <c r="AP514">
        <v>0</v>
      </c>
      <c r="AQ514">
        <v>0</v>
      </c>
      <c r="AR514">
        <v>0</v>
      </c>
      <c r="AS514" t="s">
        <v>3</v>
      </c>
      <c r="AT514">
        <v>14.16</v>
      </c>
      <c r="AU514" t="s">
        <v>36</v>
      </c>
      <c r="AV514">
        <v>2</v>
      </c>
      <c r="AW514">
        <v>2</v>
      </c>
      <c r="AX514">
        <v>51458161</v>
      </c>
      <c r="AY514">
        <v>1</v>
      </c>
      <c r="AZ514">
        <v>2048</v>
      </c>
      <c r="BA514">
        <v>514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CX514">
        <f>ROUND(Y514*Source!I294,9)</f>
        <v>0</v>
      </c>
      <c r="CY514">
        <f>AD514</f>
        <v>0</v>
      </c>
      <c r="CZ514">
        <f>AH514</f>
        <v>0</v>
      </c>
      <c r="DA514">
        <f>AL514</f>
        <v>1</v>
      </c>
      <c r="DB514">
        <f t="shared" ref="DB514:DB520" si="287">ROUND((ROUND(AT514*CZ514,2)*1.25*1.15),6)</f>
        <v>0</v>
      </c>
      <c r="DC514">
        <f t="shared" ref="DC514:DC520" si="288">ROUND((ROUND(AT514*AG514,2)*1.25*1.15),6)</f>
        <v>0</v>
      </c>
      <c r="DD514" t="s">
        <v>3</v>
      </c>
      <c r="DE514" t="s">
        <v>3</v>
      </c>
      <c r="DF514">
        <f t="shared" si="282"/>
        <v>0</v>
      </c>
      <c r="DG514">
        <f t="shared" si="283"/>
        <v>0</v>
      </c>
      <c r="DH514">
        <f t="shared" si="284"/>
        <v>0</v>
      </c>
      <c r="DI514">
        <f t="shared" si="285"/>
        <v>0</v>
      </c>
      <c r="DJ514">
        <f>DI514</f>
        <v>0</v>
      </c>
      <c r="DK514">
        <v>0</v>
      </c>
    </row>
    <row r="515" spans="1:115" x14ac:dyDescent="0.2">
      <c r="A515">
        <f>ROW(Source!A294)</f>
        <v>294</v>
      </c>
      <c r="B515">
        <v>51442965</v>
      </c>
      <c r="C515">
        <v>51458140</v>
      </c>
      <c r="D515">
        <v>0</v>
      </c>
      <c r="E515">
        <v>1</v>
      </c>
      <c r="F515">
        <v>1</v>
      </c>
      <c r="G515">
        <v>1</v>
      </c>
      <c r="H515">
        <v>2</v>
      </c>
      <c r="I515" t="s">
        <v>693</v>
      </c>
      <c r="J515" t="s">
        <v>3</v>
      </c>
      <c r="K515" t="s">
        <v>694</v>
      </c>
      <c r="L515">
        <v>37129807</v>
      </c>
      <c r="N515">
        <v>1011</v>
      </c>
      <c r="O515" t="s">
        <v>646</v>
      </c>
      <c r="P515" t="s">
        <v>646</v>
      </c>
      <c r="Q515">
        <v>1</v>
      </c>
      <c r="W515">
        <v>0</v>
      </c>
      <c r="X515">
        <v>-868342826</v>
      </c>
      <c r="Y515">
        <f t="shared" si="286"/>
        <v>2.3718749999999997</v>
      </c>
      <c r="AA515">
        <v>0</v>
      </c>
      <c r="AB515">
        <v>597.1</v>
      </c>
      <c r="AC515">
        <v>23.2</v>
      </c>
      <c r="AD515">
        <v>0</v>
      </c>
      <c r="AE515">
        <v>0</v>
      </c>
      <c r="AF515">
        <v>597.1</v>
      </c>
      <c r="AG515">
        <v>23.2</v>
      </c>
      <c r="AH515">
        <v>0</v>
      </c>
      <c r="AI515">
        <v>1</v>
      </c>
      <c r="AJ515">
        <v>1</v>
      </c>
      <c r="AK515">
        <v>1</v>
      </c>
      <c r="AL515">
        <v>1</v>
      </c>
      <c r="AN515">
        <v>0</v>
      </c>
      <c r="AO515">
        <v>1</v>
      </c>
      <c r="AP515">
        <v>0</v>
      </c>
      <c r="AQ515">
        <v>0</v>
      </c>
      <c r="AR515">
        <v>0</v>
      </c>
      <c r="AS515" t="s">
        <v>3</v>
      </c>
      <c r="AT515">
        <v>1.65</v>
      </c>
      <c r="AU515" t="s">
        <v>36</v>
      </c>
      <c r="AV515">
        <v>0</v>
      </c>
      <c r="AW515">
        <v>2</v>
      </c>
      <c r="AX515">
        <v>51458162</v>
      </c>
      <c r="AY515">
        <v>2</v>
      </c>
      <c r="AZ515">
        <v>98304</v>
      </c>
      <c r="BA515">
        <v>515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CX515">
        <f>ROUND(Y515*Source!I294,9)</f>
        <v>0</v>
      </c>
      <c r="CY515">
        <f t="shared" ref="CY515:CY520" si="289">AB515</f>
        <v>597.1</v>
      </c>
      <c r="CZ515">
        <f t="shared" ref="CZ515:CZ520" si="290">AF515</f>
        <v>597.1</v>
      </c>
      <c r="DA515">
        <f t="shared" ref="DA515:DA520" si="291">AJ515</f>
        <v>1</v>
      </c>
      <c r="DB515">
        <f t="shared" si="287"/>
        <v>1416.2537500000001</v>
      </c>
      <c r="DC515">
        <f t="shared" si="288"/>
        <v>55.027500000000003</v>
      </c>
      <c r="DD515" t="s">
        <v>3</v>
      </c>
      <c r="DE515" t="s">
        <v>3</v>
      </c>
      <c r="DF515">
        <f t="shared" si="282"/>
        <v>0</v>
      </c>
      <c r="DG515">
        <f t="shared" si="283"/>
        <v>0</v>
      </c>
      <c r="DH515">
        <f t="shared" si="284"/>
        <v>0</v>
      </c>
      <c r="DI515">
        <f t="shared" si="285"/>
        <v>0</v>
      </c>
      <c r="DJ515">
        <f t="shared" ref="DJ515:DJ520" si="292">DG515</f>
        <v>0</v>
      </c>
      <c r="DK515">
        <v>0</v>
      </c>
    </row>
    <row r="516" spans="1:115" x14ac:dyDescent="0.2">
      <c r="A516">
        <f>ROW(Source!A294)</f>
        <v>294</v>
      </c>
      <c r="B516">
        <v>51442965</v>
      </c>
      <c r="C516">
        <v>51458140</v>
      </c>
      <c r="D516">
        <v>0</v>
      </c>
      <c r="E516">
        <v>1</v>
      </c>
      <c r="F516">
        <v>1</v>
      </c>
      <c r="G516">
        <v>1</v>
      </c>
      <c r="H516">
        <v>2</v>
      </c>
      <c r="I516" t="s">
        <v>773</v>
      </c>
      <c r="J516" t="s">
        <v>3</v>
      </c>
      <c r="K516" t="s">
        <v>774</v>
      </c>
      <c r="L516">
        <v>37129807</v>
      </c>
      <c r="N516">
        <v>1011</v>
      </c>
      <c r="O516" t="s">
        <v>646</v>
      </c>
      <c r="P516" t="s">
        <v>646</v>
      </c>
      <c r="Q516">
        <v>1</v>
      </c>
      <c r="W516">
        <v>0</v>
      </c>
      <c r="X516">
        <v>2061223483</v>
      </c>
      <c r="Y516">
        <f t="shared" si="286"/>
        <v>2.3718749999999997</v>
      </c>
      <c r="AA516">
        <v>0</v>
      </c>
      <c r="AB516">
        <v>399.15</v>
      </c>
      <c r="AC516">
        <v>36.700000000000003</v>
      </c>
      <c r="AD516">
        <v>0</v>
      </c>
      <c r="AE516">
        <v>0</v>
      </c>
      <c r="AF516">
        <v>399.15</v>
      </c>
      <c r="AG516">
        <v>36.700000000000003</v>
      </c>
      <c r="AH516">
        <v>0</v>
      </c>
      <c r="AI516">
        <v>1</v>
      </c>
      <c r="AJ516">
        <v>1</v>
      </c>
      <c r="AK516">
        <v>1</v>
      </c>
      <c r="AL516">
        <v>1</v>
      </c>
      <c r="AN516">
        <v>0</v>
      </c>
      <c r="AO516">
        <v>1</v>
      </c>
      <c r="AP516">
        <v>0</v>
      </c>
      <c r="AQ516">
        <v>0</v>
      </c>
      <c r="AR516">
        <v>0</v>
      </c>
      <c r="AS516" t="s">
        <v>3</v>
      </c>
      <c r="AT516">
        <v>1.65</v>
      </c>
      <c r="AU516" t="s">
        <v>36</v>
      </c>
      <c r="AV516">
        <v>0</v>
      </c>
      <c r="AW516">
        <v>2</v>
      </c>
      <c r="AX516">
        <v>51458163</v>
      </c>
      <c r="AY516">
        <v>2</v>
      </c>
      <c r="AZ516">
        <v>98304</v>
      </c>
      <c r="BA516">
        <v>516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CX516">
        <f>ROUND(Y516*Source!I294,9)</f>
        <v>0</v>
      </c>
      <c r="CY516">
        <f t="shared" si="289"/>
        <v>399.15</v>
      </c>
      <c r="CZ516">
        <f t="shared" si="290"/>
        <v>399.15</v>
      </c>
      <c r="DA516">
        <f t="shared" si="291"/>
        <v>1</v>
      </c>
      <c r="DB516">
        <f t="shared" si="287"/>
        <v>946.73749999999995</v>
      </c>
      <c r="DC516">
        <f t="shared" si="288"/>
        <v>87.055000000000007</v>
      </c>
      <c r="DD516" t="s">
        <v>3</v>
      </c>
      <c r="DE516" t="s">
        <v>3</v>
      </c>
      <c r="DF516">
        <f t="shared" si="282"/>
        <v>0</v>
      </c>
      <c r="DG516">
        <f t="shared" si="283"/>
        <v>0</v>
      </c>
      <c r="DH516">
        <f t="shared" si="284"/>
        <v>0</v>
      </c>
      <c r="DI516">
        <f t="shared" si="285"/>
        <v>0</v>
      </c>
      <c r="DJ516">
        <f t="shared" si="292"/>
        <v>0</v>
      </c>
      <c r="DK516">
        <v>0</v>
      </c>
    </row>
    <row r="517" spans="1:115" x14ac:dyDescent="0.2">
      <c r="A517">
        <f>ROW(Source!A294)</f>
        <v>294</v>
      </c>
      <c r="B517">
        <v>51442965</v>
      </c>
      <c r="C517">
        <v>51458140</v>
      </c>
      <c r="D517">
        <v>0</v>
      </c>
      <c r="E517">
        <v>1</v>
      </c>
      <c r="F517">
        <v>1</v>
      </c>
      <c r="G517">
        <v>1</v>
      </c>
      <c r="H517">
        <v>2</v>
      </c>
      <c r="I517" t="s">
        <v>679</v>
      </c>
      <c r="J517" t="s">
        <v>3</v>
      </c>
      <c r="K517" t="s">
        <v>680</v>
      </c>
      <c r="L517">
        <v>37129807</v>
      </c>
      <c r="N517">
        <v>1011</v>
      </c>
      <c r="O517" t="s">
        <v>646</v>
      </c>
      <c r="P517" t="s">
        <v>646</v>
      </c>
      <c r="Q517">
        <v>1</v>
      </c>
      <c r="W517">
        <v>0</v>
      </c>
      <c r="X517">
        <v>987815938</v>
      </c>
      <c r="Y517">
        <f t="shared" si="286"/>
        <v>3.7518749999999992</v>
      </c>
      <c r="AA517">
        <v>0</v>
      </c>
      <c r="AB517">
        <v>73.11</v>
      </c>
      <c r="AC517">
        <v>11.6</v>
      </c>
      <c r="AD517">
        <v>0</v>
      </c>
      <c r="AE517">
        <v>0</v>
      </c>
      <c r="AF517">
        <v>73.11</v>
      </c>
      <c r="AG517">
        <v>11.6</v>
      </c>
      <c r="AH517">
        <v>0</v>
      </c>
      <c r="AI517">
        <v>1</v>
      </c>
      <c r="AJ517">
        <v>1</v>
      </c>
      <c r="AK517">
        <v>1</v>
      </c>
      <c r="AL517">
        <v>1</v>
      </c>
      <c r="AN517">
        <v>0</v>
      </c>
      <c r="AO517">
        <v>1</v>
      </c>
      <c r="AP517">
        <v>0</v>
      </c>
      <c r="AQ517">
        <v>0</v>
      </c>
      <c r="AR517">
        <v>0</v>
      </c>
      <c r="AS517" t="s">
        <v>3</v>
      </c>
      <c r="AT517">
        <v>2.61</v>
      </c>
      <c r="AU517" t="s">
        <v>36</v>
      </c>
      <c r="AV517">
        <v>0</v>
      </c>
      <c r="AW517">
        <v>2</v>
      </c>
      <c r="AX517">
        <v>51458164</v>
      </c>
      <c r="AY517">
        <v>2</v>
      </c>
      <c r="AZ517">
        <v>100352</v>
      </c>
      <c r="BA517">
        <v>517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CX517">
        <f>ROUND(Y517*Source!I294,9)</f>
        <v>0</v>
      </c>
      <c r="CY517">
        <f t="shared" si="289"/>
        <v>73.11</v>
      </c>
      <c r="CZ517">
        <f t="shared" si="290"/>
        <v>73.11</v>
      </c>
      <c r="DA517">
        <f t="shared" si="291"/>
        <v>1</v>
      </c>
      <c r="DB517">
        <f t="shared" si="287"/>
        <v>274.30374999999998</v>
      </c>
      <c r="DC517">
        <f t="shared" si="288"/>
        <v>43.527500000000003</v>
      </c>
      <c r="DD517" t="s">
        <v>3</v>
      </c>
      <c r="DE517" t="s">
        <v>3</v>
      </c>
      <c r="DF517">
        <f t="shared" si="282"/>
        <v>0</v>
      </c>
      <c r="DG517">
        <f t="shared" si="283"/>
        <v>0</v>
      </c>
      <c r="DH517">
        <f t="shared" si="284"/>
        <v>0</v>
      </c>
      <c r="DI517">
        <f t="shared" si="285"/>
        <v>0</v>
      </c>
      <c r="DJ517">
        <f t="shared" si="292"/>
        <v>0</v>
      </c>
      <c r="DK517">
        <v>0</v>
      </c>
    </row>
    <row r="518" spans="1:115" x14ac:dyDescent="0.2">
      <c r="A518">
        <f>ROW(Source!A294)</f>
        <v>294</v>
      </c>
      <c r="B518">
        <v>51442965</v>
      </c>
      <c r="C518">
        <v>51458140</v>
      </c>
      <c r="D518">
        <v>0</v>
      </c>
      <c r="E518">
        <v>1</v>
      </c>
      <c r="F518">
        <v>1</v>
      </c>
      <c r="G518">
        <v>1</v>
      </c>
      <c r="H518">
        <v>2</v>
      </c>
      <c r="I518" t="s">
        <v>697</v>
      </c>
      <c r="J518" t="s">
        <v>3</v>
      </c>
      <c r="K518" t="s">
        <v>698</v>
      </c>
      <c r="L518">
        <v>37129807</v>
      </c>
      <c r="N518">
        <v>1011</v>
      </c>
      <c r="O518" t="s">
        <v>646</v>
      </c>
      <c r="P518" t="s">
        <v>646</v>
      </c>
      <c r="Q518">
        <v>1</v>
      </c>
      <c r="W518">
        <v>0</v>
      </c>
      <c r="X518">
        <v>-529181465</v>
      </c>
      <c r="Y518">
        <f t="shared" si="286"/>
        <v>2.3718749999999997</v>
      </c>
      <c r="AA518">
        <v>0</v>
      </c>
      <c r="AB518">
        <v>682.1</v>
      </c>
      <c r="AC518">
        <v>35.68</v>
      </c>
      <c r="AD518">
        <v>0</v>
      </c>
      <c r="AE518">
        <v>0</v>
      </c>
      <c r="AF518">
        <v>682.1</v>
      </c>
      <c r="AG518">
        <v>35.68</v>
      </c>
      <c r="AH518">
        <v>0</v>
      </c>
      <c r="AI518">
        <v>1</v>
      </c>
      <c r="AJ518">
        <v>1</v>
      </c>
      <c r="AK518">
        <v>1</v>
      </c>
      <c r="AL518">
        <v>1</v>
      </c>
      <c r="AN518">
        <v>0</v>
      </c>
      <c r="AO518">
        <v>1</v>
      </c>
      <c r="AP518">
        <v>0</v>
      </c>
      <c r="AQ518">
        <v>0</v>
      </c>
      <c r="AR518">
        <v>0</v>
      </c>
      <c r="AS518" t="s">
        <v>3</v>
      </c>
      <c r="AT518">
        <v>1.65</v>
      </c>
      <c r="AU518" t="s">
        <v>36</v>
      </c>
      <c r="AV518">
        <v>0</v>
      </c>
      <c r="AW518">
        <v>2</v>
      </c>
      <c r="AX518">
        <v>51458165</v>
      </c>
      <c r="AY518">
        <v>2</v>
      </c>
      <c r="AZ518">
        <v>98304</v>
      </c>
      <c r="BA518">
        <v>518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CX518">
        <f>ROUND(Y518*Source!I294,9)</f>
        <v>0</v>
      </c>
      <c r="CY518">
        <f t="shared" si="289"/>
        <v>682.1</v>
      </c>
      <c r="CZ518">
        <f t="shared" si="290"/>
        <v>682.1</v>
      </c>
      <c r="DA518">
        <f t="shared" si="291"/>
        <v>1</v>
      </c>
      <c r="DB518">
        <f t="shared" si="287"/>
        <v>1617.8631250000001</v>
      </c>
      <c r="DC518">
        <f t="shared" si="288"/>
        <v>84.625624999999999</v>
      </c>
      <c r="DD518" t="s">
        <v>3</v>
      </c>
      <c r="DE518" t="s">
        <v>3</v>
      </c>
      <c r="DF518">
        <f t="shared" si="282"/>
        <v>0</v>
      </c>
      <c r="DG518">
        <f t="shared" si="283"/>
        <v>0</v>
      </c>
      <c r="DH518">
        <f t="shared" si="284"/>
        <v>0</v>
      </c>
      <c r="DI518">
        <f t="shared" si="285"/>
        <v>0</v>
      </c>
      <c r="DJ518">
        <f t="shared" si="292"/>
        <v>0</v>
      </c>
      <c r="DK518">
        <v>0</v>
      </c>
    </row>
    <row r="519" spans="1:115" x14ac:dyDescent="0.2">
      <c r="A519">
        <f>ROW(Source!A294)</f>
        <v>294</v>
      </c>
      <c r="B519">
        <v>51442965</v>
      </c>
      <c r="C519">
        <v>51458140</v>
      </c>
      <c r="D519">
        <v>0</v>
      </c>
      <c r="E519">
        <v>1</v>
      </c>
      <c r="F519">
        <v>1</v>
      </c>
      <c r="G519">
        <v>1</v>
      </c>
      <c r="H519">
        <v>2</v>
      </c>
      <c r="I519" t="s">
        <v>681</v>
      </c>
      <c r="J519" t="s">
        <v>3</v>
      </c>
      <c r="K519" t="s">
        <v>682</v>
      </c>
      <c r="L519">
        <v>37129807</v>
      </c>
      <c r="N519">
        <v>1011</v>
      </c>
      <c r="O519" t="s">
        <v>646</v>
      </c>
      <c r="P519" t="s">
        <v>646</v>
      </c>
      <c r="Q519">
        <v>1</v>
      </c>
      <c r="W519">
        <v>0</v>
      </c>
      <c r="X519">
        <v>1350498324</v>
      </c>
      <c r="Y519">
        <f t="shared" si="286"/>
        <v>10.867499999999998</v>
      </c>
      <c r="AA519">
        <v>0</v>
      </c>
      <c r="AB519">
        <v>0.49</v>
      </c>
      <c r="AC519">
        <v>0</v>
      </c>
      <c r="AD519">
        <v>0</v>
      </c>
      <c r="AE519">
        <v>0</v>
      </c>
      <c r="AF519">
        <v>0.49</v>
      </c>
      <c r="AG519">
        <v>0</v>
      </c>
      <c r="AH519">
        <v>0</v>
      </c>
      <c r="AI519">
        <v>1</v>
      </c>
      <c r="AJ519">
        <v>1</v>
      </c>
      <c r="AK519">
        <v>1</v>
      </c>
      <c r="AL519">
        <v>1</v>
      </c>
      <c r="AN519">
        <v>0</v>
      </c>
      <c r="AO519">
        <v>1</v>
      </c>
      <c r="AP519">
        <v>0</v>
      </c>
      <c r="AQ519">
        <v>0</v>
      </c>
      <c r="AR519">
        <v>0</v>
      </c>
      <c r="AS519" t="s">
        <v>3</v>
      </c>
      <c r="AT519">
        <v>7.56</v>
      </c>
      <c r="AU519" t="s">
        <v>36</v>
      </c>
      <c r="AV519">
        <v>0</v>
      </c>
      <c r="AW519">
        <v>2</v>
      </c>
      <c r="AX519">
        <v>51458166</v>
      </c>
      <c r="AY519">
        <v>2</v>
      </c>
      <c r="AZ519">
        <v>34816</v>
      </c>
      <c r="BA519">
        <v>519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CX519">
        <f>ROUND(Y519*Source!I294,9)</f>
        <v>0</v>
      </c>
      <c r="CY519">
        <f t="shared" si="289"/>
        <v>0.49</v>
      </c>
      <c r="CZ519">
        <f t="shared" si="290"/>
        <v>0.49</v>
      </c>
      <c r="DA519">
        <f t="shared" si="291"/>
        <v>1</v>
      </c>
      <c r="DB519">
        <f t="shared" si="287"/>
        <v>5.3187499999999996</v>
      </c>
      <c r="DC519">
        <f t="shared" si="288"/>
        <v>0</v>
      </c>
      <c r="DD519" t="s">
        <v>3</v>
      </c>
      <c r="DE519" t="s">
        <v>3</v>
      </c>
      <c r="DF519">
        <f t="shared" si="282"/>
        <v>0</v>
      </c>
      <c r="DG519">
        <f t="shared" si="283"/>
        <v>0</v>
      </c>
      <c r="DH519">
        <f t="shared" si="284"/>
        <v>0</v>
      </c>
      <c r="DI519">
        <f t="shared" si="285"/>
        <v>0</v>
      </c>
      <c r="DJ519">
        <f t="shared" si="292"/>
        <v>0</v>
      </c>
      <c r="DK519">
        <v>0</v>
      </c>
    </row>
    <row r="520" spans="1:115" x14ac:dyDescent="0.2">
      <c r="A520">
        <f>ROW(Source!A294)</f>
        <v>294</v>
      </c>
      <c r="B520">
        <v>51442965</v>
      </c>
      <c r="C520">
        <v>51458140</v>
      </c>
      <c r="D520">
        <v>0</v>
      </c>
      <c r="E520">
        <v>1</v>
      </c>
      <c r="F520">
        <v>1</v>
      </c>
      <c r="G520">
        <v>1</v>
      </c>
      <c r="H520">
        <v>2</v>
      </c>
      <c r="I520" t="s">
        <v>756</v>
      </c>
      <c r="J520" t="s">
        <v>3</v>
      </c>
      <c r="K520" t="s">
        <v>757</v>
      </c>
      <c r="L520">
        <v>37129807</v>
      </c>
      <c r="N520">
        <v>1011</v>
      </c>
      <c r="O520" t="s">
        <v>646</v>
      </c>
      <c r="P520" t="s">
        <v>646</v>
      </c>
      <c r="Q520">
        <v>1</v>
      </c>
      <c r="W520">
        <v>0</v>
      </c>
      <c r="X520">
        <v>990003281</v>
      </c>
      <c r="Y520">
        <f t="shared" si="286"/>
        <v>0.9056249999999999</v>
      </c>
      <c r="AA520">
        <v>0</v>
      </c>
      <c r="AB520">
        <v>0.72</v>
      </c>
      <c r="AC520">
        <v>0</v>
      </c>
      <c r="AD520">
        <v>0</v>
      </c>
      <c r="AE520">
        <v>0</v>
      </c>
      <c r="AF520">
        <v>0.72</v>
      </c>
      <c r="AG520">
        <v>0</v>
      </c>
      <c r="AH520">
        <v>0</v>
      </c>
      <c r="AI520">
        <v>1</v>
      </c>
      <c r="AJ520">
        <v>1</v>
      </c>
      <c r="AK520">
        <v>1</v>
      </c>
      <c r="AL520">
        <v>1</v>
      </c>
      <c r="AN520">
        <v>0</v>
      </c>
      <c r="AO520">
        <v>1</v>
      </c>
      <c r="AP520">
        <v>0</v>
      </c>
      <c r="AQ520">
        <v>0</v>
      </c>
      <c r="AR520">
        <v>0</v>
      </c>
      <c r="AS520" t="s">
        <v>3</v>
      </c>
      <c r="AT520">
        <v>0.63</v>
      </c>
      <c r="AU520" t="s">
        <v>36</v>
      </c>
      <c r="AV520">
        <v>0</v>
      </c>
      <c r="AW520">
        <v>2</v>
      </c>
      <c r="AX520">
        <v>51458167</v>
      </c>
      <c r="AY520">
        <v>2</v>
      </c>
      <c r="AZ520">
        <v>34816</v>
      </c>
      <c r="BA520">
        <v>520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CX520">
        <f>ROUND(Y520*Source!I294,9)</f>
        <v>0</v>
      </c>
      <c r="CY520">
        <f t="shared" si="289"/>
        <v>0.72</v>
      </c>
      <c r="CZ520">
        <f t="shared" si="290"/>
        <v>0.72</v>
      </c>
      <c r="DA520">
        <f t="shared" si="291"/>
        <v>1</v>
      </c>
      <c r="DB520">
        <f t="shared" si="287"/>
        <v>0.64687499999999998</v>
      </c>
      <c r="DC520">
        <f t="shared" si="288"/>
        <v>0</v>
      </c>
      <c r="DD520" t="s">
        <v>3</v>
      </c>
      <c r="DE520" t="s">
        <v>3</v>
      </c>
      <c r="DF520">
        <f t="shared" si="282"/>
        <v>0</v>
      </c>
      <c r="DG520">
        <f t="shared" si="283"/>
        <v>0</v>
      </c>
      <c r="DH520">
        <f t="shared" si="284"/>
        <v>0</v>
      </c>
      <c r="DI520">
        <f t="shared" si="285"/>
        <v>0</v>
      </c>
      <c r="DJ520">
        <f t="shared" si="292"/>
        <v>0</v>
      </c>
      <c r="DK520">
        <v>0</v>
      </c>
    </row>
    <row r="521" spans="1:115" x14ac:dyDescent="0.2">
      <c r="A521">
        <f>ROW(Source!A294)</f>
        <v>294</v>
      </c>
      <c r="B521">
        <v>51442965</v>
      </c>
      <c r="C521">
        <v>51458140</v>
      </c>
      <c r="D521">
        <v>0</v>
      </c>
      <c r="E521">
        <v>1</v>
      </c>
      <c r="F521">
        <v>1</v>
      </c>
      <c r="G521">
        <v>1</v>
      </c>
      <c r="H521">
        <v>3</v>
      </c>
      <c r="I521" t="s">
        <v>713</v>
      </c>
      <c r="J521" t="s">
        <v>3</v>
      </c>
      <c r="K521" t="s">
        <v>714</v>
      </c>
      <c r="L521">
        <v>1348</v>
      </c>
      <c r="N521">
        <v>1009</v>
      </c>
      <c r="O521" t="s">
        <v>230</v>
      </c>
      <c r="P521" t="s">
        <v>230</v>
      </c>
      <c r="Q521">
        <v>1000</v>
      </c>
      <c r="W521">
        <v>0</v>
      </c>
      <c r="X521">
        <v>-933603626</v>
      </c>
      <c r="Y521">
        <f t="shared" ref="Y521:Y531" si="293">AT521</f>
        <v>5.0000000000000001E-3</v>
      </c>
      <c r="AA521">
        <v>2457.8000000000002</v>
      </c>
      <c r="AB521">
        <v>0</v>
      </c>
      <c r="AC521">
        <v>0</v>
      </c>
      <c r="AD521">
        <v>0</v>
      </c>
      <c r="AE521">
        <v>2457.8000000000002</v>
      </c>
      <c r="AF521">
        <v>0</v>
      </c>
      <c r="AG521">
        <v>0</v>
      </c>
      <c r="AH521">
        <v>0</v>
      </c>
      <c r="AI521">
        <v>1</v>
      </c>
      <c r="AJ521">
        <v>1</v>
      </c>
      <c r="AK521">
        <v>1</v>
      </c>
      <c r="AL521">
        <v>1</v>
      </c>
      <c r="AN521">
        <v>0</v>
      </c>
      <c r="AO521">
        <v>1</v>
      </c>
      <c r="AP521">
        <v>0</v>
      </c>
      <c r="AQ521">
        <v>0</v>
      </c>
      <c r="AR521">
        <v>0</v>
      </c>
      <c r="AS521" t="s">
        <v>3</v>
      </c>
      <c r="AT521">
        <v>5.0000000000000001E-3</v>
      </c>
      <c r="AU521" t="s">
        <v>3</v>
      </c>
      <c r="AV521">
        <v>0</v>
      </c>
      <c r="AW521">
        <v>2</v>
      </c>
      <c r="AX521">
        <v>51458168</v>
      </c>
      <c r="AY521">
        <v>2</v>
      </c>
      <c r="AZ521">
        <v>16384</v>
      </c>
      <c r="BA521">
        <v>521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CX521">
        <f>ROUND(Y521*Source!I294,9)</f>
        <v>0</v>
      </c>
      <c r="CY521">
        <f t="shared" ref="CY521:CY531" si="294">AA521</f>
        <v>2457.8000000000002</v>
      </c>
      <c r="CZ521">
        <f t="shared" ref="CZ521:CZ531" si="295">AE521</f>
        <v>2457.8000000000002</v>
      </c>
      <c r="DA521">
        <f t="shared" ref="DA521:DA531" si="296">AI521</f>
        <v>1</v>
      </c>
      <c r="DB521">
        <f t="shared" ref="DB521:DB531" si="297">ROUND(ROUND(AT521*CZ521,2),6)</f>
        <v>12.29</v>
      </c>
      <c r="DC521">
        <f t="shared" ref="DC521:DC531" si="298">ROUND(ROUND(AT521*AG521,2),6)</f>
        <v>0</v>
      </c>
      <c r="DD521" t="s">
        <v>3</v>
      </c>
      <c r="DE521" t="s">
        <v>3</v>
      </c>
      <c r="DF521">
        <f t="shared" si="282"/>
        <v>0</v>
      </c>
      <c r="DG521">
        <f t="shared" si="283"/>
        <v>0</v>
      </c>
      <c r="DH521">
        <f t="shared" si="284"/>
        <v>0</v>
      </c>
      <c r="DI521">
        <f t="shared" si="285"/>
        <v>0</v>
      </c>
      <c r="DJ521">
        <f t="shared" ref="DJ521:DJ531" si="299">DF521</f>
        <v>0</v>
      </c>
      <c r="DK521">
        <v>0</v>
      </c>
    </row>
    <row r="522" spans="1:115" x14ac:dyDescent="0.2">
      <c r="A522">
        <f>ROW(Source!A294)</f>
        <v>294</v>
      </c>
      <c r="B522">
        <v>51442965</v>
      </c>
      <c r="C522">
        <v>51458140</v>
      </c>
      <c r="D522">
        <v>0</v>
      </c>
      <c r="E522">
        <v>1</v>
      </c>
      <c r="F522">
        <v>1</v>
      </c>
      <c r="G522">
        <v>1</v>
      </c>
      <c r="H522">
        <v>3</v>
      </c>
      <c r="I522" t="s">
        <v>760</v>
      </c>
      <c r="J522" t="s">
        <v>3</v>
      </c>
      <c r="K522" t="s">
        <v>761</v>
      </c>
      <c r="L522">
        <v>1339</v>
      </c>
      <c r="N522">
        <v>1007</v>
      </c>
      <c r="O522" t="s">
        <v>57</v>
      </c>
      <c r="P522" t="s">
        <v>57</v>
      </c>
      <c r="Q522">
        <v>1</v>
      </c>
      <c r="W522">
        <v>0</v>
      </c>
      <c r="X522">
        <v>-1257739461</v>
      </c>
      <c r="Y522">
        <f t="shared" si="293"/>
        <v>0</v>
      </c>
      <c r="AA522">
        <v>1892.75</v>
      </c>
      <c r="AB522">
        <v>0</v>
      </c>
      <c r="AC522">
        <v>0</v>
      </c>
      <c r="AD522">
        <v>0</v>
      </c>
      <c r="AE522">
        <v>1892.75</v>
      </c>
      <c r="AF522">
        <v>0</v>
      </c>
      <c r="AG522">
        <v>0</v>
      </c>
      <c r="AH522">
        <v>0</v>
      </c>
      <c r="AI522">
        <v>1</v>
      </c>
      <c r="AJ522">
        <v>1</v>
      </c>
      <c r="AK522">
        <v>1</v>
      </c>
      <c r="AL522">
        <v>1</v>
      </c>
      <c r="AN522">
        <v>0</v>
      </c>
      <c r="AO522">
        <v>0</v>
      </c>
      <c r="AP522">
        <v>0</v>
      </c>
      <c r="AQ522">
        <v>0</v>
      </c>
      <c r="AR522">
        <v>0</v>
      </c>
      <c r="AS522" t="s">
        <v>3</v>
      </c>
      <c r="AT522">
        <v>0</v>
      </c>
      <c r="AU522" t="s">
        <v>3</v>
      </c>
      <c r="AV522">
        <v>0</v>
      </c>
      <c r="AW522">
        <v>2</v>
      </c>
      <c r="AX522">
        <v>51458169</v>
      </c>
      <c r="AY522">
        <v>2</v>
      </c>
      <c r="AZ522">
        <v>16384</v>
      </c>
      <c r="BA522">
        <v>522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CX522">
        <f>ROUND(Y522*Source!I294,9)</f>
        <v>0</v>
      </c>
      <c r="CY522">
        <f t="shared" si="294"/>
        <v>1892.75</v>
      </c>
      <c r="CZ522">
        <f t="shared" si="295"/>
        <v>1892.75</v>
      </c>
      <c r="DA522">
        <f t="shared" si="296"/>
        <v>1</v>
      </c>
      <c r="DB522">
        <f t="shared" si="297"/>
        <v>0</v>
      </c>
      <c r="DC522">
        <f t="shared" si="298"/>
        <v>0</v>
      </c>
      <c r="DD522" t="s">
        <v>3</v>
      </c>
      <c r="DE522" t="s">
        <v>3</v>
      </c>
      <c r="DF522">
        <f t="shared" si="282"/>
        <v>0</v>
      </c>
      <c r="DG522">
        <f t="shared" si="283"/>
        <v>0</v>
      </c>
      <c r="DH522">
        <f t="shared" si="284"/>
        <v>0</v>
      </c>
      <c r="DI522">
        <f t="shared" si="285"/>
        <v>0</v>
      </c>
      <c r="DJ522">
        <f t="shared" si="299"/>
        <v>0</v>
      </c>
      <c r="DK522">
        <v>0</v>
      </c>
    </row>
    <row r="523" spans="1:115" x14ac:dyDescent="0.2">
      <c r="A523">
        <f>ROW(Source!A294)</f>
        <v>294</v>
      </c>
      <c r="B523">
        <v>51442965</v>
      </c>
      <c r="C523">
        <v>51458140</v>
      </c>
      <c r="D523">
        <v>0</v>
      </c>
      <c r="E523">
        <v>1</v>
      </c>
      <c r="F523">
        <v>1</v>
      </c>
      <c r="G523">
        <v>1</v>
      </c>
      <c r="H523">
        <v>3</v>
      </c>
      <c r="I523" t="s">
        <v>233</v>
      </c>
      <c r="J523" t="s">
        <v>3</v>
      </c>
      <c r="K523" t="s">
        <v>234</v>
      </c>
      <c r="L523">
        <v>1371</v>
      </c>
      <c r="N523">
        <v>1013</v>
      </c>
      <c r="O523" t="s">
        <v>154</v>
      </c>
      <c r="P523" t="s">
        <v>154</v>
      </c>
      <c r="Q523">
        <v>1</v>
      </c>
      <c r="W523">
        <v>0</v>
      </c>
      <c r="X523">
        <v>2069209604</v>
      </c>
      <c r="Y523">
        <f t="shared" si="293"/>
        <v>0</v>
      </c>
      <c r="AA523">
        <v>287.60000000000002</v>
      </c>
      <c r="AB523">
        <v>0</v>
      </c>
      <c r="AC523">
        <v>0</v>
      </c>
      <c r="AD523">
        <v>0</v>
      </c>
      <c r="AE523">
        <v>287.60000000000002</v>
      </c>
      <c r="AF523">
        <v>0</v>
      </c>
      <c r="AG523">
        <v>0</v>
      </c>
      <c r="AH523">
        <v>0</v>
      </c>
      <c r="AI523">
        <v>1</v>
      </c>
      <c r="AJ523">
        <v>1</v>
      </c>
      <c r="AK523">
        <v>1</v>
      </c>
      <c r="AL523">
        <v>1</v>
      </c>
      <c r="AN523">
        <v>0</v>
      </c>
      <c r="AO523">
        <v>0</v>
      </c>
      <c r="AP523">
        <v>0</v>
      </c>
      <c r="AQ523">
        <v>0</v>
      </c>
      <c r="AR523">
        <v>0</v>
      </c>
      <c r="AS523" t="s">
        <v>3</v>
      </c>
      <c r="AT523">
        <v>0</v>
      </c>
      <c r="AU523" t="s">
        <v>3</v>
      </c>
      <c r="AV523">
        <v>0</v>
      </c>
      <c r="AW523">
        <v>2</v>
      </c>
      <c r="AX523">
        <v>51458170</v>
      </c>
      <c r="AY523">
        <v>2</v>
      </c>
      <c r="AZ523">
        <v>16384</v>
      </c>
      <c r="BA523">
        <v>523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CX523">
        <f>ROUND(Y523*Source!I294,9)</f>
        <v>0</v>
      </c>
      <c r="CY523">
        <f t="shared" si="294"/>
        <v>287.60000000000002</v>
      </c>
      <c r="CZ523">
        <f t="shared" si="295"/>
        <v>287.60000000000002</v>
      </c>
      <c r="DA523">
        <f t="shared" si="296"/>
        <v>1</v>
      </c>
      <c r="DB523">
        <f t="shared" si="297"/>
        <v>0</v>
      </c>
      <c r="DC523">
        <f t="shared" si="298"/>
        <v>0</v>
      </c>
      <c r="DD523" t="s">
        <v>3</v>
      </c>
      <c r="DE523" t="s">
        <v>3</v>
      </c>
      <c r="DF523">
        <f t="shared" si="282"/>
        <v>0</v>
      </c>
      <c r="DG523">
        <f t="shared" si="283"/>
        <v>0</v>
      </c>
      <c r="DH523">
        <f t="shared" si="284"/>
        <v>0</v>
      </c>
      <c r="DI523">
        <f t="shared" si="285"/>
        <v>0</v>
      </c>
      <c r="DJ523">
        <f t="shared" si="299"/>
        <v>0</v>
      </c>
      <c r="DK523">
        <v>0</v>
      </c>
    </row>
    <row r="524" spans="1:115" x14ac:dyDescent="0.2">
      <c r="A524">
        <f>ROW(Source!A294)</f>
        <v>294</v>
      </c>
      <c r="B524">
        <v>51442965</v>
      </c>
      <c r="C524">
        <v>51458140</v>
      </c>
      <c r="D524">
        <v>0</v>
      </c>
      <c r="E524">
        <v>1</v>
      </c>
      <c r="F524">
        <v>1</v>
      </c>
      <c r="G524">
        <v>1</v>
      </c>
      <c r="H524">
        <v>3</v>
      </c>
      <c r="I524" t="s">
        <v>458</v>
      </c>
      <c r="J524" t="s">
        <v>3</v>
      </c>
      <c r="K524" t="s">
        <v>459</v>
      </c>
      <c r="L524">
        <v>1348</v>
      </c>
      <c r="N524">
        <v>1009</v>
      </c>
      <c r="O524" t="s">
        <v>230</v>
      </c>
      <c r="P524" t="s">
        <v>230</v>
      </c>
      <c r="Q524">
        <v>1000</v>
      </c>
      <c r="W524">
        <v>0</v>
      </c>
      <c r="X524">
        <v>-1125452713</v>
      </c>
      <c r="Y524">
        <f t="shared" si="293"/>
        <v>0.33</v>
      </c>
      <c r="AA524">
        <v>5470.15</v>
      </c>
      <c r="AB524">
        <v>0</v>
      </c>
      <c r="AC524">
        <v>0</v>
      </c>
      <c r="AD524">
        <v>0</v>
      </c>
      <c r="AE524">
        <v>5470.15</v>
      </c>
      <c r="AF524">
        <v>0</v>
      </c>
      <c r="AG524">
        <v>0</v>
      </c>
      <c r="AH524">
        <v>0</v>
      </c>
      <c r="AI524">
        <v>1</v>
      </c>
      <c r="AJ524">
        <v>1</v>
      </c>
      <c r="AK524">
        <v>1</v>
      </c>
      <c r="AL524">
        <v>1</v>
      </c>
      <c r="AN524">
        <v>0</v>
      </c>
      <c r="AO524">
        <v>1</v>
      </c>
      <c r="AP524">
        <v>0</v>
      </c>
      <c r="AQ524">
        <v>0</v>
      </c>
      <c r="AR524">
        <v>0</v>
      </c>
      <c r="AS524" t="s">
        <v>3</v>
      </c>
      <c r="AT524">
        <v>0.33</v>
      </c>
      <c r="AU524" t="s">
        <v>3</v>
      </c>
      <c r="AV524">
        <v>0</v>
      </c>
      <c r="AW524">
        <v>2</v>
      </c>
      <c r="AX524">
        <v>51458171</v>
      </c>
      <c r="AY524">
        <v>2</v>
      </c>
      <c r="AZ524">
        <v>16384</v>
      </c>
      <c r="BA524">
        <v>524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CX524">
        <f>ROUND(Y524*Source!I294,9)</f>
        <v>0</v>
      </c>
      <c r="CY524">
        <f t="shared" si="294"/>
        <v>5470.15</v>
      </c>
      <c r="CZ524">
        <f t="shared" si="295"/>
        <v>5470.15</v>
      </c>
      <c r="DA524">
        <f t="shared" si="296"/>
        <v>1</v>
      </c>
      <c r="DB524">
        <f t="shared" si="297"/>
        <v>1805.15</v>
      </c>
      <c r="DC524">
        <f t="shared" si="298"/>
        <v>0</v>
      </c>
      <c r="DD524" t="s">
        <v>3</v>
      </c>
      <c r="DE524" t="s">
        <v>3</v>
      </c>
      <c r="DF524">
        <f t="shared" si="282"/>
        <v>0</v>
      </c>
      <c r="DG524">
        <f t="shared" si="283"/>
        <v>0</v>
      </c>
      <c r="DH524">
        <f t="shared" si="284"/>
        <v>0</v>
      </c>
      <c r="DI524">
        <f t="shared" si="285"/>
        <v>0</v>
      </c>
      <c r="DJ524">
        <f t="shared" si="299"/>
        <v>0</v>
      </c>
      <c r="DK524">
        <v>0</v>
      </c>
    </row>
    <row r="525" spans="1:115" x14ac:dyDescent="0.2">
      <c r="A525">
        <f>ROW(Source!A294)</f>
        <v>294</v>
      </c>
      <c r="B525">
        <v>51442965</v>
      </c>
      <c r="C525">
        <v>51458140</v>
      </c>
      <c r="D525">
        <v>0</v>
      </c>
      <c r="E525">
        <v>1</v>
      </c>
      <c r="F525">
        <v>1</v>
      </c>
      <c r="G525">
        <v>1</v>
      </c>
      <c r="H525">
        <v>3</v>
      </c>
      <c r="I525" t="s">
        <v>717</v>
      </c>
      <c r="J525" t="s">
        <v>3</v>
      </c>
      <c r="K525" t="s">
        <v>718</v>
      </c>
      <c r="L525">
        <v>1407</v>
      </c>
      <c r="N525">
        <v>1013</v>
      </c>
      <c r="O525" t="s">
        <v>719</v>
      </c>
      <c r="P525" t="s">
        <v>719</v>
      </c>
      <c r="Q525">
        <v>1</v>
      </c>
      <c r="W525">
        <v>0</v>
      </c>
      <c r="X525">
        <v>1550182695</v>
      </c>
      <c r="Y525">
        <f t="shared" si="293"/>
        <v>4.5999999999999999E-2</v>
      </c>
      <c r="AA525">
        <v>1620.85</v>
      </c>
      <c r="AB525">
        <v>0</v>
      </c>
      <c r="AC525">
        <v>0</v>
      </c>
      <c r="AD525">
        <v>0</v>
      </c>
      <c r="AE525">
        <v>1620.85</v>
      </c>
      <c r="AF525">
        <v>0</v>
      </c>
      <c r="AG525">
        <v>0</v>
      </c>
      <c r="AH525">
        <v>0</v>
      </c>
      <c r="AI525">
        <v>1</v>
      </c>
      <c r="AJ525">
        <v>1</v>
      </c>
      <c r="AK525">
        <v>1</v>
      </c>
      <c r="AL525">
        <v>1</v>
      </c>
      <c r="AN525">
        <v>0</v>
      </c>
      <c r="AO525">
        <v>1</v>
      </c>
      <c r="AP525">
        <v>0</v>
      </c>
      <c r="AQ525">
        <v>0</v>
      </c>
      <c r="AR525">
        <v>0</v>
      </c>
      <c r="AS525" t="s">
        <v>3</v>
      </c>
      <c r="AT525">
        <v>4.5999999999999999E-2</v>
      </c>
      <c r="AU525" t="s">
        <v>3</v>
      </c>
      <c r="AV525">
        <v>0</v>
      </c>
      <c r="AW525">
        <v>2</v>
      </c>
      <c r="AX525">
        <v>51458172</v>
      </c>
      <c r="AY525">
        <v>2</v>
      </c>
      <c r="AZ525">
        <v>16384</v>
      </c>
      <c r="BA525">
        <v>525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CX525">
        <f>ROUND(Y525*Source!I294,9)</f>
        <v>0</v>
      </c>
      <c r="CY525">
        <f t="shared" si="294"/>
        <v>1620.85</v>
      </c>
      <c r="CZ525">
        <f t="shared" si="295"/>
        <v>1620.85</v>
      </c>
      <c r="DA525">
        <f t="shared" si="296"/>
        <v>1</v>
      </c>
      <c r="DB525">
        <f t="shared" si="297"/>
        <v>74.56</v>
      </c>
      <c r="DC525">
        <f t="shared" si="298"/>
        <v>0</v>
      </c>
      <c r="DD525" t="s">
        <v>3</v>
      </c>
      <c r="DE525" t="s">
        <v>3</v>
      </c>
      <c r="DF525">
        <f t="shared" si="282"/>
        <v>0</v>
      </c>
      <c r="DG525">
        <f t="shared" si="283"/>
        <v>0</v>
      </c>
      <c r="DH525">
        <f t="shared" si="284"/>
        <v>0</v>
      </c>
      <c r="DI525">
        <f t="shared" si="285"/>
        <v>0</v>
      </c>
      <c r="DJ525">
        <f t="shared" si="299"/>
        <v>0</v>
      </c>
      <c r="DK525">
        <v>0</v>
      </c>
    </row>
    <row r="526" spans="1:115" x14ac:dyDescent="0.2">
      <c r="A526">
        <f>ROW(Source!A294)</f>
        <v>294</v>
      </c>
      <c r="B526">
        <v>51442965</v>
      </c>
      <c r="C526">
        <v>51458140</v>
      </c>
      <c r="D526">
        <v>0</v>
      </c>
      <c r="E526">
        <v>1</v>
      </c>
      <c r="F526">
        <v>1</v>
      </c>
      <c r="G526">
        <v>1</v>
      </c>
      <c r="H526">
        <v>3</v>
      </c>
      <c r="I526" t="s">
        <v>257</v>
      </c>
      <c r="J526" t="s">
        <v>3</v>
      </c>
      <c r="K526" t="s">
        <v>258</v>
      </c>
      <c r="L526">
        <v>1348</v>
      </c>
      <c r="N526">
        <v>1009</v>
      </c>
      <c r="O526" t="s">
        <v>230</v>
      </c>
      <c r="P526" t="s">
        <v>230</v>
      </c>
      <c r="Q526">
        <v>1000</v>
      </c>
      <c r="W526">
        <v>0</v>
      </c>
      <c r="X526">
        <v>-1292456569</v>
      </c>
      <c r="Y526">
        <f t="shared" si="293"/>
        <v>0.19</v>
      </c>
      <c r="AA526">
        <v>11856</v>
      </c>
      <c r="AB526">
        <v>0</v>
      </c>
      <c r="AC526">
        <v>0</v>
      </c>
      <c r="AD526">
        <v>0</v>
      </c>
      <c r="AE526">
        <v>11856</v>
      </c>
      <c r="AF526">
        <v>0</v>
      </c>
      <c r="AG526">
        <v>0</v>
      </c>
      <c r="AH526">
        <v>0</v>
      </c>
      <c r="AI526">
        <v>1</v>
      </c>
      <c r="AJ526">
        <v>1</v>
      </c>
      <c r="AK526">
        <v>1</v>
      </c>
      <c r="AL526">
        <v>1</v>
      </c>
      <c r="AN526">
        <v>0</v>
      </c>
      <c r="AO526">
        <v>1</v>
      </c>
      <c r="AP526">
        <v>0</v>
      </c>
      <c r="AQ526">
        <v>0</v>
      </c>
      <c r="AR526">
        <v>0</v>
      </c>
      <c r="AS526" t="s">
        <v>3</v>
      </c>
      <c r="AT526">
        <v>0.19</v>
      </c>
      <c r="AU526" t="s">
        <v>3</v>
      </c>
      <c r="AV526">
        <v>0</v>
      </c>
      <c r="AW526">
        <v>2</v>
      </c>
      <c r="AX526">
        <v>51458173</v>
      </c>
      <c r="AY526">
        <v>2</v>
      </c>
      <c r="AZ526">
        <v>16384</v>
      </c>
      <c r="BA526">
        <v>526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CX526">
        <f>ROUND(Y526*Source!I294,9)</f>
        <v>0</v>
      </c>
      <c r="CY526">
        <f t="shared" si="294"/>
        <v>11856</v>
      </c>
      <c r="CZ526">
        <f t="shared" si="295"/>
        <v>11856</v>
      </c>
      <c r="DA526">
        <f t="shared" si="296"/>
        <v>1</v>
      </c>
      <c r="DB526">
        <f t="shared" si="297"/>
        <v>2252.64</v>
      </c>
      <c r="DC526">
        <f t="shared" si="298"/>
        <v>0</v>
      </c>
      <c r="DD526" t="s">
        <v>3</v>
      </c>
      <c r="DE526" t="s">
        <v>3</v>
      </c>
      <c r="DF526">
        <f t="shared" si="282"/>
        <v>0</v>
      </c>
      <c r="DG526">
        <f t="shared" si="283"/>
        <v>0</v>
      </c>
      <c r="DH526">
        <f t="shared" si="284"/>
        <v>0</v>
      </c>
      <c r="DI526">
        <f t="shared" si="285"/>
        <v>0</v>
      </c>
      <c r="DJ526">
        <f t="shared" si="299"/>
        <v>0</v>
      </c>
      <c r="DK526">
        <v>0</v>
      </c>
    </row>
    <row r="527" spans="1:115" x14ac:dyDescent="0.2">
      <c r="A527">
        <f>ROW(Source!A294)</f>
        <v>294</v>
      </c>
      <c r="B527">
        <v>51442965</v>
      </c>
      <c r="C527">
        <v>51458140</v>
      </c>
      <c r="D527">
        <v>0</v>
      </c>
      <c r="E527">
        <v>1</v>
      </c>
      <c r="F527">
        <v>1</v>
      </c>
      <c r="G527">
        <v>1</v>
      </c>
      <c r="H527">
        <v>3</v>
      </c>
      <c r="I527" t="s">
        <v>791</v>
      </c>
      <c r="J527" t="s">
        <v>3</v>
      </c>
      <c r="K527" t="s">
        <v>792</v>
      </c>
      <c r="L527">
        <v>1371</v>
      </c>
      <c r="N527">
        <v>1013</v>
      </c>
      <c r="O527" t="s">
        <v>154</v>
      </c>
      <c r="P527" t="s">
        <v>154</v>
      </c>
      <c r="Q527">
        <v>1</v>
      </c>
      <c r="W527">
        <v>0</v>
      </c>
      <c r="X527">
        <v>-2023730204</v>
      </c>
      <c r="Y527">
        <f t="shared" si="293"/>
        <v>88</v>
      </c>
      <c r="AA527">
        <v>31.5</v>
      </c>
      <c r="AB527">
        <v>0</v>
      </c>
      <c r="AC527">
        <v>0</v>
      </c>
      <c r="AD527">
        <v>0</v>
      </c>
      <c r="AE527">
        <v>31.5</v>
      </c>
      <c r="AF527">
        <v>0</v>
      </c>
      <c r="AG527">
        <v>0</v>
      </c>
      <c r="AH527">
        <v>0</v>
      </c>
      <c r="AI527">
        <v>1</v>
      </c>
      <c r="AJ527">
        <v>1</v>
      </c>
      <c r="AK527">
        <v>1</v>
      </c>
      <c r="AL527">
        <v>1</v>
      </c>
      <c r="AN527">
        <v>0</v>
      </c>
      <c r="AO527">
        <v>1</v>
      </c>
      <c r="AP527">
        <v>0</v>
      </c>
      <c r="AQ527">
        <v>0</v>
      </c>
      <c r="AR527">
        <v>0</v>
      </c>
      <c r="AS527" t="s">
        <v>3</v>
      </c>
      <c r="AT527">
        <v>88</v>
      </c>
      <c r="AU527" t="s">
        <v>3</v>
      </c>
      <c r="AV527">
        <v>0</v>
      </c>
      <c r="AW527">
        <v>2</v>
      </c>
      <c r="AX527">
        <v>51458174</v>
      </c>
      <c r="AY527">
        <v>2</v>
      </c>
      <c r="AZ527">
        <v>16384</v>
      </c>
      <c r="BA527">
        <v>527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CX527">
        <f>ROUND(Y527*Source!I294,9)</f>
        <v>0</v>
      </c>
      <c r="CY527">
        <f t="shared" si="294"/>
        <v>31.5</v>
      </c>
      <c r="CZ527">
        <f t="shared" si="295"/>
        <v>31.5</v>
      </c>
      <c r="DA527">
        <f t="shared" si="296"/>
        <v>1</v>
      </c>
      <c r="DB527">
        <f t="shared" si="297"/>
        <v>2772</v>
      </c>
      <c r="DC527">
        <f t="shared" si="298"/>
        <v>0</v>
      </c>
      <c r="DD527" t="s">
        <v>3</v>
      </c>
      <c r="DE527" t="s">
        <v>3</v>
      </c>
      <c r="DF527">
        <f t="shared" si="282"/>
        <v>0</v>
      </c>
      <c r="DG527">
        <f t="shared" si="283"/>
        <v>0</v>
      </c>
      <c r="DH527">
        <f t="shared" si="284"/>
        <v>0</v>
      </c>
      <c r="DI527">
        <f t="shared" si="285"/>
        <v>0</v>
      </c>
      <c r="DJ527">
        <f t="shared" si="299"/>
        <v>0</v>
      </c>
      <c r="DK527">
        <v>0</v>
      </c>
    </row>
    <row r="528" spans="1:115" x14ac:dyDescent="0.2">
      <c r="A528">
        <f>ROW(Source!A294)</f>
        <v>294</v>
      </c>
      <c r="B528">
        <v>51442965</v>
      </c>
      <c r="C528">
        <v>51458140</v>
      </c>
      <c r="D528">
        <v>0</v>
      </c>
      <c r="E528">
        <v>1</v>
      </c>
      <c r="F528">
        <v>1</v>
      </c>
      <c r="G528">
        <v>1</v>
      </c>
      <c r="H528">
        <v>3</v>
      </c>
      <c r="I528" t="s">
        <v>223</v>
      </c>
      <c r="J528" t="s">
        <v>3</v>
      </c>
      <c r="K528" t="s">
        <v>224</v>
      </c>
      <c r="L528">
        <v>1301</v>
      </c>
      <c r="N528">
        <v>1003</v>
      </c>
      <c r="O528" t="s">
        <v>225</v>
      </c>
      <c r="P528" t="s">
        <v>225</v>
      </c>
      <c r="Q528">
        <v>1</v>
      </c>
      <c r="W528">
        <v>0</v>
      </c>
      <c r="X528">
        <v>-2005551863</v>
      </c>
      <c r="Y528">
        <f t="shared" si="293"/>
        <v>50</v>
      </c>
      <c r="AA528">
        <v>351.2</v>
      </c>
      <c r="AB528">
        <v>0</v>
      </c>
      <c r="AC528">
        <v>0</v>
      </c>
      <c r="AD528">
        <v>0</v>
      </c>
      <c r="AE528">
        <v>351.2</v>
      </c>
      <c r="AF528">
        <v>0</v>
      </c>
      <c r="AG528">
        <v>0</v>
      </c>
      <c r="AH528">
        <v>0</v>
      </c>
      <c r="AI528">
        <v>1</v>
      </c>
      <c r="AJ528">
        <v>1</v>
      </c>
      <c r="AK528">
        <v>1</v>
      </c>
      <c r="AL528">
        <v>1</v>
      </c>
      <c r="AN528">
        <v>0</v>
      </c>
      <c r="AO528">
        <v>1</v>
      </c>
      <c r="AP528">
        <v>0</v>
      </c>
      <c r="AQ528">
        <v>0</v>
      </c>
      <c r="AR528">
        <v>0</v>
      </c>
      <c r="AS528" t="s">
        <v>3</v>
      </c>
      <c r="AT528">
        <v>50</v>
      </c>
      <c r="AU528" t="s">
        <v>3</v>
      </c>
      <c r="AV528">
        <v>0</v>
      </c>
      <c r="AW528">
        <v>2</v>
      </c>
      <c r="AX528">
        <v>51458175</v>
      </c>
      <c r="AY528">
        <v>2</v>
      </c>
      <c r="AZ528">
        <v>16384</v>
      </c>
      <c r="BA528">
        <v>528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CX528">
        <f>ROUND(Y528*Source!I294,9)</f>
        <v>0</v>
      </c>
      <c r="CY528">
        <f t="shared" si="294"/>
        <v>351.2</v>
      </c>
      <c r="CZ528">
        <f t="shared" si="295"/>
        <v>351.2</v>
      </c>
      <c r="DA528">
        <f t="shared" si="296"/>
        <v>1</v>
      </c>
      <c r="DB528">
        <f t="shared" si="297"/>
        <v>17560</v>
      </c>
      <c r="DC528">
        <f t="shared" si="298"/>
        <v>0</v>
      </c>
      <c r="DD528" t="s">
        <v>3</v>
      </c>
      <c r="DE528" t="s">
        <v>3</v>
      </c>
      <c r="DF528">
        <f t="shared" si="282"/>
        <v>0</v>
      </c>
      <c r="DG528">
        <f t="shared" si="283"/>
        <v>0</v>
      </c>
      <c r="DH528">
        <f t="shared" si="284"/>
        <v>0</v>
      </c>
      <c r="DI528">
        <f t="shared" si="285"/>
        <v>0</v>
      </c>
      <c r="DJ528">
        <f t="shared" si="299"/>
        <v>0</v>
      </c>
      <c r="DK528">
        <v>0</v>
      </c>
    </row>
    <row r="529" spans="1:115" x14ac:dyDescent="0.2">
      <c r="A529">
        <f>ROW(Source!A294)</f>
        <v>294</v>
      </c>
      <c r="B529">
        <v>51442965</v>
      </c>
      <c r="C529">
        <v>51458140</v>
      </c>
      <c r="D529">
        <v>0</v>
      </c>
      <c r="E529">
        <v>1</v>
      </c>
      <c r="F529">
        <v>1</v>
      </c>
      <c r="G529">
        <v>1</v>
      </c>
      <c r="H529">
        <v>3</v>
      </c>
      <c r="I529" t="s">
        <v>764</v>
      </c>
      <c r="J529" t="s">
        <v>3</v>
      </c>
      <c r="K529" t="s">
        <v>765</v>
      </c>
      <c r="L529">
        <v>1425</v>
      </c>
      <c r="N529">
        <v>1013</v>
      </c>
      <c r="O529" t="s">
        <v>766</v>
      </c>
      <c r="P529" t="s">
        <v>766</v>
      </c>
      <c r="Q529">
        <v>1</v>
      </c>
      <c r="W529">
        <v>0</v>
      </c>
      <c r="X529">
        <v>-1980518355</v>
      </c>
      <c r="Y529">
        <f t="shared" si="293"/>
        <v>0.01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1</v>
      </c>
      <c r="AJ529">
        <v>1</v>
      </c>
      <c r="AK529">
        <v>1</v>
      </c>
      <c r="AL529">
        <v>1</v>
      </c>
      <c r="AN529">
        <v>0</v>
      </c>
      <c r="AO529">
        <v>0</v>
      </c>
      <c r="AP529">
        <v>0</v>
      </c>
      <c r="AQ529">
        <v>0</v>
      </c>
      <c r="AR529">
        <v>0</v>
      </c>
      <c r="AS529" t="s">
        <v>3</v>
      </c>
      <c r="AT529">
        <v>0.01</v>
      </c>
      <c r="AU529" t="s">
        <v>3</v>
      </c>
      <c r="AV529">
        <v>0</v>
      </c>
      <c r="AW529">
        <v>2</v>
      </c>
      <c r="AX529">
        <v>51458176</v>
      </c>
      <c r="AY529">
        <v>1</v>
      </c>
      <c r="AZ529">
        <v>0</v>
      </c>
      <c r="BA529">
        <v>529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CX529">
        <f>ROUND(Y529*Source!I294,9)</f>
        <v>0</v>
      </c>
      <c r="CY529">
        <f t="shared" si="294"/>
        <v>0</v>
      </c>
      <c r="CZ529">
        <f t="shared" si="295"/>
        <v>0</v>
      </c>
      <c r="DA529">
        <f t="shared" si="296"/>
        <v>1</v>
      </c>
      <c r="DB529">
        <f t="shared" si="297"/>
        <v>0</v>
      </c>
      <c r="DC529">
        <f t="shared" si="298"/>
        <v>0</v>
      </c>
      <c r="DD529" t="s">
        <v>3</v>
      </c>
      <c r="DE529" t="s">
        <v>3</v>
      </c>
      <c r="DF529">
        <f t="shared" si="282"/>
        <v>0</v>
      </c>
      <c r="DG529">
        <f t="shared" si="283"/>
        <v>0</v>
      </c>
      <c r="DH529">
        <f t="shared" si="284"/>
        <v>0</v>
      </c>
      <c r="DI529">
        <f t="shared" si="285"/>
        <v>0</v>
      </c>
      <c r="DJ529">
        <f t="shared" si="299"/>
        <v>0</v>
      </c>
      <c r="DK529">
        <v>0</v>
      </c>
    </row>
    <row r="530" spans="1:115" x14ac:dyDescent="0.2">
      <c r="A530">
        <f>ROW(Source!A294)</f>
        <v>294</v>
      </c>
      <c r="B530">
        <v>51442965</v>
      </c>
      <c r="C530">
        <v>51458140</v>
      </c>
      <c r="D530">
        <v>0</v>
      </c>
      <c r="E530">
        <v>1</v>
      </c>
      <c r="F530">
        <v>1</v>
      </c>
      <c r="G530">
        <v>1</v>
      </c>
      <c r="H530">
        <v>3</v>
      </c>
      <c r="I530" t="s">
        <v>779</v>
      </c>
      <c r="J530" t="s">
        <v>3</v>
      </c>
      <c r="K530" t="s">
        <v>780</v>
      </c>
      <c r="L530">
        <v>1377</v>
      </c>
      <c r="N530">
        <v>1013</v>
      </c>
      <c r="O530" t="s">
        <v>163</v>
      </c>
      <c r="P530" t="s">
        <v>163</v>
      </c>
      <c r="Q530">
        <v>1</v>
      </c>
      <c r="W530">
        <v>0</v>
      </c>
      <c r="X530">
        <v>-1284809414</v>
      </c>
      <c r="Y530">
        <f t="shared" si="293"/>
        <v>1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1</v>
      </c>
      <c r="AJ530">
        <v>1</v>
      </c>
      <c r="AK530">
        <v>1</v>
      </c>
      <c r="AL530">
        <v>1</v>
      </c>
      <c r="AN530">
        <v>0</v>
      </c>
      <c r="AO530">
        <v>0</v>
      </c>
      <c r="AP530">
        <v>0</v>
      </c>
      <c r="AQ530">
        <v>0</v>
      </c>
      <c r="AR530">
        <v>0</v>
      </c>
      <c r="AS530" t="s">
        <v>3</v>
      </c>
      <c r="AT530">
        <v>1</v>
      </c>
      <c r="AU530" t="s">
        <v>3</v>
      </c>
      <c r="AV530">
        <v>0</v>
      </c>
      <c r="AW530">
        <v>2</v>
      </c>
      <c r="AX530">
        <v>51458177</v>
      </c>
      <c r="AY530">
        <v>1</v>
      </c>
      <c r="AZ530">
        <v>0</v>
      </c>
      <c r="BA530">
        <v>530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CX530">
        <f>ROUND(Y530*Source!I294,9)</f>
        <v>0</v>
      </c>
      <c r="CY530">
        <f t="shared" si="294"/>
        <v>0</v>
      </c>
      <c r="CZ530">
        <f t="shared" si="295"/>
        <v>0</v>
      </c>
      <c r="DA530">
        <f t="shared" si="296"/>
        <v>1</v>
      </c>
      <c r="DB530">
        <f t="shared" si="297"/>
        <v>0</v>
      </c>
      <c r="DC530">
        <f t="shared" si="298"/>
        <v>0</v>
      </c>
      <c r="DD530" t="s">
        <v>3</v>
      </c>
      <c r="DE530" t="s">
        <v>3</v>
      </c>
      <c r="DF530">
        <f t="shared" si="282"/>
        <v>0</v>
      </c>
      <c r="DG530">
        <f t="shared" si="283"/>
        <v>0</v>
      </c>
      <c r="DH530">
        <f t="shared" si="284"/>
        <v>0</v>
      </c>
      <c r="DI530">
        <f t="shared" si="285"/>
        <v>0</v>
      </c>
      <c r="DJ530">
        <f t="shared" si="299"/>
        <v>0</v>
      </c>
      <c r="DK530">
        <v>0</v>
      </c>
    </row>
    <row r="531" spans="1:115" x14ac:dyDescent="0.2">
      <c r="A531">
        <f>ROW(Source!A294)</f>
        <v>294</v>
      </c>
      <c r="B531">
        <v>51442965</v>
      </c>
      <c r="C531">
        <v>51458140</v>
      </c>
      <c r="D531">
        <v>0</v>
      </c>
      <c r="E531">
        <v>1</v>
      </c>
      <c r="F531">
        <v>1</v>
      </c>
      <c r="G531">
        <v>1</v>
      </c>
      <c r="H531">
        <v>3</v>
      </c>
      <c r="I531" t="s">
        <v>769</v>
      </c>
      <c r="J531" t="s">
        <v>3</v>
      </c>
      <c r="K531" t="s">
        <v>770</v>
      </c>
      <c r="L531">
        <v>1371</v>
      </c>
      <c r="N531">
        <v>1013</v>
      </c>
      <c r="O531" t="s">
        <v>154</v>
      </c>
      <c r="P531" t="s">
        <v>154</v>
      </c>
      <c r="Q531">
        <v>1</v>
      </c>
      <c r="W531">
        <v>0</v>
      </c>
      <c r="X531">
        <v>-1690516171</v>
      </c>
      <c r="Y531">
        <f t="shared" si="293"/>
        <v>88</v>
      </c>
      <c r="AA531">
        <v>4.5999999999999996</v>
      </c>
      <c r="AB531">
        <v>0</v>
      </c>
      <c r="AC531">
        <v>0</v>
      </c>
      <c r="AD531">
        <v>0</v>
      </c>
      <c r="AE531">
        <v>4.5999999999999996</v>
      </c>
      <c r="AF531">
        <v>0</v>
      </c>
      <c r="AG531">
        <v>0</v>
      </c>
      <c r="AH531">
        <v>0</v>
      </c>
      <c r="AI531">
        <v>1</v>
      </c>
      <c r="AJ531">
        <v>1</v>
      </c>
      <c r="AK531">
        <v>1</v>
      </c>
      <c r="AL531">
        <v>1</v>
      </c>
      <c r="AN531">
        <v>0</v>
      </c>
      <c r="AO531">
        <v>1</v>
      </c>
      <c r="AP531">
        <v>0</v>
      </c>
      <c r="AQ531">
        <v>0</v>
      </c>
      <c r="AR531">
        <v>0</v>
      </c>
      <c r="AS531" t="s">
        <v>3</v>
      </c>
      <c r="AT531">
        <v>88</v>
      </c>
      <c r="AU531" t="s">
        <v>3</v>
      </c>
      <c r="AV531">
        <v>0</v>
      </c>
      <c r="AW531">
        <v>2</v>
      </c>
      <c r="AX531">
        <v>51458178</v>
      </c>
      <c r="AY531">
        <v>2</v>
      </c>
      <c r="AZ531">
        <v>16384</v>
      </c>
      <c r="BA531">
        <v>531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CX531">
        <f>ROUND(Y531*Source!I294,9)</f>
        <v>0</v>
      </c>
      <c r="CY531">
        <f t="shared" si="294"/>
        <v>4.5999999999999996</v>
      </c>
      <c r="CZ531">
        <f t="shared" si="295"/>
        <v>4.5999999999999996</v>
      </c>
      <c r="DA531">
        <f t="shared" si="296"/>
        <v>1</v>
      </c>
      <c r="DB531">
        <f t="shared" si="297"/>
        <v>404.8</v>
      </c>
      <c r="DC531">
        <f t="shared" si="298"/>
        <v>0</v>
      </c>
      <c r="DD531" t="s">
        <v>3</v>
      </c>
      <c r="DE531" t="s">
        <v>3</v>
      </c>
      <c r="DF531">
        <f t="shared" si="282"/>
        <v>0</v>
      </c>
      <c r="DG531">
        <f t="shared" si="283"/>
        <v>0</v>
      </c>
      <c r="DH531">
        <f t="shared" si="284"/>
        <v>0</v>
      </c>
      <c r="DI531">
        <f t="shared" si="285"/>
        <v>0</v>
      </c>
      <c r="DJ531">
        <f t="shared" si="299"/>
        <v>0</v>
      </c>
      <c r="DK531">
        <v>0</v>
      </c>
    </row>
    <row r="532" spans="1:115" x14ac:dyDescent="0.2">
      <c r="A532">
        <f>ROW(Source!A295)</f>
        <v>295</v>
      </c>
      <c r="B532">
        <v>51441990</v>
      </c>
      <c r="C532">
        <v>51458140</v>
      </c>
      <c r="D532">
        <v>0</v>
      </c>
      <c r="E532">
        <v>1</v>
      </c>
      <c r="F532">
        <v>1</v>
      </c>
      <c r="G532">
        <v>1</v>
      </c>
      <c r="H532">
        <v>1</v>
      </c>
      <c r="I532" t="s">
        <v>734</v>
      </c>
      <c r="J532" t="s">
        <v>3</v>
      </c>
      <c r="K532" t="s">
        <v>735</v>
      </c>
      <c r="L532">
        <v>1369</v>
      </c>
      <c r="N532">
        <v>1013</v>
      </c>
      <c r="O532" t="s">
        <v>642</v>
      </c>
      <c r="P532" t="s">
        <v>642</v>
      </c>
      <c r="Q532">
        <v>1</v>
      </c>
      <c r="W532">
        <v>0</v>
      </c>
      <c r="X532">
        <v>-2095006986</v>
      </c>
      <c r="Y532">
        <f>(AT532*1.15*1.15)</f>
        <v>50.545949999999991</v>
      </c>
      <c r="AA532">
        <v>0</v>
      </c>
      <c r="AB532">
        <v>0</v>
      </c>
      <c r="AC532">
        <v>0</v>
      </c>
      <c r="AD532">
        <v>9.6199999999999992</v>
      </c>
      <c r="AE532">
        <v>0</v>
      </c>
      <c r="AF532">
        <v>0</v>
      </c>
      <c r="AG532">
        <v>0</v>
      </c>
      <c r="AH532">
        <v>9.6199999999999992</v>
      </c>
      <c r="AI532">
        <v>1</v>
      </c>
      <c r="AJ532">
        <v>1</v>
      </c>
      <c r="AK532">
        <v>1</v>
      </c>
      <c r="AL532">
        <v>1</v>
      </c>
      <c r="AN532">
        <v>0</v>
      </c>
      <c r="AO532">
        <v>1</v>
      </c>
      <c r="AP532">
        <v>0</v>
      </c>
      <c r="AQ532">
        <v>0</v>
      </c>
      <c r="AR532">
        <v>0</v>
      </c>
      <c r="AS532" t="s">
        <v>3</v>
      </c>
      <c r="AT532">
        <v>38.22</v>
      </c>
      <c r="AU532" t="s">
        <v>43</v>
      </c>
      <c r="AV532">
        <v>1</v>
      </c>
      <c r="AW532">
        <v>2</v>
      </c>
      <c r="AX532">
        <v>51458160</v>
      </c>
      <c r="AY532">
        <v>2</v>
      </c>
      <c r="AZ532">
        <v>131072</v>
      </c>
      <c r="BA532">
        <v>532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CX532">
        <f>ROUND(Y532*Source!I295,9)</f>
        <v>0</v>
      </c>
      <c r="CY532">
        <f>AD532</f>
        <v>9.6199999999999992</v>
      </c>
      <c r="CZ532">
        <f>AH532</f>
        <v>9.6199999999999992</v>
      </c>
      <c r="DA532">
        <f>AL532</f>
        <v>1</v>
      </c>
      <c r="DB532">
        <f>ROUND((ROUND(AT532*CZ532,2)*1.15*1.15),6)</f>
        <v>486.2568</v>
      </c>
      <c r="DC532">
        <f>ROUND((ROUND(AT532*AG532,2)*1.15*1.15),6)</f>
        <v>0</v>
      </c>
      <c r="DD532" t="s">
        <v>3</v>
      </c>
      <c r="DE532" t="s">
        <v>3</v>
      </c>
      <c r="DF532">
        <f t="shared" si="282"/>
        <v>0</v>
      </c>
      <c r="DG532">
        <f t="shared" si="283"/>
        <v>0</v>
      </c>
      <c r="DH532">
        <f t="shared" si="284"/>
        <v>0</v>
      </c>
      <c r="DI532">
        <f t="shared" si="285"/>
        <v>0</v>
      </c>
      <c r="DJ532">
        <f>DI532</f>
        <v>0</v>
      </c>
      <c r="DK532">
        <v>0</v>
      </c>
    </row>
    <row r="533" spans="1:115" x14ac:dyDescent="0.2">
      <c r="A533">
        <f>ROW(Source!A295)</f>
        <v>295</v>
      </c>
      <c r="B533">
        <v>51441990</v>
      </c>
      <c r="C533">
        <v>51458140</v>
      </c>
      <c r="D533">
        <v>121548</v>
      </c>
      <c r="E533">
        <v>1</v>
      </c>
      <c r="F533">
        <v>1</v>
      </c>
      <c r="G533">
        <v>1</v>
      </c>
      <c r="H533">
        <v>1</v>
      </c>
      <c r="I533" t="s">
        <v>31</v>
      </c>
      <c r="J533" t="s">
        <v>3</v>
      </c>
      <c r="K533" t="s">
        <v>643</v>
      </c>
      <c r="L533">
        <v>1369</v>
      </c>
      <c r="N533">
        <v>1013</v>
      </c>
      <c r="O533" t="s">
        <v>642</v>
      </c>
      <c r="P533" t="s">
        <v>642</v>
      </c>
      <c r="Q533">
        <v>1</v>
      </c>
      <c r="W533">
        <v>0</v>
      </c>
      <c r="X533">
        <v>18861106</v>
      </c>
      <c r="Y533">
        <f t="shared" ref="Y533:Y539" si="300">(AT533*1.25*1.15)</f>
        <v>20.354999999999997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1</v>
      </c>
      <c r="AJ533">
        <v>1</v>
      </c>
      <c r="AK533">
        <v>1</v>
      </c>
      <c r="AL533">
        <v>1</v>
      </c>
      <c r="AN533">
        <v>0</v>
      </c>
      <c r="AO533">
        <v>1</v>
      </c>
      <c r="AP533">
        <v>0</v>
      </c>
      <c r="AQ533">
        <v>0</v>
      </c>
      <c r="AR533">
        <v>0</v>
      </c>
      <c r="AS533" t="s">
        <v>3</v>
      </c>
      <c r="AT533">
        <v>14.16</v>
      </c>
      <c r="AU533" t="s">
        <v>36</v>
      </c>
      <c r="AV533">
        <v>2</v>
      </c>
      <c r="AW533">
        <v>2</v>
      </c>
      <c r="AX533">
        <v>51458161</v>
      </c>
      <c r="AY533">
        <v>1</v>
      </c>
      <c r="AZ533">
        <v>2048</v>
      </c>
      <c r="BA533">
        <v>533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CX533">
        <f>ROUND(Y533*Source!I295,9)</f>
        <v>0</v>
      </c>
      <c r="CY533">
        <f>AD533</f>
        <v>0</v>
      </c>
      <c r="CZ533">
        <f>AH533</f>
        <v>0</v>
      </c>
      <c r="DA533">
        <f>AL533</f>
        <v>1</v>
      </c>
      <c r="DB533">
        <f t="shared" ref="DB533:DB539" si="301">ROUND((ROUND(AT533*CZ533,2)*1.25*1.15),6)</f>
        <v>0</v>
      </c>
      <c r="DC533">
        <f t="shared" ref="DC533:DC539" si="302">ROUND((ROUND(AT533*AG533,2)*1.25*1.15),6)</f>
        <v>0</v>
      </c>
      <c r="DD533" t="s">
        <v>3</v>
      </c>
      <c r="DE533" t="s">
        <v>3</v>
      </c>
      <c r="DF533">
        <f t="shared" si="282"/>
        <v>0</v>
      </c>
      <c r="DG533">
        <f t="shared" si="283"/>
        <v>0</v>
      </c>
      <c r="DH533">
        <f t="shared" si="284"/>
        <v>0</v>
      </c>
      <c r="DI533">
        <f t="shared" si="285"/>
        <v>0</v>
      </c>
      <c r="DJ533">
        <f>DI533</f>
        <v>0</v>
      </c>
      <c r="DK533">
        <v>0</v>
      </c>
    </row>
    <row r="534" spans="1:115" x14ac:dyDescent="0.2">
      <c r="A534">
        <f>ROW(Source!A295)</f>
        <v>295</v>
      </c>
      <c r="B534">
        <v>51441990</v>
      </c>
      <c r="C534">
        <v>51458140</v>
      </c>
      <c r="D534">
        <v>0</v>
      </c>
      <c r="E534">
        <v>1</v>
      </c>
      <c r="F534">
        <v>1</v>
      </c>
      <c r="G534">
        <v>1</v>
      </c>
      <c r="H534">
        <v>2</v>
      </c>
      <c r="I534" t="s">
        <v>693</v>
      </c>
      <c r="J534" t="s">
        <v>3</v>
      </c>
      <c r="K534" t="s">
        <v>694</v>
      </c>
      <c r="L534">
        <v>37129807</v>
      </c>
      <c r="N534">
        <v>1011</v>
      </c>
      <c r="O534" t="s">
        <v>646</v>
      </c>
      <c r="P534" t="s">
        <v>646</v>
      </c>
      <c r="Q534">
        <v>1</v>
      </c>
      <c r="W534">
        <v>0</v>
      </c>
      <c r="X534">
        <v>-868342826</v>
      </c>
      <c r="Y534">
        <f t="shared" si="300"/>
        <v>2.3718749999999997</v>
      </c>
      <c r="AA534">
        <v>0</v>
      </c>
      <c r="AB534">
        <v>597.1</v>
      </c>
      <c r="AC534">
        <v>23.2</v>
      </c>
      <c r="AD534">
        <v>0</v>
      </c>
      <c r="AE534">
        <v>0</v>
      </c>
      <c r="AF534">
        <v>597.1</v>
      </c>
      <c r="AG534">
        <v>23.2</v>
      </c>
      <c r="AH534">
        <v>0</v>
      </c>
      <c r="AI534">
        <v>1</v>
      </c>
      <c r="AJ534">
        <v>1</v>
      </c>
      <c r="AK534">
        <v>1</v>
      </c>
      <c r="AL534">
        <v>1</v>
      </c>
      <c r="AN534">
        <v>0</v>
      </c>
      <c r="AO534">
        <v>1</v>
      </c>
      <c r="AP534">
        <v>0</v>
      </c>
      <c r="AQ534">
        <v>0</v>
      </c>
      <c r="AR534">
        <v>0</v>
      </c>
      <c r="AS534" t="s">
        <v>3</v>
      </c>
      <c r="AT534">
        <v>1.65</v>
      </c>
      <c r="AU534" t="s">
        <v>36</v>
      </c>
      <c r="AV534">
        <v>0</v>
      </c>
      <c r="AW534">
        <v>2</v>
      </c>
      <c r="AX534">
        <v>51458162</v>
      </c>
      <c r="AY534">
        <v>2</v>
      </c>
      <c r="AZ534">
        <v>98304</v>
      </c>
      <c r="BA534">
        <v>534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CX534">
        <f>ROUND(Y534*Source!I295,9)</f>
        <v>0</v>
      </c>
      <c r="CY534">
        <f t="shared" ref="CY534:CY539" si="303">AB534</f>
        <v>597.1</v>
      </c>
      <c r="CZ534">
        <f t="shared" ref="CZ534:CZ539" si="304">AF534</f>
        <v>597.1</v>
      </c>
      <c r="DA534">
        <f t="shared" ref="DA534:DA539" si="305">AJ534</f>
        <v>1</v>
      </c>
      <c r="DB534">
        <f t="shared" si="301"/>
        <v>1416.2537500000001</v>
      </c>
      <c r="DC534">
        <f t="shared" si="302"/>
        <v>55.027500000000003</v>
      </c>
      <c r="DD534" t="s">
        <v>3</v>
      </c>
      <c r="DE534" t="s">
        <v>3</v>
      </c>
      <c r="DF534">
        <f t="shared" si="282"/>
        <v>0</v>
      </c>
      <c r="DG534">
        <f t="shared" si="283"/>
        <v>0</v>
      </c>
      <c r="DH534">
        <f t="shared" si="284"/>
        <v>0</v>
      </c>
      <c r="DI534">
        <f t="shared" si="285"/>
        <v>0</v>
      </c>
      <c r="DJ534">
        <f t="shared" ref="DJ534:DJ539" si="306">DG534</f>
        <v>0</v>
      </c>
      <c r="DK534">
        <v>0</v>
      </c>
    </row>
    <row r="535" spans="1:115" x14ac:dyDescent="0.2">
      <c r="A535">
        <f>ROW(Source!A295)</f>
        <v>295</v>
      </c>
      <c r="B535">
        <v>51441990</v>
      </c>
      <c r="C535">
        <v>51458140</v>
      </c>
      <c r="D535">
        <v>0</v>
      </c>
      <c r="E535">
        <v>1</v>
      </c>
      <c r="F535">
        <v>1</v>
      </c>
      <c r="G535">
        <v>1</v>
      </c>
      <c r="H535">
        <v>2</v>
      </c>
      <c r="I535" t="s">
        <v>773</v>
      </c>
      <c r="J535" t="s">
        <v>3</v>
      </c>
      <c r="K535" t="s">
        <v>774</v>
      </c>
      <c r="L535">
        <v>37129807</v>
      </c>
      <c r="N535">
        <v>1011</v>
      </c>
      <c r="O535" t="s">
        <v>646</v>
      </c>
      <c r="P535" t="s">
        <v>646</v>
      </c>
      <c r="Q535">
        <v>1</v>
      </c>
      <c r="W535">
        <v>0</v>
      </c>
      <c r="X535">
        <v>2061223483</v>
      </c>
      <c r="Y535">
        <f t="shared" si="300"/>
        <v>2.3718749999999997</v>
      </c>
      <c r="AA535">
        <v>0</v>
      </c>
      <c r="AB535">
        <v>399.15</v>
      </c>
      <c r="AC535">
        <v>36.700000000000003</v>
      </c>
      <c r="AD535">
        <v>0</v>
      </c>
      <c r="AE535">
        <v>0</v>
      </c>
      <c r="AF535">
        <v>399.15</v>
      </c>
      <c r="AG535">
        <v>36.700000000000003</v>
      </c>
      <c r="AH535">
        <v>0</v>
      </c>
      <c r="AI535">
        <v>1</v>
      </c>
      <c r="AJ535">
        <v>1</v>
      </c>
      <c r="AK535">
        <v>1</v>
      </c>
      <c r="AL535">
        <v>1</v>
      </c>
      <c r="AN535">
        <v>0</v>
      </c>
      <c r="AO535">
        <v>1</v>
      </c>
      <c r="AP535">
        <v>0</v>
      </c>
      <c r="AQ535">
        <v>0</v>
      </c>
      <c r="AR535">
        <v>0</v>
      </c>
      <c r="AS535" t="s">
        <v>3</v>
      </c>
      <c r="AT535">
        <v>1.65</v>
      </c>
      <c r="AU535" t="s">
        <v>36</v>
      </c>
      <c r="AV535">
        <v>0</v>
      </c>
      <c r="AW535">
        <v>2</v>
      </c>
      <c r="AX535">
        <v>51458163</v>
      </c>
      <c r="AY535">
        <v>2</v>
      </c>
      <c r="AZ535">
        <v>98304</v>
      </c>
      <c r="BA535">
        <v>535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CX535">
        <f>ROUND(Y535*Source!I295,9)</f>
        <v>0</v>
      </c>
      <c r="CY535">
        <f t="shared" si="303"/>
        <v>399.15</v>
      </c>
      <c r="CZ535">
        <f t="shared" si="304"/>
        <v>399.15</v>
      </c>
      <c r="DA535">
        <f t="shared" si="305"/>
        <v>1</v>
      </c>
      <c r="DB535">
        <f t="shared" si="301"/>
        <v>946.73749999999995</v>
      </c>
      <c r="DC535">
        <f t="shared" si="302"/>
        <v>87.055000000000007</v>
      </c>
      <c r="DD535" t="s">
        <v>3</v>
      </c>
      <c r="DE535" t="s">
        <v>3</v>
      </c>
      <c r="DF535">
        <f t="shared" si="282"/>
        <v>0</v>
      </c>
      <c r="DG535">
        <f t="shared" si="283"/>
        <v>0</v>
      </c>
      <c r="DH535">
        <f t="shared" si="284"/>
        <v>0</v>
      </c>
      <c r="DI535">
        <f t="shared" si="285"/>
        <v>0</v>
      </c>
      <c r="DJ535">
        <f t="shared" si="306"/>
        <v>0</v>
      </c>
      <c r="DK535">
        <v>0</v>
      </c>
    </row>
    <row r="536" spans="1:115" x14ac:dyDescent="0.2">
      <c r="A536">
        <f>ROW(Source!A295)</f>
        <v>295</v>
      </c>
      <c r="B536">
        <v>51441990</v>
      </c>
      <c r="C536">
        <v>51458140</v>
      </c>
      <c r="D536">
        <v>0</v>
      </c>
      <c r="E536">
        <v>1</v>
      </c>
      <c r="F536">
        <v>1</v>
      </c>
      <c r="G536">
        <v>1</v>
      </c>
      <c r="H536">
        <v>2</v>
      </c>
      <c r="I536" t="s">
        <v>679</v>
      </c>
      <c r="J536" t="s">
        <v>3</v>
      </c>
      <c r="K536" t="s">
        <v>680</v>
      </c>
      <c r="L536">
        <v>37129807</v>
      </c>
      <c r="N536">
        <v>1011</v>
      </c>
      <c r="O536" t="s">
        <v>646</v>
      </c>
      <c r="P536" t="s">
        <v>646</v>
      </c>
      <c r="Q536">
        <v>1</v>
      </c>
      <c r="W536">
        <v>0</v>
      </c>
      <c r="X536">
        <v>987815938</v>
      </c>
      <c r="Y536">
        <f t="shared" si="300"/>
        <v>3.7518749999999992</v>
      </c>
      <c r="AA536">
        <v>0</v>
      </c>
      <c r="AB536">
        <v>73.11</v>
      </c>
      <c r="AC536">
        <v>11.6</v>
      </c>
      <c r="AD536">
        <v>0</v>
      </c>
      <c r="AE536">
        <v>0</v>
      </c>
      <c r="AF536">
        <v>73.11</v>
      </c>
      <c r="AG536">
        <v>11.6</v>
      </c>
      <c r="AH536">
        <v>0</v>
      </c>
      <c r="AI536">
        <v>1</v>
      </c>
      <c r="AJ536">
        <v>1</v>
      </c>
      <c r="AK536">
        <v>1</v>
      </c>
      <c r="AL536">
        <v>1</v>
      </c>
      <c r="AN536">
        <v>0</v>
      </c>
      <c r="AO536">
        <v>1</v>
      </c>
      <c r="AP536">
        <v>0</v>
      </c>
      <c r="AQ536">
        <v>0</v>
      </c>
      <c r="AR536">
        <v>0</v>
      </c>
      <c r="AS536" t="s">
        <v>3</v>
      </c>
      <c r="AT536">
        <v>2.61</v>
      </c>
      <c r="AU536" t="s">
        <v>36</v>
      </c>
      <c r="AV536">
        <v>0</v>
      </c>
      <c r="AW536">
        <v>2</v>
      </c>
      <c r="AX536">
        <v>51458164</v>
      </c>
      <c r="AY536">
        <v>2</v>
      </c>
      <c r="AZ536">
        <v>100352</v>
      </c>
      <c r="BA536">
        <v>536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CX536">
        <f>ROUND(Y536*Source!I295,9)</f>
        <v>0</v>
      </c>
      <c r="CY536">
        <f t="shared" si="303"/>
        <v>73.11</v>
      </c>
      <c r="CZ536">
        <f t="shared" si="304"/>
        <v>73.11</v>
      </c>
      <c r="DA536">
        <f t="shared" si="305"/>
        <v>1</v>
      </c>
      <c r="DB536">
        <f t="shared" si="301"/>
        <v>274.30374999999998</v>
      </c>
      <c r="DC536">
        <f t="shared" si="302"/>
        <v>43.527500000000003</v>
      </c>
      <c r="DD536" t="s">
        <v>3</v>
      </c>
      <c r="DE536" t="s">
        <v>3</v>
      </c>
      <c r="DF536">
        <f t="shared" si="282"/>
        <v>0</v>
      </c>
      <c r="DG536">
        <f t="shared" si="283"/>
        <v>0</v>
      </c>
      <c r="DH536">
        <f t="shared" si="284"/>
        <v>0</v>
      </c>
      <c r="DI536">
        <f t="shared" si="285"/>
        <v>0</v>
      </c>
      <c r="DJ536">
        <f t="shared" si="306"/>
        <v>0</v>
      </c>
      <c r="DK536">
        <v>0</v>
      </c>
    </row>
    <row r="537" spans="1:115" x14ac:dyDescent="0.2">
      <c r="A537">
        <f>ROW(Source!A295)</f>
        <v>295</v>
      </c>
      <c r="B537">
        <v>51441990</v>
      </c>
      <c r="C537">
        <v>51458140</v>
      </c>
      <c r="D537">
        <v>0</v>
      </c>
      <c r="E537">
        <v>1</v>
      </c>
      <c r="F537">
        <v>1</v>
      </c>
      <c r="G537">
        <v>1</v>
      </c>
      <c r="H537">
        <v>2</v>
      </c>
      <c r="I537" t="s">
        <v>697</v>
      </c>
      <c r="J537" t="s">
        <v>3</v>
      </c>
      <c r="K537" t="s">
        <v>698</v>
      </c>
      <c r="L537">
        <v>37129807</v>
      </c>
      <c r="N537">
        <v>1011</v>
      </c>
      <c r="O537" t="s">
        <v>646</v>
      </c>
      <c r="P537" t="s">
        <v>646</v>
      </c>
      <c r="Q537">
        <v>1</v>
      </c>
      <c r="W537">
        <v>0</v>
      </c>
      <c r="X537">
        <v>-529181465</v>
      </c>
      <c r="Y537">
        <f t="shared" si="300"/>
        <v>2.3718749999999997</v>
      </c>
      <c r="AA537">
        <v>0</v>
      </c>
      <c r="AB537">
        <v>682.1</v>
      </c>
      <c r="AC537">
        <v>35.68</v>
      </c>
      <c r="AD537">
        <v>0</v>
      </c>
      <c r="AE537">
        <v>0</v>
      </c>
      <c r="AF537">
        <v>682.1</v>
      </c>
      <c r="AG537">
        <v>35.68</v>
      </c>
      <c r="AH537">
        <v>0</v>
      </c>
      <c r="AI537">
        <v>1</v>
      </c>
      <c r="AJ537">
        <v>1</v>
      </c>
      <c r="AK537">
        <v>1</v>
      </c>
      <c r="AL537">
        <v>1</v>
      </c>
      <c r="AN537">
        <v>0</v>
      </c>
      <c r="AO537">
        <v>1</v>
      </c>
      <c r="AP537">
        <v>0</v>
      </c>
      <c r="AQ537">
        <v>0</v>
      </c>
      <c r="AR537">
        <v>0</v>
      </c>
      <c r="AS537" t="s">
        <v>3</v>
      </c>
      <c r="AT537">
        <v>1.65</v>
      </c>
      <c r="AU537" t="s">
        <v>36</v>
      </c>
      <c r="AV537">
        <v>0</v>
      </c>
      <c r="AW537">
        <v>2</v>
      </c>
      <c r="AX537">
        <v>51458165</v>
      </c>
      <c r="AY537">
        <v>2</v>
      </c>
      <c r="AZ537">
        <v>98304</v>
      </c>
      <c r="BA537">
        <v>537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CX537">
        <f>ROUND(Y537*Source!I295,9)</f>
        <v>0</v>
      </c>
      <c r="CY537">
        <f t="shared" si="303"/>
        <v>682.1</v>
      </c>
      <c r="CZ537">
        <f t="shared" si="304"/>
        <v>682.1</v>
      </c>
      <c r="DA537">
        <f t="shared" si="305"/>
        <v>1</v>
      </c>
      <c r="DB537">
        <f t="shared" si="301"/>
        <v>1617.8631250000001</v>
      </c>
      <c r="DC537">
        <f t="shared" si="302"/>
        <v>84.625624999999999</v>
      </c>
      <c r="DD537" t="s">
        <v>3</v>
      </c>
      <c r="DE537" t="s">
        <v>3</v>
      </c>
      <c r="DF537">
        <f t="shared" si="282"/>
        <v>0</v>
      </c>
      <c r="DG537">
        <f t="shared" si="283"/>
        <v>0</v>
      </c>
      <c r="DH537">
        <f t="shared" si="284"/>
        <v>0</v>
      </c>
      <c r="DI537">
        <f t="shared" si="285"/>
        <v>0</v>
      </c>
      <c r="DJ537">
        <f t="shared" si="306"/>
        <v>0</v>
      </c>
      <c r="DK537">
        <v>0</v>
      </c>
    </row>
    <row r="538" spans="1:115" x14ac:dyDescent="0.2">
      <c r="A538">
        <f>ROW(Source!A295)</f>
        <v>295</v>
      </c>
      <c r="B538">
        <v>51441990</v>
      </c>
      <c r="C538">
        <v>51458140</v>
      </c>
      <c r="D538">
        <v>0</v>
      </c>
      <c r="E538">
        <v>1</v>
      </c>
      <c r="F538">
        <v>1</v>
      </c>
      <c r="G538">
        <v>1</v>
      </c>
      <c r="H538">
        <v>2</v>
      </c>
      <c r="I538" t="s">
        <v>681</v>
      </c>
      <c r="J538" t="s">
        <v>3</v>
      </c>
      <c r="K538" t="s">
        <v>682</v>
      </c>
      <c r="L538">
        <v>37129807</v>
      </c>
      <c r="N538">
        <v>1011</v>
      </c>
      <c r="O538" t="s">
        <v>646</v>
      </c>
      <c r="P538" t="s">
        <v>646</v>
      </c>
      <c r="Q538">
        <v>1</v>
      </c>
      <c r="W538">
        <v>0</v>
      </c>
      <c r="X538">
        <v>1350498324</v>
      </c>
      <c r="Y538">
        <f t="shared" si="300"/>
        <v>10.867499999999998</v>
      </c>
      <c r="AA538">
        <v>0</v>
      </c>
      <c r="AB538">
        <v>0.49</v>
      </c>
      <c r="AC538">
        <v>0</v>
      </c>
      <c r="AD538">
        <v>0</v>
      </c>
      <c r="AE538">
        <v>0</v>
      </c>
      <c r="AF538">
        <v>0.49</v>
      </c>
      <c r="AG538">
        <v>0</v>
      </c>
      <c r="AH538">
        <v>0</v>
      </c>
      <c r="AI538">
        <v>1</v>
      </c>
      <c r="AJ538">
        <v>1</v>
      </c>
      <c r="AK538">
        <v>1</v>
      </c>
      <c r="AL538">
        <v>1</v>
      </c>
      <c r="AN538">
        <v>0</v>
      </c>
      <c r="AO538">
        <v>1</v>
      </c>
      <c r="AP538">
        <v>0</v>
      </c>
      <c r="AQ538">
        <v>0</v>
      </c>
      <c r="AR538">
        <v>0</v>
      </c>
      <c r="AS538" t="s">
        <v>3</v>
      </c>
      <c r="AT538">
        <v>7.56</v>
      </c>
      <c r="AU538" t="s">
        <v>36</v>
      </c>
      <c r="AV538">
        <v>0</v>
      </c>
      <c r="AW538">
        <v>2</v>
      </c>
      <c r="AX538">
        <v>51458166</v>
      </c>
      <c r="AY538">
        <v>2</v>
      </c>
      <c r="AZ538">
        <v>34816</v>
      </c>
      <c r="BA538">
        <v>538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CX538">
        <f>ROUND(Y538*Source!I295,9)</f>
        <v>0</v>
      </c>
      <c r="CY538">
        <f t="shared" si="303"/>
        <v>0.49</v>
      </c>
      <c r="CZ538">
        <f t="shared" si="304"/>
        <v>0.49</v>
      </c>
      <c r="DA538">
        <f t="shared" si="305"/>
        <v>1</v>
      </c>
      <c r="DB538">
        <f t="shared" si="301"/>
        <v>5.3187499999999996</v>
      </c>
      <c r="DC538">
        <f t="shared" si="302"/>
        <v>0</v>
      </c>
      <c r="DD538" t="s">
        <v>3</v>
      </c>
      <c r="DE538" t="s">
        <v>3</v>
      </c>
      <c r="DF538">
        <f t="shared" si="282"/>
        <v>0</v>
      </c>
      <c r="DG538">
        <f t="shared" si="283"/>
        <v>0</v>
      </c>
      <c r="DH538">
        <f t="shared" si="284"/>
        <v>0</v>
      </c>
      <c r="DI538">
        <f t="shared" si="285"/>
        <v>0</v>
      </c>
      <c r="DJ538">
        <f t="shared" si="306"/>
        <v>0</v>
      </c>
      <c r="DK538">
        <v>0</v>
      </c>
    </row>
    <row r="539" spans="1:115" x14ac:dyDescent="0.2">
      <c r="A539">
        <f>ROW(Source!A295)</f>
        <v>295</v>
      </c>
      <c r="B539">
        <v>51441990</v>
      </c>
      <c r="C539">
        <v>51458140</v>
      </c>
      <c r="D539">
        <v>0</v>
      </c>
      <c r="E539">
        <v>1</v>
      </c>
      <c r="F539">
        <v>1</v>
      </c>
      <c r="G539">
        <v>1</v>
      </c>
      <c r="H539">
        <v>2</v>
      </c>
      <c r="I539" t="s">
        <v>756</v>
      </c>
      <c r="J539" t="s">
        <v>3</v>
      </c>
      <c r="K539" t="s">
        <v>757</v>
      </c>
      <c r="L539">
        <v>37129807</v>
      </c>
      <c r="N539">
        <v>1011</v>
      </c>
      <c r="O539" t="s">
        <v>646</v>
      </c>
      <c r="P539" t="s">
        <v>646</v>
      </c>
      <c r="Q539">
        <v>1</v>
      </c>
      <c r="W539">
        <v>0</v>
      </c>
      <c r="X539">
        <v>990003281</v>
      </c>
      <c r="Y539">
        <f t="shared" si="300"/>
        <v>0.9056249999999999</v>
      </c>
      <c r="AA539">
        <v>0</v>
      </c>
      <c r="AB539">
        <v>0.72</v>
      </c>
      <c r="AC539">
        <v>0</v>
      </c>
      <c r="AD539">
        <v>0</v>
      </c>
      <c r="AE539">
        <v>0</v>
      </c>
      <c r="AF539">
        <v>0.72</v>
      </c>
      <c r="AG539">
        <v>0</v>
      </c>
      <c r="AH539">
        <v>0</v>
      </c>
      <c r="AI539">
        <v>1</v>
      </c>
      <c r="AJ539">
        <v>1</v>
      </c>
      <c r="AK539">
        <v>1</v>
      </c>
      <c r="AL539">
        <v>1</v>
      </c>
      <c r="AN539">
        <v>0</v>
      </c>
      <c r="AO539">
        <v>1</v>
      </c>
      <c r="AP539">
        <v>0</v>
      </c>
      <c r="AQ539">
        <v>0</v>
      </c>
      <c r="AR539">
        <v>0</v>
      </c>
      <c r="AS539" t="s">
        <v>3</v>
      </c>
      <c r="AT539">
        <v>0.63</v>
      </c>
      <c r="AU539" t="s">
        <v>36</v>
      </c>
      <c r="AV539">
        <v>0</v>
      </c>
      <c r="AW539">
        <v>2</v>
      </c>
      <c r="AX539">
        <v>51458167</v>
      </c>
      <c r="AY539">
        <v>2</v>
      </c>
      <c r="AZ539">
        <v>34816</v>
      </c>
      <c r="BA539">
        <v>539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CX539">
        <f>ROUND(Y539*Source!I295,9)</f>
        <v>0</v>
      </c>
      <c r="CY539">
        <f t="shared" si="303"/>
        <v>0.72</v>
      </c>
      <c r="CZ539">
        <f t="shared" si="304"/>
        <v>0.72</v>
      </c>
      <c r="DA539">
        <f t="shared" si="305"/>
        <v>1</v>
      </c>
      <c r="DB539">
        <f t="shared" si="301"/>
        <v>0.64687499999999998</v>
      </c>
      <c r="DC539">
        <f t="shared" si="302"/>
        <v>0</v>
      </c>
      <c r="DD539" t="s">
        <v>3</v>
      </c>
      <c r="DE539" t="s">
        <v>3</v>
      </c>
      <c r="DF539">
        <f t="shared" si="282"/>
        <v>0</v>
      </c>
      <c r="DG539">
        <f t="shared" si="283"/>
        <v>0</v>
      </c>
      <c r="DH539">
        <f t="shared" si="284"/>
        <v>0</v>
      </c>
      <c r="DI539">
        <f t="shared" si="285"/>
        <v>0</v>
      </c>
      <c r="DJ539">
        <f t="shared" si="306"/>
        <v>0</v>
      </c>
      <c r="DK539">
        <v>0</v>
      </c>
    </row>
    <row r="540" spans="1:115" x14ac:dyDescent="0.2">
      <c r="A540">
        <f>ROW(Source!A295)</f>
        <v>295</v>
      </c>
      <c r="B540">
        <v>51441990</v>
      </c>
      <c r="C540">
        <v>51458140</v>
      </c>
      <c r="D540">
        <v>0</v>
      </c>
      <c r="E540">
        <v>1</v>
      </c>
      <c r="F540">
        <v>1</v>
      </c>
      <c r="G540">
        <v>1</v>
      </c>
      <c r="H540">
        <v>3</v>
      </c>
      <c r="I540" t="s">
        <v>713</v>
      </c>
      <c r="J540" t="s">
        <v>3</v>
      </c>
      <c r="K540" t="s">
        <v>714</v>
      </c>
      <c r="L540">
        <v>1348</v>
      </c>
      <c r="N540">
        <v>1009</v>
      </c>
      <c r="O540" t="s">
        <v>230</v>
      </c>
      <c r="P540" t="s">
        <v>230</v>
      </c>
      <c r="Q540">
        <v>1000</v>
      </c>
      <c r="W540">
        <v>0</v>
      </c>
      <c r="X540">
        <v>-933603626</v>
      </c>
      <c r="Y540">
        <f t="shared" ref="Y540:Y550" si="307">AT540</f>
        <v>5.0000000000000001E-3</v>
      </c>
      <c r="AA540">
        <v>2457.8000000000002</v>
      </c>
      <c r="AB540">
        <v>0</v>
      </c>
      <c r="AC540">
        <v>0</v>
      </c>
      <c r="AD540">
        <v>0</v>
      </c>
      <c r="AE540">
        <v>2457.8000000000002</v>
      </c>
      <c r="AF540">
        <v>0</v>
      </c>
      <c r="AG540">
        <v>0</v>
      </c>
      <c r="AH540">
        <v>0</v>
      </c>
      <c r="AI540">
        <v>1</v>
      </c>
      <c r="AJ540">
        <v>1</v>
      </c>
      <c r="AK540">
        <v>1</v>
      </c>
      <c r="AL540">
        <v>1</v>
      </c>
      <c r="AN540">
        <v>0</v>
      </c>
      <c r="AO540">
        <v>1</v>
      </c>
      <c r="AP540">
        <v>0</v>
      </c>
      <c r="AQ540">
        <v>0</v>
      </c>
      <c r="AR540">
        <v>0</v>
      </c>
      <c r="AS540" t="s">
        <v>3</v>
      </c>
      <c r="AT540">
        <v>5.0000000000000001E-3</v>
      </c>
      <c r="AU540" t="s">
        <v>3</v>
      </c>
      <c r="AV540">
        <v>0</v>
      </c>
      <c r="AW540">
        <v>2</v>
      </c>
      <c r="AX540">
        <v>51458168</v>
      </c>
      <c r="AY540">
        <v>2</v>
      </c>
      <c r="AZ540">
        <v>16384</v>
      </c>
      <c r="BA540">
        <v>540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CX540">
        <f>ROUND(Y540*Source!I295,9)</f>
        <v>0</v>
      </c>
      <c r="CY540">
        <f t="shared" ref="CY540:CY550" si="308">AA540</f>
        <v>2457.8000000000002</v>
      </c>
      <c r="CZ540">
        <f t="shared" ref="CZ540:CZ550" si="309">AE540</f>
        <v>2457.8000000000002</v>
      </c>
      <c r="DA540">
        <f t="shared" ref="DA540:DA550" si="310">AI540</f>
        <v>1</v>
      </c>
      <c r="DB540">
        <f t="shared" ref="DB540:DB550" si="311">ROUND(ROUND(AT540*CZ540,2),6)</f>
        <v>12.29</v>
      </c>
      <c r="DC540">
        <f t="shared" ref="DC540:DC550" si="312">ROUND(ROUND(AT540*AG540,2),6)</f>
        <v>0</v>
      </c>
      <c r="DD540" t="s">
        <v>3</v>
      </c>
      <c r="DE540" t="s">
        <v>3</v>
      </c>
      <c r="DF540">
        <f t="shared" si="282"/>
        <v>0</v>
      </c>
      <c r="DG540">
        <f t="shared" si="283"/>
        <v>0</v>
      </c>
      <c r="DH540">
        <f t="shared" si="284"/>
        <v>0</v>
      </c>
      <c r="DI540">
        <f t="shared" si="285"/>
        <v>0</v>
      </c>
      <c r="DJ540">
        <f t="shared" ref="DJ540:DJ550" si="313">DF540</f>
        <v>0</v>
      </c>
      <c r="DK540">
        <v>0</v>
      </c>
    </row>
    <row r="541" spans="1:115" x14ac:dyDescent="0.2">
      <c r="A541">
        <f>ROW(Source!A295)</f>
        <v>295</v>
      </c>
      <c r="B541">
        <v>51441990</v>
      </c>
      <c r="C541">
        <v>51458140</v>
      </c>
      <c r="D541">
        <v>0</v>
      </c>
      <c r="E541">
        <v>1</v>
      </c>
      <c r="F541">
        <v>1</v>
      </c>
      <c r="G541">
        <v>1</v>
      </c>
      <c r="H541">
        <v>3</v>
      </c>
      <c r="I541" t="s">
        <v>760</v>
      </c>
      <c r="J541" t="s">
        <v>3</v>
      </c>
      <c r="K541" t="s">
        <v>761</v>
      </c>
      <c r="L541">
        <v>1339</v>
      </c>
      <c r="N541">
        <v>1007</v>
      </c>
      <c r="O541" t="s">
        <v>57</v>
      </c>
      <c r="P541" t="s">
        <v>57</v>
      </c>
      <c r="Q541">
        <v>1</v>
      </c>
      <c r="W541">
        <v>0</v>
      </c>
      <c r="X541">
        <v>-1257739461</v>
      </c>
      <c r="Y541">
        <f t="shared" si="307"/>
        <v>0</v>
      </c>
      <c r="AA541">
        <v>1892.75</v>
      </c>
      <c r="AB541">
        <v>0</v>
      </c>
      <c r="AC541">
        <v>0</v>
      </c>
      <c r="AD541">
        <v>0</v>
      </c>
      <c r="AE541">
        <v>1892.75</v>
      </c>
      <c r="AF541">
        <v>0</v>
      </c>
      <c r="AG541">
        <v>0</v>
      </c>
      <c r="AH541">
        <v>0</v>
      </c>
      <c r="AI541">
        <v>1</v>
      </c>
      <c r="AJ541">
        <v>1</v>
      </c>
      <c r="AK541">
        <v>1</v>
      </c>
      <c r="AL541">
        <v>1</v>
      </c>
      <c r="AN541">
        <v>0</v>
      </c>
      <c r="AO541">
        <v>0</v>
      </c>
      <c r="AP541">
        <v>0</v>
      </c>
      <c r="AQ541">
        <v>0</v>
      </c>
      <c r="AR541">
        <v>0</v>
      </c>
      <c r="AS541" t="s">
        <v>3</v>
      </c>
      <c r="AT541">
        <v>0</v>
      </c>
      <c r="AU541" t="s">
        <v>3</v>
      </c>
      <c r="AV541">
        <v>0</v>
      </c>
      <c r="AW541">
        <v>2</v>
      </c>
      <c r="AX541">
        <v>51458169</v>
      </c>
      <c r="AY541">
        <v>2</v>
      </c>
      <c r="AZ541">
        <v>16384</v>
      </c>
      <c r="BA541">
        <v>541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CX541">
        <f>ROUND(Y541*Source!I295,9)</f>
        <v>0</v>
      </c>
      <c r="CY541">
        <f t="shared" si="308"/>
        <v>1892.75</v>
      </c>
      <c r="CZ541">
        <f t="shared" si="309"/>
        <v>1892.75</v>
      </c>
      <c r="DA541">
        <f t="shared" si="310"/>
        <v>1</v>
      </c>
      <c r="DB541">
        <f t="shared" si="311"/>
        <v>0</v>
      </c>
      <c r="DC541">
        <f t="shared" si="312"/>
        <v>0</v>
      </c>
      <c r="DD541" t="s">
        <v>3</v>
      </c>
      <c r="DE541" t="s">
        <v>3</v>
      </c>
      <c r="DF541">
        <f t="shared" si="282"/>
        <v>0</v>
      </c>
      <c r="DG541">
        <f t="shared" si="283"/>
        <v>0</v>
      </c>
      <c r="DH541">
        <f t="shared" si="284"/>
        <v>0</v>
      </c>
      <c r="DI541">
        <f t="shared" si="285"/>
        <v>0</v>
      </c>
      <c r="DJ541">
        <f t="shared" si="313"/>
        <v>0</v>
      </c>
      <c r="DK541">
        <v>0</v>
      </c>
    </row>
    <row r="542" spans="1:115" x14ac:dyDescent="0.2">
      <c r="A542">
        <f>ROW(Source!A295)</f>
        <v>295</v>
      </c>
      <c r="B542">
        <v>51441990</v>
      </c>
      <c r="C542">
        <v>51458140</v>
      </c>
      <c r="D542">
        <v>0</v>
      </c>
      <c r="E542">
        <v>1</v>
      </c>
      <c r="F542">
        <v>1</v>
      </c>
      <c r="G542">
        <v>1</v>
      </c>
      <c r="H542">
        <v>3</v>
      </c>
      <c r="I542" t="s">
        <v>233</v>
      </c>
      <c r="J542" t="s">
        <v>3</v>
      </c>
      <c r="K542" t="s">
        <v>234</v>
      </c>
      <c r="L542">
        <v>1371</v>
      </c>
      <c r="N542">
        <v>1013</v>
      </c>
      <c r="O542" t="s">
        <v>154</v>
      </c>
      <c r="P542" t="s">
        <v>154</v>
      </c>
      <c r="Q542">
        <v>1</v>
      </c>
      <c r="W542">
        <v>0</v>
      </c>
      <c r="X542">
        <v>2069209604</v>
      </c>
      <c r="Y542">
        <f t="shared" si="307"/>
        <v>0</v>
      </c>
      <c r="AA542">
        <v>287.60000000000002</v>
      </c>
      <c r="AB542">
        <v>0</v>
      </c>
      <c r="AC542">
        <v>0</v>
      </c>
      <c r="AD542">
        <v>0</v>
      </c>
      <c r="AE542">
        <v>287.60000000000002</v>
      </c>
      <c r="AF542">
        <v>0</v>
      </c>
      <c r="AG542">
        <v>0</v>
      </c>
      <c r="AH542">
        <v>0</v>
      </c>
      <c r="AI542">
        <v>1</v>
      </c>
      <c r="AJ542">
        <v>1</v>
      </c>
      <c r="AK542">
        <v>1</v>
      </c>
      <c r="AL542">
        <v>1</v>
      </c>
      <c r="AN542">
        <v>0</v>
      </c>
      <c r="AO542">
        <v>0</v>
      </c>
      <c r="AP542">
        <v>0</v>
      </c>
      <c r="AQ542">
        <v>0</v>
      </c>
      <c r="AR542">
        <v>0</v>
      </c>
      <c r="AS542" t="s">
        <v>3</v>
      </c>
      <c r="AT542">
        <v>0</v>
      </c>
      <c r="AU542" t="s">
        <v>3</v>
      </c>
      <c r="AV542">
        <v>0</v>
      </c>
      <c r="AW542">
        <v>2</v>
      </c>
      <c r="AX542">
        <v>51458170</v>
      </c>
      <c r="AY542">
        <v>2</v>
      </c>
      <c r="AZ542">
        <v>16384</v>
      </c>
      <c r="BA542">
        <v>542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CX542">
        <f>ROUND(Y542*Source!I295,9)</f>
        <v>0</v>
      </c>
      <c r="CY542">
        <f t="shared" si="308"/>
        <v>287.60000000000002</v>
      </c>
      <c r="CZ542">
        <f t="shared" si="309"/>
        <v>287.60000000000002</v>
      </c>
      <c r="DA542">
        <f t="shared" si="310"/>
        <v>1</v>
      </c>
      <c r="DB542">
        <f t="shared" si="311"/>
        <v>0</v>
      </c>
      <c r="DC542">
        <f t="shared" si="312"/>
        <v>0</v>
      </c>
      <c r="DD542" t="s">
        <v>3</v>
      </c>
      <c r="DE542" t="s">
        <v>3</v>
      </c>
      <c r="DF542">
        <f t="shared" si="282"/>
        <v>0</v>
      </c>
      <c r="DG542">
        <f t="shared" si="283"/>
        <v>0</v>
      </c>
      <c r="DH542">
        <f t="shared" si="284"/>
        <v>0</v>
      </c>
      <c r="DI542">
        <f t="shared" si="285"/>
        <v>0</v>
      </c>
      <c r="DJ542">
        <f t="shared" si="313"/>
        <v>0</v>
      </c>
      <c r="DK542">
        <v>0</v>
      </c>
    </row>
    <row r="543" spans="1:115" x14ac:dyDescent="0.2">
      <c r="A543">
        <f>ROW(Source!A295)</f>
        <v>295</v>
      </c>
      <c r="B543">
        <v>51441990</v>
      </c>
      <c r="C543">
        <v>51458140</v>
      </c>
      <c r="D543">
        <v>0</v>
      </c>
      <c r="E543">
        <v>1</v>
      </c>
      <c r="F543">
        <v>1</v>
      </c>
      <c r="G543">
        <v>1</v>
      </c>
      <c r="H543">
        <v>3</v>
      </c>
      <c r="I543" t="s">
        <v>458</v>
      </c>
      <c r="J543" t="s">
        <v>3</v>
      </c>
      <c r="K543" t="s">
        <v>459</v>
      </c>
      <c r="L543">
        <v>1348</v>
      </c>
      <c r="N543">
        <v>1009</v>
      </c>
      <c r="O543" t="s">
        <v>230</v>
      </c>
      <c r="P543" t="s">
        <v>230</v>
      </c>
      <c r="Q543">
        <v>1000</v>
      </c>
      <c r="W543">
        <v>0</v>
      </c>
      <c r="X543">
        <v>-1125452713</v>
      </c>
      <c r="Y543">
        <f t="shared" si="307"/>
        <v>0.33</v>
      </c>
      <c r="AA543">
        <v>5470.15</v>
      </c>
      <c r="AB543">
        <v>0</v>
      </c>
      <c r="AC543">
        <v>0</v>
      </c>
      <c r="AD543">
        <v>0</v>
      </c>
      <c r="AE543">
        <v>5470.15</v>
      </c>
      <c r="AF543">
        <v>0</v>
      </c>
      <c r="AG543">
        <v>0</v>
      </c>
      <c r="AH543">
        <v>0</v>
      </c>
      <c r="AI543">
        <v>1</v>
      </c>
      <c r="AJ543">
        <v>1</v>
      </c>
      <c r="AK543">
        <v>1</v>
      </c>
      <c r="AL543">
        <v>1</v>
      </c>
      <c r="AN543">
        <v>0</v>
      </c>
      <c r="AO543">
        <v>1</v>
      </c>
      <c r="AP543">
        <v>0</v>
      </c>
      <c r="AQ543">
        <v>0</v>
      </c>
      <c r="AR543">
        <v>0</v>
      </c>
      <c r="AS543" t="s">
        <v>3</v>
      </c>
      <c r="AT543">
        <v>0.33</v>
      </c>
      <c r="AU543" t="s">
        <v>3</v>
      </c>
      <c r="AV543">
        <v>0</v>
      </c>
      <c r="AW543">
        <v>2</v>
      </c>
      <c r="AX543">
        <v>51458171</v>
      </c>
      <c r="AY543">
        <v>2</v>
      </c>
      <c r="AZ543">
        <v>16384</v>
      </c>
      <c r="BA543">
        <v>543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CX543">
        <f>ROUND(Y543*Source!I295,9)</f>
        <v>0</v>
      </c>
      <c r="CY543">
        <f t="shared" si="308"/>
        <v>5470.15</v>
      </c>
      <c r="CZ543">
        <f t="shared" si="309"/>
        <v>5470.15</v>
      </c>
      <c r="DA543">
        <f t="shared" si="310"/>
        <v>1</v>
      </c>
      <c r="DB543">
        <f t="shared" si="311"/>
        <v>1805.15</v>
      </c>
      <c r="DC543">
        <f t="shared" si="312"/>
        <v>0</v>
      </c>
      <c r="DD543" t="s">
        <v>3</v>
      </c>
      <c r="DE543" t="s">
        <v>3</v>
      </c>
      <c r="DF543">
        <f t="shared" si="282"/>
        <v>0</v>
      </c>
      <c r="DG543">
        <f t="shared" si="283"/>
        <v>0</v>
      </c>
      <c r="DH543">
        <f t="shared" si="284"/>
        <v>0</v>
      </c>
      <c r="DI543">
        <f t="shared" si="285"/>
        <v>0</v>
      </c>
      <c r="DJ543">
        <f t="shared" si="313"/>
        <v>0</v>
      </c>
      <c r="DK543">
        <v>0</v>
      </c>
    </row>
    <row r="544" spans="1:115" x14ac:dyDescent="0.2">
      <c r="A544">
        <f>ROW(Source!A295)</f>
        <v>295</v>
      </c>
      <c r="B544">
        <v>51441990</v>
      </c>
      <c r="C544">
        <v>51458140</v>
      </c>
      <c r="D544">
        <v>0</v>
      </c>
      <c r="E544">
        <v>1</v>
      </c>
      <c r="F544">
        <v>1</v>
      </c>
      <c r="G544">
        <v>1</v>
      </c>
      <c r="H544">
        <v>3</v>
      </c>
      <c r="I544" t="s">
        <v>717</v>
      </c>
      <c r="J544" t="s">
        <v>3</v>
      </c>
      <c r="K544" t="s">
        <v>718</v>
      </c>
      <c r="L544">
        <v>1407</v>
      </c>
      <c r="N544">
        <v>1013</v>
      </c>
      <c r="O544" t="s">
        <v>719</v>
      </c>
      <c r="P544" t="s">
        <v>719</v>
      </c>
      <c r="Q544">
        <v>1</v>
      </c>
      <c r="W544">
        <v>0</v>
      </c>
      <c r="X544">
        <v>1550182695</v>
      </c>
      <c r="Y544">
        <f t="shared" si="307"/>
        <v>4.5999999999999999E-2</v>
      </c>
      <c r="AA544">
        <v>1620.85</v>
      </c>
      <c r="AB544">
        <v>0</v>
      </c>
      <c r="AC544">
        <v>0</v>
      </c>
      <c r="AD544">
        <v>0</v>
      </c>
      <c r="AE544">
        <v>1620.85</v>
      </c>
      <c r="AF544">
        <v>0</v>
      </c>
      <c r="AG544">
        <v>0</v>
      </c>
      <c r="AH544">
        <v>0</v>
      </c>
      <c r="AI544">
        <v>1</v>
      </c>
      <c r="AJ544">
        <v>1</v>
      </c>
      <c r="AK544">
        <v>1</v>
      </c>
      <c r="AL544">
        <v>1</v>
      </c>
      <c r="AN544">
        <v>0</v>
      </c>
      <c r="AO544">
        <v>1</v>
      </c>
      <c r="AP544">
        <v>0</v>
      </c>
      <c r="AQ544">
        <v>0</v>
      </c>
      <c r="AR544">
        <v>0</v>
      </c>
      <c r="AS544" t="s">
        <v>3</v>
      </c>
      <c r="AT544">
        <v>4.5999999999999999E-2</v>
      </c>
      <c r="AU544" t="s">
        <v>3</v>
      </c>
      <c r="AV544">
        <v>0</v>
      </c>
      <c r="AW544">
        <v>2</v>
      </c>
      <c r="AX544">
        <v>51458172</v>
      </c>
      <c r="AY544">
        <v>2</v>
      </c>
      <c r="AZ544">
        <v>16384</v>
      </c>
      <c r="BA544">
        <v>544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CX544">
        <f>ROUND(Y544*Source!I295,9)</f>
        <v>0</v>
      </c>
      <c r="CY544">
        <f t="shared" si="308"/>
        <v>1620.85</v>
      </c>
      <c r="CZ544">
        <f t="shared" si="309"/>
        <v>1620.85</v>
      </c>
      <c r="DA544">
        <f t="shared" si="310"/>
        <v>1</v>
      </c>
      <c r="DB544">
        <f t="shared" si="311"/>
        <v>74.56</v>
      </c>
      <c r="DC544">
        <f t="shared" si="312"/>
        <v>0</v>
      </c>
      <c r="DD544" t="s">
        <v>3</v>
      </c>
      <c r="DE544" t="s">
        <v>3</v>
      </c>
      <c r="DF544">
        <f t="shared" si="282"/>
        <v>0</v>
      </c>
      <c r="DG544">
        <f t="shared" si="283"/>
        <v>0</v>
      </c>
      <c r="DH544">
        <f t="shared" si="284"/>
        <v>0</v>
      </c>
      <c r="DI544">
        <f t="shared" si="285"/>
        <v>0</v>
      </c>
      <c r="DJ544">
        <f t="shared" si="313"/>
        <v>0</v>
      </c>
      <c r="DK544">
        <v>0</v>
      </c>
    </row>
    <row r="545" spans="1:115" x14ac:dyDescent="0.2">
      <c r="A545">
        <f>ROW(Source!A295)</f>
        <v>295</v>
      </c>
      <c r="B545">
        <v>51441990</v>
      </c>
      <c r="C545">
        <v>51458140</v>
      </c>
      <c r="D545">
        <v>0</v>
      </c>
      <c r="E545">
        <v>1</v>
      </c>
      <c r="F545">
        <v>1</v>
      </c>
      <c r="G545">
        <v>1</v>
      </c>
      <c r="H545">
        <v>3</v>
      </c>
      <c r="I545" t="s">
        <v>257</v>
      </c>
      <c r="J545" t="s">
        <v>3</v>
      </c>
      <c r="K545" t="s">
        <v>258</v>
      </c>
      <c r="L545">
        <v>1348</v>
      </c>
      <c r="N545">
        <v>1009</v>
      </c>
      <c r="O545" t="s">
        <v>230</v>
      </c>
      <c r="P545" t="s">
        <v>230</v>
      </c>
      <c r="Q545">
        <v>1000</v>
      </c>
      <c r="W545">
        <v>0</v>
      </c>
      <c r="X545">
        <v>-1292456569</v>
      </c>
      <c r="Y545">
        <f t="shared" si="307"/>
        <v>0.19</v>
      </c>
      <c r="AA545">
        <v>11856</v>
      </c>
      <c r="AB545">
        <v>0</v>
      </c>
      <c r="AC545">
        <v>0</v>
      </c>
      <c r="AD545">
        <v>0</v>
      </c>
      <c r="AE545">
        <v>11856</v>
      </c>
      <c r="AF545">
        <v>0</v>
      </c>
      <c r="AG545">
        <v>0</v>
      </c>
      <c r="AH545">
        <v>0</v>
      </c>
      <c r="AI545">
        <v>1</v>
      </c>
      <c r="AJ545">
        <v>1</v>
      </c>
      <c r="AK545">
        <v>1</v>
      </c>
      <c r="AL545">
        <v>1</v>
      </c>
      <c r="AN545">
        <v>0</v>
      </c>
      <c r="AO545">
        <v>1</v>
      </c>
      <c r="AP545">
        <v>0</v>
      </c>
      <c r="AQ545">
        <v>0</v>
      </c>
      <c r="AR545">
        <v>0</v>
      </c>
      <c r="AS545" t="s">
        <v>3</v>
      </c>
      <c r="AT545">
        <v>0.19</v>
      </c>
      <c r="AU545" t="s">
        <v>3</v>
      </c>
      <c r="AV545">
        <v>0</v>
      </c>
      <c r="AW545">
        <v>2</v>
      </c>
      <c r="AX545">
        <v>51458173</v>
      </c>
      <c r="AY545">
        <v>2</v>
      </c>
      <c r="AZ545">
        <v>16384</v>
      </c>
      <c r="BA545">
        <v>545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CX545">
        <f>ROUND(Y545*Source!I295,9)</f>
        <v>0</v>
      </c>
      <c r="CY545">
        <f t="shared" si="308"/>
        <v>11856</v>
      </c>
      <c r="CZ545">
        <f t="shared" si="309"/>
        <v>11856</v>
      </c>
      <c r="DA545">
        <f t="shared" si="310"/>
        <v>1</v>
      </c>
      <c r="DB545">
        <f t="shared" si="311"/>
        <v>2252.64</v>
      </c>
      <c r="DC545">
        <f t="shared" si="312"/>
        <v>0</v>
      </c>
      <c r="DD545" t="s">
        <v>3</v>
      </c>
      <c r="DE545" t="s">
        <v>3</v>
      </c>
      <c r="DF545">
        <f t="shared" si="282"/>
        <v>0</v>
      </c>
      <c r="DG545">
        <f t="shared" si="283"/>
        <v>0</v>
      </c>
      <c r="DH545">
        <f t="shared" si="284"/>
        <v>0</v>
      </c>
      <c r="DI545">
        <f t="shared" si="285"/>
        <v>0</v>
      </c>
      <c r="DJ545">
        <f t="shared" si="313"/>
        <v>0</v>
      </c>
      <c r="DK545">
        <v>0</v>
      </c>
    </row>
    <row r="546" spans="1:115" x14ac:dyDescent="0.2">
      <c r="A546">
        <f>ROW(Source!A295)</f>
        <v>295</v>
      </c>
      <c r="B546">
        <v>51441990</v>
      </c>
      <c r="C546">
        <v>51458140</v>
      </c>
      <c r="D546">
        <v>0</v>
      </c>
      <c r="E546">
        <v>1</v>
      </c>
      <c r="F546">
        <v>1</v>
      </c>
      <c r="G546">
        <v>1</v>
      </c>
      <c r="H546">
        <v>3</v>
      </c>
      <c r="I546" t="s">
        <v>791</v>
      </c>
      <c r="J546" t="s">
        <v>3</v>
      </c>
      <c r="K546" t="s">
        <v>792</v>
      </c>
      <c r="L546">
        <v>1371</v>
      </c>
      <c r="N546">
        <v>1013</v>
      </c>
      <c r="O546" t="s">
        <v>154</v>
      </c>
      <c r="P546" t="s">
        <v>154</v>
      </c>
      <c r="Q546">
        <v>1</v>
      </c>
      <c r="W546">
        <v>0</v>
      </c>
      <c r="X546">
        <v>-2023730204</v>
      </c>
      <c r="Y546">
        <f t="shared" si="307"/>
        <v>88</v>
      </c>
      <c r="AA546">
        <v>31.5</v>
      </c>
      <c r="AB546">
        <v>0</v>
      </c>
      <c r="AC546">
        <v>0</v>
      </c>
      <c r="AD546">
        <v>0</v>
      </c>
      <c r="AE546">
        <v>31.5</v>
      </c>
      <c r="AF546">
        <v>0</v>
      </c>
      <c r="AG546">
        <v>0</v>
      </c>
      <c r="AH546">
        <v>0</v>
      </c>
      <c r="AI546">
        <v>1</v>
      </c>
      <c r="AJ546">
        <v>1</v>
      </c>
      <c r="AK546">
        <v>1</v>
      </c>
      <c r="AL546">
        <v>1</v>
      </c>
      <c r="AN546">
        <v>0</v>
      </c>
      <c r="AO546">
        <v>1</v>
      </c>
      <c r="AP546">
        <v>0</v>
      </c>
      <c r="AQ546">
        <v>0</v>
      </c>
      <c r="AR546">
        <v>0</v>
      </c>
      <c r="AS546" t="s">
        <v>3</v>
      </c>
      <c r="AT546">
        <v>88</v>
      </c>
      <c r="AU546" t="s">
        <v>3</v>
      </c>
      <c r="AV546">
        <v>0</v>
      </c>
      <c r="AW546">
        <v>2</v>
      </c>
      <c r="AX546">
        <v>51458174</v>
      </c>
      <c r="AY546">
        <v>2</v>
      </c>
      <c r="AZ546">
        <v>16384</v>
      </c>
      <c r="BA546">
        <v>546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CX546">
        <f>ROUND(Y546*Source!I295,9)</f>
        <v>0</v>
      </c>
      <c r="CY546">
        <f t="shared" si="308"/>
        <v>31.5</v>
      </c>
      <c r="CZ546">
        <f t="shared" si="309"/>
        <v>31.5</v>
      </c>
      <c r="DA546">
        <f t="shared" si="310"/>
        <v>1</v>
      </c>
      <c r="DB546">
        <f t="shared" si="311"/>
        <v>2772</v>
      </c>
      <c r="DC546">
        <f t="shared" si="312"/>
        <v>0</v>
      </c>
      <c r="DD546" t="s">
        <v>3</v>
      </c>
      <c r="DE546" t="s">
        <v>3</v>
      </c>
      <c r="DF546">
        <f t="shared" si="282"/>
        <v>0</v>
      </c>
      <c r="DG546">
        <f t="shared" si="283"/>
        <v>0</v>
      </c>
      <c r="DH546">
        <f t="shared" si="284"/>
        <v>0</v>
      </c>
      <c r="DI546">
        <f t="shared" si="285"/>
        <v>0</v>
      </c>
      <c r="DJ546">
        <f t="shared" si="313"/>
        <v>0</v>
      </c>
      <c r="DK546">
        <v>0</v>
      </c>
    </row>
    <row r="547" spans="1:115" x14ac:dyDescent="0.2">
      <c r="A547">
        <f>ROW(Source!A295)</f>
        <v>295</v>
      </c>
      <c r="B547">
        <v>51441990</v>
      </c>
      <c r="C547">
        <v>51458140</v>
      </c>
      <c r="D547">
        <v>0</v>
      </c>
      <c r="E547">
        <v>1</v>
      </c>
      <c r="F547">
        <v>1</v>
      </c>
      <c r="G547">
        <v>1</v>
      </c>
      <c r="H547">
        <v>3</v>
      </c>
      <c r="I547" t="s">
        <v>223</v>
      </c>
      <c r="J547" t="s">
        <v>3</v>
      </c>
      <c r="K547" t="s">
        <v>224</v>
      </c>
      <c r="L547">
        <v>1301</v>
      </c>
      <c r="N547">
        <v>1003</v>
      </c>
      <c r="O547" t="s">
        <v>225</v>
      </c>
      <c r="P547" t="s">
        <v>225</v>
      </c>
      <c r="Q547">
        <v>1</v>
      </c>
      <c r="W547">
        <v>0</v>
      </c>
      <c r="X547">
        <v>-2005551863</v>
      </c>
      <c r="Y547">
        <f t="shared" si="307"/>
        <v>50</v>
      </c>
      <c r="AA547">
        <v>351.2</v>
      </c>
      <c r="AB547">
        <v>0</v>
      </c>
      <c r="AC547">
        <v>0</v>
      </c>
      <c r="AD547">
        <v>0</v>
      </c>
      <c r="AE547">
        <v>351.2</v>
      </c>
      <c r="AF547">
        <v>0</v>
      </c>
      <c r="AG547">
        <v>0</v>
      </c>
      <c r="AH547">
        <v>0</v>
      </c>
      <c r="AI547">
        <v>1</v>
      </c>
      <c r="AJ547">
        <v>1</v>
      </c>
      <c r="AK547">
        <v>1</v>
      </c>
      <c r="AL547">
        <v>1</v>
      </c>
      <c r="AN547">
        <v>0</v>
      </c>
      <c r="AO547">
        <v>1</v>
      </c>
      <c r="AP547">
        <v>0</v>
      </c>
      <c r="AQ547">
        <v>0</v>
      </c>
      <c r="AR547">
        <v>0</v>
      </c>
      <c r="AS547" t="s">
        <v>3</v>
      </c>
      <c r="AT547">
        <v>50</v>
      </c>
      <c r="AU547" t="s">
        <v>3</v>
      </c>
      <c r="AV547">
        <v>0</v>
      </c>
      <c r="AW547">
        <v>2</v>
      </c>
      <c r="AX547">
        <v>51458175</v>
      </c>
      <c r="AY547">
        <v>2</v>
      </c>
      <c r="AZ547">
        <v>16384</v>
      </c>
      <c r="BA547">
        <v>547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CX547">
        <f>ROUND(Y547*Source!I295,9)</f>
        <v>0</v>
      </c>
      <c r="CY547">
        <f t="shared" si="308"/>
        <v>351.2</v>
      </c>
      <c r="CZ547">
        <f t="shared" si="309"/>
        <v>351.2</v>
      </c>
      <c r="DA547">
        <f t="shared" si="310"/>
        <v>1</v>
      </c>
      <c r="DB547">
        <f t="shared" si="311"/>
        <v>17560</v>
      </c>
      <c r="DC547">
        <f t="shared" si="312"/>
        <v>0</v>
      </c>
      <c r="DD547" t="s">
        <v>3</v>
      </c>
      <c r="DE547" t="s">
        <v>3</v>
      </c>
      <c r="DF547">
        <f t="shared" si="282"/>
        <v>0</v>
      </c>
      <c r="DG547">
        <f t="shared" si="283"/>
        <v>0</v>
      </c>
      <c r="DH547">
        <f t="shared" si="284"/>
        <v>0</v>
      </c>
      <c r="DI547">
        <f t="shared" si="285"/>
        <v>0</v>
      </c>
      <c r="DJ547">
        <f t="shared" si="313"/>
        <v>0</v>
      </c>
      <c r="DK547">
        <v>0</v>
      </c>
    </row>
    <row r="548" spans="1:115" x14ac:dyDescent="0.2">
      <c r="A548">
        <f>ROW(Source!A295)</f>
        <v>295</v>
      </c>
      <c r="B548">
        <v>51441990</v>
      </c>
      <c r="C548">
        <v>51458140</v>
      </c>
      <c r="D548">
        <v>0</v>
      </c>
      <c r="E548">
        <v>1</v>
      </c>
      <c r="F548">
        <v>1</v>
      </c>
      <c r="G548">
        <v>1</v>
      </c>
      <c r="H548">
        <v>3</v>
      </c>
      <c r="I548" t="s">
        <v>764</v>
      </c>
      <c r="J548" t="s">
        <v>3</v>
      </c>
      <c r="K548" t="s">
        <v>765</v>
      </c>
      <c r="L548">
        <v>1425</v>
      </c>
      <c r="N548">
        <v>1013</v>
      </c>
      <c r="O548" t="s">
        <v>766</v>
      </c>
      <c r="P548" t="s">
        <v>766</v>
      </c>
      <c r="Q548">
        <v>1</v>
      </c>
      <c r="W548">
        <v>0</v>
      </c>
      <c r="X548">
        <v>-1980518355</v>
      </c>
      <c r="Y548">
        <f t="shared" si="307"/>
        <v>0.01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1</v>
      </c>
      <c r="AJ548">
        <v>1</v>
      </c>
      <c r="AK548">
        <v>1</v>
      </c>
      <c r="AL548">
        <v>1</v>
      </c>
      <c r="AN548">
        <v>0</v>
      </c>
      <c r="AO548">
        <v>0</v>
      </c>
      <c r="AP548">
        <v>0</v>
      </c>
      <c r="AQ548">
        <v>0</v>
      </c>
      <c r="AR548">
        <v>0</v>
      </c>
      <c r="AS548" t="s">
        <v>3</v>
      </c>
      <c r="AT548">
        <v>0.01</v>
      </c>
      <c r="AU548" t="s">
        <v>3</v>
      </c>
      <c r="AV548">
        <v>0</v>
      </c>
      <c r="AW548">
        <v>2</v>
      </c>
      <c r="AX548">
        <v>51458176</v>
      </c>
      <c r="AY548">
        <v>1</v>
      </c>
      <c r="AZ548">
        <v>0</v>
      </c>
      <c r="BA548">
        <v>548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CX548">
        <f>ROUND(Y548*Source!I295,9)</f>
        <v>0</v>
      </c>
      <c r="CY548">
        <f t="shared" si="308"/>
        <v>0</v>
      </c>
      <c r="CZ548">
        <f t="shared" si="309"/>
        <v>0</v>
      </c>
      <c r="DA548">
        <f t="shared" si="310"/>
        <v>1</v>
      </c>
      <c r="DB548">
        <f t="shared" si="311"/>
        <v>0</v>
      </c>
      <c r="DC548">
        <f t="shared" si="312"/>
        <v>0</v>
      </c>
      <c r="DD548" t="s">
        <v>3</v>
      </c>
      <c r="DE548" t="s">
        <v>3</v>
      </c>
      <c r="DF548">
        <f t="shared" si="282"/>
        <v>0</v>
      </c>
      <c r="DG548">
        <f t="shared" si="283"/>
        <v>0</v>
      </c>
      <c r="DH548">
        <f t="shared" si="284"/>
        <v>0</v>
      </c>
      <c r="DI548">
        <f t="shared" si="285"/>
        <v>0</v>
      </c>
      <c r="DJ548">
        <f t="shared" si="313"/>
        <v>0</v>
      </c>
      <c r="DK548">
        <v>0</v>
      </c>
    </row>
    <row r="549" spans="1:115" x14ac:dyDescent="0.2">
      <c r="A549">
        <f>ROW(Source!A295)</f>
        <v>295</v>
      </c>
      <c r="B549">
        <v>51441990</v>
      </c>
      <c r="C549">
        <v>51458140</v>
      </c>
      <c r="D549">
        <v>0</v>
      </c>
      <c r="E549">
        <v>1</v>
      </c>
      <c r="F549">
        <v>1</v>
      </c>
      <c r="G549">
        <v>1</v>
      </c>
      <c r="H549">
        <v>3</v>
      </c>
      <c r="I549" t="s">
        <v>779</v>
      </c>
      <c r="J549" t="s">
        <v>3</v>
      </c>
      <c r="K549" t="s">
        <v>780</v>
      </c>
      <c r="L549">
        <v>1377</v>
      </c>
      <c r="N549">
        <v>1013</v>
      </c>
      <c r="O549" t="s">
        <v>163</v>
      </c>
      <c r="P549" t="s">
        <v>163</v>
      </c>
      <c r="Q549">
        <v>1</v>
      </c>
      <c r="W549">
        <v>0</v>
      </c>
      <c r="X549">
        <v>-1284809414</v>
      </c>
      <c r="Y549">
        <f t="shared" si="307"/>
        <v>1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1</v>
      </c>
      <c r="AJ549">
        <v>1</v>
      </c>
      <c r="AK549">
        <v>1</v>
      </c>
      <c r="AL549">
        <v>1</v>
      </c>
      <c r="AN549">
        <v>0</v>
      </c>
      <c r="AO549">
        <v>0</v>
      </c>
      <c r="AP549">
        <v>0</v>
      </c>
      <c r="AQ549">
        <v>0</v>
      </c>
      <c r="AR549">
        <v>0</v>
      </c>
      <c r="AS549" t="s">
        <v>3</v>
      </c>
      <c r="AT549">
        <v>1</v>
      </c>
      <c r="AU549" t="s">
        <v>3</v>
      </c>
      <c r="AV549">
        <v>0</v>
      </c>
      <c r="AW549">
        <v>2</v>
      </c>
      <c r="AX549">
        <v>51458177</v>
      </c>
      <c r="AY549">
        <v>1</v>
      </c>
      <c r="AZ549">
        <v>0</v>
      </c>
      <c r="BA549">
        <v>549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CX549">
        <f>ROUND(Y549*Source!I295,9)</f>
        <v>0</v>
      </c>
      <c r="CY549">
        <f t="shared" si="308"/>
        <v>0</v>
      </c>
      <c r="CZ549">
        <f t="shared" si="309"/>
        <v>0</v>
      </c>
      <c r="DA549">
        <f t="shared" si="310"/>
        <v>1</v>
      </c>
      <c r="DB549">
        <f t="shared" si="311"/>
        <v>0</v>
      </c>
      <c r="DC549">
        <f t="shared" si="312"/>
        <v>0</v>
      </c>
      <c r="DD549" t="s">
        <v>3</v>
      </c>
      <c r="DE549" t="s">
        <v>3</v>
      </c>
      <c r="DF549">
        <f t="shared" si="282"/>
        <v>0</v>
      </c>
      <c r="DG549">
        <f t="shared" si="283"/>
        <v>0</v>
      </c>
      <c r="DH549">
        <f t="shared" si="284"/>
        <v>0</v>
      </c>
      <c r="DI549">
        <f t="shared" si="285"/>
        <v>0</v>
      </c>
      <c r="DJ549">
        <f t="shared" si="313"/>
        <v>0</v>
      </c>
      <c r="DK549">
        <v>0</v>
      </c>
    </row>
    <row r="550" spans="1:115" x14ac:dyDescent="0.2">
      <c r="A550">
        <f>ROW(Source!A295)</f>
        <v>295</v>
      </c>
      <c r="B550">
        <v>51441990</v>
      </c>
      <c r="C550">
        <v>51458140</v>
      </c>
      <c r="D550">
        <v>0</v>
      </c>
      <c r="E550">
        <v>1</v>
      </c>
      <c r="F550">
        <v>1</v>
      </c>
      <c r="G550">
        <v>1</v>
      </c>
      <c r="H550">
        <v>3</v>
      </c>
      <c r="I550" t="s">
        <v>769</v>
      </c>
      <c r="J550" t="s">
        <v>3</v>
      </c>
      <c r="K550" t="s">
        <v>770</v>
      </c>
      <c r="L550">
        <v>1371</v>
      </c>
      <c r="N550">
        <v>1013</v>
      </c>
      <c r="O550" t="s">
        <v>154</v>
      </c>
      <c r="P550" t="s">
        <v>154</v>
      </c>
      <c r="Q550">
        <v>1</v>
      </c>
      <c r="W550">
        <v>0</v>
      </c>
      <c r="X550">
        <v>-1690516171</v>
      </c>
      <c r="Y550">
        <f t="shared" si="307"/>
        <v>88</v>
      </c>
      <c r="AA550">
        <v>4.5999999999999996</v>
      </c>
      <c r="AB550">
        <v>0</v>
      </c>
      <c r="AC550">
        <v>0</v>
      </c>
      <c r="AD550">
        <v>0</v>
      </c>
      <c r="AE550">
        <v>4.5999999999999996</v>
      </c>
      <c r="AF550">
        <v>0</v>
      </c>
      <c r="AG550">
        <v>0</v>
      </c>
      <c r="AH550">
        <v>0</v>
      </c>
      <c r="AI550">
        <v>1</v>
      </c>
      <c r="AJ550">
        <v>1</v>
      </c>
      <c r="AK550">
        <v>1</v>
      </c>
      <c r="AL550">
        <v>1</v>
      </c>
      <c r="AN550">
        <v>0</v>
      </c>
      <c r="AO550">
        <v>1</v>
      </c>
      <c r="AP550">
        <v>0</v>
      </c>
      <c r="AQ550">
        <v>0</v>
      </c>
      <c r="AR550">
        <v>0</v>
      </c>
      <c r="AS550" t="s">
        <v>3</v>
      </c>
      <c r="AT550">
        <v>88</v>
      </c>
      <c r="AU550" t="s">
        <v>3</v>
      </c>
      <c r="AV550">
        <v>0</v>
      </c>
      <c r="AW550">
        <v>2</v>
      </c>
      <c r="AX550">
        <v>51458178</v>
      </c>
      <c r="AY550">
        <v>2</v>
      </c>
      <c r="AZ550">
        <v>16384</v>
      </c>
      <c r="BA550">
        <v>550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CX550">
        <f>ROUND(Y550*Source!I295,9)</f>
        <v>0</v>
      </c>
      <c r="CY550">
        <f t="shared" si="308"/>
        <v>4.5999999999999996</v>
      </c>
      <c r="CZ550">
        <f t="shared" si="309"/>
        <v>4.5999999999999996</v>
      </c>
      <c r="DA550">
        <f t="shared" si="310"/>
        <v>1</v>
      </c>
      <c r="DB550">
        <f t="shared" si="311"/>
        <v>404.8</v>
      </c>
      <c r="DC550">
        <f t="shared" si="312"/>
        <v>0</v>
      </c>
      <c r="DD550" t="s">
        <v>3</v>
      </c>
      <c r="DE550" t="s">
        <v>3</v>
      </c>
      <c r="DF550">
        <f t="shared" si="282"/>
        <v>0</v>
      </c>
      <c r="DG550">
        <f t="shared" si="283"/>
        <v>0</v>
      </c>
      <c r="DH550">
        <f t="shared" si="284"/>
        <v>0</v>
      </c>
      <c r="DI550">
        <f t="shared" si="285"/>
        <v>0</v>
      </c>
      <c r="DJ550">
        <f t="shared" si="313"/>
        <v>0</v>
      </c>
      <c r="DK550">
        <v>0</v>
      </c>
    </row>
    <row r="551" spans="1:115" x14ac:dyDescent="0.2">
      <c r="A551">
        <f>ROW(Source!A296)</f>
        <v>296</v>
      </c>
      <c r="B551">
        <v>51442965</v>
      </c>
      <c r="C551">
        <v>51458179</v>
      </c>
      <c r="D551">
        <v>0</v>
      </c>
      <c r="E551">
        <v>1</v>
      </c>
      <c r="F551">
        <v>1</v>
      </c>
      <c r="G551">
        <v>1</v>
      </c>
      <c r="H551">
        <v>1</v>
      </c>
      <c r="I551" t="s">
        <v>793</v>
      </c>
      <c r="J551" t="s">
        <v>3</v>
      </c>
      <c r="K551" t="s">
        <v>794</v>
      </c>
      <c r="L551">
        <v>1369</v>
      </c>
      <c r="N551">
        <v>1013</v>
      </c>
      <c r="O551" t="s">
        <v>642</v>
      </c>
      <c r="P551" t="s">
        <v>642</v>
      </c>
      <c r="Q551">
        <v>1</v>
      </c>
      <c r="W551">
        <v>0</v>
      </c>
      <c r="X551">
        <v>437392262</v>
      </c>
      <c r="Y551">
        <f>(AT551*1.15*1.15)</f>
        <v>45.63947499999999</v>
      </c>
      <c r="AA551">
        <v>0</v>
      </c>
      <c r="AB551">
        <v>0</v>
      </c>
      <c r="AC551">
        <v>0</v>
      </c>
      <c r="AD551">
        <v>9.18</v>
      </c>
      <c r="AE551">
        <v>0</v>
      </c>
      <c r="AF551">
        <v>0</v>
      </c>
      <c r="AG551">
        <v>0</v>
      </c>
      <c r="AH551">
        <v>9.18</v>
      </c>
      <c r="AI551">
        <v>1</v>
      </c>
      <c r="AJ551">
        <v>1</v>
      </c>
      <c r="AK551">
        <v>1</v>
      </c>
      <c r="AL551">
        <v>1</v>
      </c>
      <c r="AN551">
        <v>0</v>
      </c>
      <c r="AO551">
        <v>1</v>
      </c>
      <c r="AP551">
        <v>0</v>
      </c>
      <c r="AQ551">
        <v>0</v>
      </c>
      <c r="AR551">
        <v>0</v>
      </c>
      <c r="AS551" t="s">
        <v>3</v>
      </c>
      <c r="AT551">
        <v>34.51</v>
      </c>
      <c r="AU551" t="s">
        <v>43</v>
      </c>
      <c r="AV551">
        <v>1</v>
      </c>
      <c r="AW551">
        <v>2</v>
      </c>
      <c r="AX551">
        <v>51458192</v>
      </c>
      <c r="AY551">
        <v>2</v>
      </c>
      <c r="AZ551">
        <v>131072</v>
      </c>
      <c r="BA551">
        <v>551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CX551">
        <f>ROUND(Y551*Source!I296,9)</f>
        <v>0</v>
      </c>
      <c r="CY551">
        <f>AD551</f>
        <v>9.18</v>
      </c>
      <c r="CZ551">
        <f>AH551</f>
        <v>9.18</v>
      </c>
      <c r="DA551">
        <f>AL551</f>
        <v>1</v>
      </c>
      <c r="DB551">
        <f>ROUND((ROUND(AT551*CZ551,2)*1.15*1.15),6)</f>
        <v>418.96800000000002</v>
      </c>
      <c r="DC551">
        <f>ROUND((ROUND(AT551*AG551,2)*1.15*1.15),6)</f>
        <v>0</v>
      </c>
      <c r="DD551" t="s">
        <v>3</v>
      </c>
      <c r="DE551" t="s">
        <v>3</v>
      </c>
      <c r="DF551">
        <f t="shared" si="282"/>
        <v>0</v>
      </c>
      <c r="DG551">
        <f t="shared" si="283"/>
        <v>0</v>
      </c>
      <c r="DH551">
        <f t="shared" si="284"/>
        <v>0</v>
      </c>
      <c r="DI551">
        <f t="shared" si="285"/>
        <v>0</v>
      </c>
      <c r="DJ551">
        <f>DI551</f>
        <v>0</v>
      </c>
      <c r="DK551">
        <v>0</v>
      </c>
    </row>
    <row r="552" spans="1:115" x14ac:dyDescent="0.2">
      <c r="A552">
        <f>ROW(Source!A296)</f>
        <v>296</v>
      </c>
      <c r="B552">
        <v>51442965</v>
      </c>
      <c r="C552">
        <v>51458179</v>
      </c>
      <c r="D552">
        <v>121548</v>
      </c>
      <c r="E552">
        <v>1</v>
      </c>
      <c r="F552">
        <v>1</v>
      </c>
      <c r="G552">
        <v>1</v>
      </c>
      <c r="H552">
        <v>1</v>
      </c>
      <c r="I552" t="s">
        <v>31</v>
      </c>
      <c r="J552" t="s">
        <v>3</v>
      </c>
      <c r="K552" t="s">
        <v>643</v>
      </c>
      <c r="L552">
        <v>1369</v>
      </c>
      <c r="N552">
        <v>1013</v>
      </c>
      <c r="O552" t="s">
        <v>642</v>
      </c>
      <c r="P552" t="s">
        <v>642</v>
      </c>
      <c r="Q552">
        <v>1</v>
      </c>
      <c r="W552">
        <v>0</v>
      </c>
      <c r="X552">
        <v>18861106</v>
      </c>
      <c r="Y552">
        <f t="shared" ref="Y552:Y562" si="314">(AT552*1.25*1.15)</f>
        <v>36.886249999999997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1</v>
      </c>
      <c r="AJ552">
        <v>1</v>
      </c>
      <c r="AK552">
        <v>1</v>
      </c>
      <c r="AL552">
        <v>1</v>
      </c>
      <c r="AN552">
        <v>0</v>
      </c>
      <c r="AO552">
        <v>1</v>
      </c>
      <c r="AP552">
        <v>0</v>
      </c>
      <c r="AQ552">
        <v>0</v>
      </c>
      <c r="AR552">
        <v>0</v>
      </c>
      <c r="AS552" t="s">
        <v>3</v>
      </c>
      <c r="AT552">
        <v>25.66</v>
      </c>
      <c r="AU552" t="s">
        <v>36</v>
      </c>
      <c r="AV552">
        <v>2</v>
      </c>
      <c r="AW552">
        <v>2</v>
      </c>
      <c r="AX552">
        <v>51458193</v>
      </c>
      <c r="AY552">
        <v>1</v>
      </c>
      <c r="AZ552">
        <v>0</v>
      </c>
      <c r="BA552">
        <v>552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CX552">
        <f>ROUND(Y552*Source!I296,9)</f>
        <v>0</v>
      </c>
      <c r="CY552">
        <f>AD552</f>
        <v>0</v>
      </c>
      <c r="CZ552">
        <f>AH552</f>
        <v>0</v>
      </c>
      <c r="DA552">
        <f>AL552</f>
        <v>1</v>
      </c>
      <c r="DB552">
        <f t="shared" ref="DB552:DB562" si="315">ROUND((ROUND(AT552*CZ552,2)*1.25*1.15),6)</f>
        <v>0</v>
      </c>
      <c r="DC552">
        <f t="shared" ref="DC552:DC562" si="316">ROUND((ROUND(AT552*AG552,2)*1.25*1.15),6)</f>
        <v>0</v>
      </c>
      <c r="DD552" t="s">
        <v>3</v>
      </c>
      <c r="DE552" t="s">
        <v>3</v>
      </c>
      <c r="DF552">
        <f t="shared" si="282"/>
        <v>0</v>
      </c>
      <c r="DG552">
        <f t="shared" si="283"/>
        <v>0</v>
      </c>
      <c r="DH552">
        <f t="shared" si="284"/>
        <v>0</v>
      </c>
      <c r="DI552">
        <f t="shared" si="285"/>
        <v>0</v>
      </c>
      <c r="DJ552">
        <f>DI552</f>
        <v>0</v>
      </c>
      <c r="DK552">
        <v>0</v>
      </c>
    </row>
    <row r="553" spans="1:115" x14ac:dyDescent="0.2">
      <c r="A553">
        <f>ROW(Source!A296)</f>
        <v>296</v>
      </c>
      <c r="B553">
        <v>51442965</v>
      </c>
      <c r="C553">
        <v>51458179</v>
      </c>
      <c r="D553">
        <v>0</v>
      </c>
      <c r="E553">
        <v>1</v>
      </c>
      <c r="F553">
        <v>1</v>
      </c>
      <c r="G553">
        <v>1</v>
      </c>
      <c r="H553">
        <v>2</v>
      </c>
      <c r="I553" t="s">
        <v>781</v>
      </c>
      <c r="J553" t="s">
        <v>3</v>
      </c>
      <c r="K553" t="s">
        <v>782</v>
      </c>
      <c r="L553">
        <v>37129807</v>
      </c>
      <c r="N553">
        <v>1011</v>
      </c>
      <c r="O553" t="s">
        <v>646</v>
      </c>
      <c r="P553" t="s">
        <v>646</v>
      </c>
      <c r="Q553">
        <v>1</v>
      </c>
      <c r="W553">
        <v>0</v>
      </c>
      <c r="X553">
        <v>1021247885</v>
      </c>
      <c r="Y553">
        <f t="shared" si="314"/>
        <v>2.9756249999999995</v>
      </c>
      <c r="AA553">
        <v>0</v>
      </c>
      <c r="AB553">
        <v>184.4</v>
      </c>
      <c r="AC553">
        <v>25.1</v>
      </c>
      <c r="AD553">
        <v>0</v>
      </c>
      <c r="AE553">
        <v>0</v>
      </c>
      <c r="AF553">
        <v>184.4</v>
      </c>
      <c r="AG553">
        <v>25.1</v>
      </c>
      <c r="AH553">
        <v>0</v>
      </c>
      <c r="AI553">
        <v>1</v>
      </c>
      <c r="AJ553">
        <v>1</v>
      </c>
      <c r="AK553">
        <v>1</v>
      </c>
      <c r="AL553">
        <v>1</v>
      </c>
      <c r="AN553">
        <v>0</v>
      </c>
      <c r="AO553">
        <v>1</v>
      </c>
      <c r="AP553">
        <v>0</v>
      </c>
      <c r="AQ553">
        <v>0</v>
      </c>
      <c r="AR553">
        <v>0</v>
      </c>
      <c r="AS553" t="s">
        <v>3</v>
      </c>
      <c r="AT553">
        <v>2.0699999999999998</v>
      </c>
      <c r="AU553" t="s">
        <v>36</v>
      </c>
      <c r="AV553">
        <v>0</v>
      </c>
      <c r="AW553">
        <v>2</v>
      </c>
      <c r="AX553">
        <v>51458194</v>
      </c>
      <c r="AY553">
        <v>2</v>
      </c>
      <c r="AZ553">
        <v>100352</v>
      </c>
      <c r="BA553">
        <v>553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CX553">
        <f>ROUND(Y553*Source!I296,9)</f>
        <v>0</v>
      </c>
      <c r="CY553">
        <f t="shared" ref="CY553:CY562" si="317">AB553</f>
        <v>184.4</v>
      </c>
      <c r="CZ553">
        <f t="shared" ref="CZ553:CZ562" si="318">AF553</f>
        <v>184.4</v>
      </c>
      <c r="DA553">
        <f t="shared" ref="DA553:DA562" si="319">AJ553</f>
        <v>1</v>
      </c>
      <c r="DB553">
        <f t="shared" si="315"/>
        <v>548.708125</v>
      </c>
      <c r="DC553">
        <f t="shared" si="316"/>
        <v>74.692499999999995</v>
      </c>
      <c r="DD553" t="s">
        <v>3</v>
      </c>
      <c r="DE553" t="s">
        <v>3</v>
      </c>
      <c r="DF553">
        <f t="shared" si="282"/>
        <v>0</v>
      </c>
      <c r="DG553">
        <f t="shared" si="283"/>
        <v>0</v>
      </c>
      <c r="DH553">
        <f t="shared" si="284"/>
        <v>0</v>
      </c>
      <c r="DI553">
        <f t="shared" si="285"/>
        <v>0</v>
      </c>
      <c r="DJ553">
        <f t="shared" ref="DJ553:DJ562" si="320">DG553</f>
        <v>0</v>
      </c>
      <c r="DK553">
        <v>0</v>
      </c>
    </row>
    <row r="554" spans="1:115" x14ac:dyDescent="0.2">
      <c r="A554">
        <f>ROW(Source!A296)</f>
        <v>296</v>
      </c>
      <c r="B554">
        <v>51442965</v>
      </c>
      <c r="C554">
        <v>51458179</v>
      </c>
      <c r="D554">
        <v>0</v>
      </c>
      <c r="E554">
        <v>1</v>
      </c>
      <c r="F554">
        <v>1</v>
      </c>
      <c r="G554">
        <v>1</v>
      </c>
      <c r="H554">
        <v>2</v>
      </c>
      <c r="I554" t="s">
        <v>693</v>
      </c>
      <c r="J554" t="s">
        <v>3</v>
      </c>
      <c r="K554" t="s">
        <v>694</v>
      </c>
      <c r="L554">
        <v>37129807</v>
      </c>
      <c r="N554">
        <v>1011</v>
      </c>
      <c r="O554" t="s">
        <v>646</v>
      </c>
      <c r="P554" t="s">
        <v>646</v>
      </c>
      <c r="Q554">
        <v>1</v>
      </c>
      <c r="W554">
        <v>0</v>
      </c>
      <c r="X554">
        <v>-868342826</v>
      </c>
      <c r="Y554">
        <f t="shared" si="314"/>
        <v>2.9756249999999995</v>
      </c>
      <c r="AA554">
        <v>0</v>
      </c>
      <c r="AB554">
        <v>597.1</v>
      </c>
      <c r="AC554">
        <v>23.2</v>
      </c>
      <c r="AD554">
        <v>0</v>
      </c>
      <c r="AE554">
        <v>0</v>
      </c>
      <c r="AF554">
        <v>597.1</v>
      </c>
      <c r="AG554">
        <v>23.2</v>
      </c>
      <c r="AH554">
        <v>0</v>
      </c>
      <c r="AI554">
        <v>1</v>
      </c>
      <c r="AJ554">
        <v>1</v>
      </c>
      <c r="AK554">
        <v>1</v>
      </c>
      <c r="AL554">
        <v>1</v>
      </c>
      <c r="AN554">
        <v>0</v>
      </c>
      <c r="AO554">
        <v>1</v>
      </c>
      <c r="AP554">
        <v>0</v>
      </c>
      <c r="AQ554">
        <v>0</v>
      </c>
      <c r="AR554">
        <v>0</v>
      </c>
      <c r="AS554" t="s">
        <v>3</v>
      </c>
      <c r="AT554">
        <v>2.0699999999999998</v>
      </c>
      <c r="AU554" t="s">
        <v>36</v>
      </c>
      <c r="AV554">
        <v>0</v>
      </c>
      <c r="AW554">
        <v>2</v>
      </c>
      <c r="AX554">
        <v>51458195</v>
      </c>
      <c r="AY554">
        <v>2</v>
      </c>
      <c r="AZ554">
        <v>100352</v>
      </c>
      <c r="BA554">
        <v>554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CX554">
        <f>ROUND(Y554*Source!I296,9)</f>
        <v>0</v>
      </c>
      <c r="CY554">
        <f t="shared" si="317"/>
        <v>597.1</v>
      </c>
      <c r="CZ554">
        <f t="shared" si="318"/>
        <v>597.1</v>
      </c>
      <c r="DA554">
        <f t="shared" si="319"/>
        <v>1</v>
      </c>
      <c r="DB554">
        <f t="shared" si="315"/>
        <v>1776.75</v>
      </c>
      <c r="DC554">
        <f t="shared" si="316"/>
        <v>69.028750000000002</v>
      </c>
      <c r="DD554" t="s">
        <v>3</v>
      </c>
      <c r="DE554" t="s">
        <v>3</v>
      </c>
      <c r="DF554">
        <f t="shared" si="282"/>
        <v>0</v>
      </c>
      <c r="DG554">
        <f t="shared" si="283"/>
        <v>0</v>
      </c>
      <c r="DH554">
        <f t="shared" si="284"/>
        <v>0</v>
      </c>
      <c r="DI554">
        <f t="shared" si="285"/>
        <v>0</v>
      </c>
      <c r="DJ554">
        <f t="shared" si="320"/>
        <v>0</v>
      </c>
      <c r="DK554">
        <v>0</v>
      </c>
    </row>
    <row r="555" spans="1:115" x14ac:dyDescent="0.2">
      <c r="A555">
        <f>ROW(Source!A296)</f>
        <v>296</v>
      </c>
      <c r="B555">
        <v>51442965</v>
      </c>
      <c r="C555">
        <v>51458179</v>
      </c>
      <c r="D555">
        <v>0</v>
      </c>
      <c r="E555">
        <v>1</v>
      </c>
      <c r="F555">
        <v>1</v>
      </c>
      <c r="G555">
        <v>1</v>
      </c>
      <c r="H555">
        <v>2</v>
      </c>
      <c r="I555" t="s">
        <v>773</v>
      </c>
      <c r="J555" t="s">
        <v>3</v>
      </c>
      <c r="K555" t="s">
        <v>774</v>
      </c>
      <c r="L555">
        <v>37129807</v>
      </c>
      <c r="N555">
        <v>1011</v>
      </c>
      <c r="O555" t="s">
        <v>646</v>
      </c>
      <c r="P555" t="s">
        <v>646</v>
      </c>
      <c r="Q555">
        <v>1</v>
      </c>
      <c r="W555">
        <v>0</v>
      </c>
      <c r="X555">
        <v>2061223483</v>
      </c>
      <c r="Y555">
        <f t="shared" si="314"/>
        <v>2.9756249999999995</v>
      </c>
      <c r="AA555">
        <v>0</v>
      </c>
      <c r="AB555">
        <v>399.15</v>
      </c>
      <c r="AC555">
        <v>36.700000000000003</v>
      </c>
      <c r="AD555">
        <v>0</v>
      </c>
      <c r="AE555">
        <v>0</v>
      </c>
      <c r="AF555">
        <v>399.15</v>
      </c>
      <c r="AG555">
        <v>36.700000000000003</v>
      </c>
      <c r="AH555">
        <v>0</v>
      </c>
      <c r="AI555">
        <v>1</v>
      </c>
      <c r="AJ555">
        <v>1</v>
      </c>
      <c r="AK555">
        <v>1</v>
      </c>
      <c r="AL555">
        <v>1</v>
      </c>
      <c r="AN555">
        <v>0</v>
      </c>
      <c r="AO555">
        <v>1</v>
      </c>
      <c r="AP555">
        <v>0</v>
      </c>
      <c r="AQ555">
        <v>0</v>
      </c>
      <c r="AR555">
        <v>0</v>
      </c>
      <c r="AS555" t="s">
        <v>3</v>
      </c>
      <c r="AT555">
        <v>2.0699999999999998</v>
      </c>
      <c r="AU555" t="s">
        <v>36</v>
      </c>
      <c r="AV555">
        <v>0</v>
      </c>
      <c r="AW555">
        <v>2</v>
      </c>
      <c r="AX555">
        <v>51458196</v>
      </c>
      <c r="AY555">
        <v>2</v>
      </c>
      <c r="AZ555">
        <v>100352</v>
      </c>
      <c r="BA555">
        <v>555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CX555">
        <f>ROUND(Y555*Source!I296,9)</f>
        <v>0</v>
      </c>
      <c r="CY555">
        <f t="shared" si="317"/>
        <v>399.15</v>
      </c>
      <c r="CZ555">
        <f t="shared" si="318"/>
        <v>399.15</v>
      </c>
      <c r="DA555">
        <f t="shared" si="319"/>
        <v>1</v>
      </c>
      <c r="DB555">
        <f t="shared" si="315"/>
        <v>1187.72</v>
      </c>
      <c r="DC555">
        <f t="shared" si="316"/>
        <v>109.206875</v>
      </c>
      <c r="DD555" t="s">
        <v>3</v>
      </c>
      <c r="DE555" t="s">
        <v>3</v>
      </c>
      <c r="DF555">
        <f t="shared" si="282"/>
        <v>0</v>
      </c>
      <c r="DG555">
        <f t="shared" si="283"/>
        <v>0</v>
      </c>
      <c r="DH555">
        <f t="shared" si="284"/>
        <v>0</v>
      </c>
      <c r="DI555">
        <f t="shared" si="285"/>
        <v>0</v>
      </c>
      <c r="DJ555">
        <f t="shared" si="320"/>
        <v>0</v>
      </c>
      <c r="DK555">
        <v>0</v>
      </c>
    </row>
    <row r="556" spans="1:115" x14ac:dyDescent="0.2">
      <c r="A556">
        <f>ROW(Source!A296)</f>
        <v>296</v>
      </c>
      <c r="B556">
        <v>51442965</v>
      </c>
      <c r="C556">
        <v>51458179</v>
      </c>
      <c r="D556">
        <v>0</v>
      </c>
      <c r="E556">
        <v>1</v>
      </c>
      <c r="F556">
        <v>1</v>
      </c>
      <c r="G556">
        <v>1</v>
      </c>
      <c r="H556">
        <v>2</v>
      </c>
      <c r="I556" t="s">
        <v>783</v>
      </c>
      <c r="J556" t="s">
        <v>3</v>
      </c>
      <c r="K556" t="s">
        <v>784</v>
      </c>
      <c r="L556">
        <v>37129807</v>
      </c>
      <c r="N556">
        <v>1011</v>
      </c>
      <c r="O556" t="s">
        <v>646</v>
      </c>
      <c r="P556" t="s">
        <v>646</v>
      </c>
      <c r="Q556">
        <v>1</v>
      </c>
      <c r="W556">
        <v>0</v>
      </c>
      <c r="X556">
        <v>-136172881</v>
      </c>
      <c r="Y556">
        <f t="shared" si="314"/>
        <v>2.3287500000000003</v>
      </c>
      <c r="AA556">
        <v>0</v>
      </c>
      <c r="AB556">
        <v>2412.34</v>
      </c>
      <c r="AC556">
        <v>50.2</v>
      </c>
      <c r="AD556">
        <v>0</v>
      </c>
      <c r="AE556">
        <v>0</v>
      </c>
      <c r="AF556">
        <v>2412.34</v>
      </c>
      <c r="AG556">
        <v>50.2</v>
      </c>
      <c r="AH556">
        <v>0</v>
      </c>
      <c r="AI556">
        <v>1</v>
      </c>
      <c r="AJ556">
        <v>1</v>
      </c>
      <c r="AK556">
        <v>1</v>
      </c>
      <c r="AL556">
        <v>1</v>
      </c>
      <c r="AN556">
        <v>0</v>
      </c>
      <c r="AO556">
        <v>1</v>
      </c>
      <c r="AP556">
        <v>0</v>
      </c>
      <c r="AQ556">
        <v>0</v>
      </c>
      <c r="AR556">
        <v>0</v>
      </c>
      <c r="AS556" t="s">
        <v>3</v>
      </c>
      <c r="AT556">
        <v>1.62</v>
      </c>
      <c r="AU556" t="s">
        <v>36</v>
      </c>
      <c r="AV556">
        <v>0</v>
      </c>
      <c r="AW556">
        <v>2</v>
      </c>
      <c r="AX556">
        <v>51458197</v>
      </c>
      <c r="AY556">
        <v>2</v>
      </c>
      <c r="AZ556">
        <v>98304</v>
      </c>
      <c r="BA556">
        <v>556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CX556">
        <f>ROUND(Y556*Source!I296,9)</f>
        <v>0</v>
      </c>
      <c r="CY556">
        <f t="shared" si="317"/>
        <v>2412.34</v>
      </c>
      <c r="CZ556">
        <f t="shared" si="318"/>
        <v>2412.34</v>
      </c>
      <c r="DA556">
        <f t="shared" si="319"/>
        <v>1</v>
      </c>
      <c r="DB556">
        <f t="shared" si="315"/>
        <v>5617.7356250000003</v>
      </c>
      <c r="DC556">
        <f t="shared" si="316"/>
        <v>116.89749999999999</v>
      </c>
      <c r="DD556" t="s">
        <v>3</v>
      </c>
      <c r="DE556" t="s">
        <v>3</v>
      </c>
      <c r="DF556">
        <f t="shared" si="282"/>
        <v>0</v>
      </c>
      <c r="DG556">
        <f t="shared" si="283"/>
        <v>0</v>
      </c>
      <c r="DH556">
        <f t="shared" si="284"/>
        <v>0</v>
      </c>
      <c r="DI556">
        <f t="shared" si="285"/>
        <v>0</v>
      </c>
      <c r="DJ556">
        <f t="shared" si="320"/>
        <v>0</v>
      </c>
      <c r="DK556">
        <v>0</v>
      </c>
    </row>
    <row r="557" spans="1:115" x14ac:dyDescent="0.2">
      <c r="A557">
        <f>ROW(Source!A296)</f>
        <v>296</v>
      </c>
      <c r="B557">
        <v>51442965</v>
      </c>
      <c r="C557">
        <v>51458179</v>
      </c>
      <c r="D557">
        <v>0</v>
      </c>
      <c r="E557">
        <v>1</v>
      </c>
      <c r="F557">
        <v>1</v>
      </c>
      <c r="G557">
        <v>1</v>
      </c>
      <c r="H557">
        <v>2</v>
      </c>
      <c r="I557" t="s">
        <v>785</v>
      </c>
      <c r="J557" t="s">
        <v>3</v>
      </c>
      <c r="K557" t="s">
        <v>786</v>
      </c>
      <c r="L557">
        <v>37129807</v>
      </c>
      <c r="N557">
        <v>1011</v>
      </c>
      <c r="O557" t="s">
        <v>646</v>
      </c>
      <c r="P557" t="s">
        <v>646</v>
      </c>
      <c r="Q557">
        <v>1</v>
      </c>
      <c r="W557">
        <v>0</v>
      </c>
      <c r="X557">
        <v>1517645301</v>
      </c>
      <c r="Y557">
        <f t="shared" si="314"/>
        <v>1.4806250000000001</v>
      </c>
      <c r="AA557">
        <v>0</v>
      </c>
      <c r="AB557">
        <v>1983.49</v>
      </c>
      <c r="AC557">
        <v>60.66</v>
      </c>
      <c r="AD557">
        <v>0</v>
      </c>
      <c r="AE557">
        <v>0</v>
      </c>
      <c r="AF557">
        <v>1983.49</v>
      </c>
      <c r="AG557">
        <v>60.66</v>
      </c>
      <c r="AH557">
        <v>0</v>
      </c>
      <c r="AI557">
        <v>1</v>
      </c>
      <c r="AJ557">
        <v>1</v>
      </c>
      <c r="AK557">
        <v>1</v>
      </c>
      <c r="AL557">
        <v>1</v>
      </c>
      <c r="AN557">
        <v>0</v>
      </c>
      <c r="AO557">
        <v>1</v>
      </c>
      <c r="AP557">
        <v>0</v>
      </c>
      <c r="AQ557">
        <v>0</v>
      </c>
      <c r="AR557">
        <v>0</v>
      </c>
      <c r="AS557" t="s">
        <v>3</v>
      </c>
      <c r="AT557">
        <v>1.03</v>
      </c>
      <c r="AU557" t="s">
        <v>36</v>
      </c>
      <c r="AV557">
        <v>0</v>
      </c>
      <c r="AW557">
        <v>2</v>
      </c>
      <c r="AX557">
        <v>51458198</v>
      </c>
      <c r="AY557">
        <v>2</v>
      </c>
      <c r="AZ557">
        <v>98304</v>
      </c>
      <c r="BA557">
        <v>557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CX557">
        <f>ROUND(Y557*Source!I296,9)</f>
        <v>0</v>
      </c>
      <c r="CY557">
        <f t="shared" si="317"/>
        <v>1983.49</v>
      </c>
      <c r="CZ557">
        <f t="shared" si="318"/>
        <v>1983.49</v>
      </c>
      <c r="DA557">
        <f t="shared" si="319"/>
        <v>1</v>
      </c>
      <c r="DB557">
        <f t="shared" si="315"/>
        <v>2936.7981249999998</v>
      </c>
      <c r="DC557">
        <f t="shared" si="316"/>
        <v>89.814999999999998</v>
      </c>
      <c r="DD557" t="s">
        <v>3</v>
      </c>
      <c r="DE557" t="s">
        <v>3</v>
      </c>
      <c r="DF557">
        <f t="shared" si="282"/>
        <v>0</v>
      </c>
      <c r="DG557">
        <f t="shared" si="283"/>
        <v>0</v>
      </c>
      <c r="DH557">
        <f t="shared" si="284"/>
        <v>0</v>
      </c>
      <c r="DI557">
        <f t="shared" si="285"/>
        <v>0</v>
      </c>
      <c r="DJ557">
        <f t="shared" si="320"/>
        <v>0</v>
      </c>
      <c r="DK557">
        <v>0</v>
      </c>
    </row>
    <row r="558" spans="1:115" x14ac:dyDescent="0.2">
      <c r="A558">
        <f>ROW(Source!A296)</f>
        <v>296</v>
      </c>
      <c r="B558">
        <v>51442965</v>
      </c>
      <c r="C558">
        <v>51458179</v>
      </c>
      <c r="D558">
        <v>0</v>
      </c>
      <c r="E558">
        <v>1</v>
      </c>
      <c r="F558">
        <v>1</v>
      </c>
      <c r="G558">
        <v>1</v>
      </c>
      <c r="H558">
        <v>2</v>
      </c>
      <c r="I558" t="s">
        <v>787</v>
      </c>
      <c r="J558" t="s">
        <v>3</v>
      </c>
      <c r="K558" t="s">
        <v>788</v>
      </c>
      <c r="L558">
        <v>37129807</v>
      </c>
      <c r="N558">
        <v>1011</v>
      </c>
      <c r="O558" t="s">
        <v>646</v>
      </c>
      <c r="P558" t="s">
        <v>646</v>
      </c>
      <c r="Q558">
        <v>1</v>
      </c>
      <c r="W558">
        <v>0</v>
      </c>
      <c r="X558">
        <v>-99921888</v>
      </c>
      <c r="Y558">
        <f t="shared" si="314"/>
        <v>3.8381249999999998</v>
      </c>
      <c r="AA558">
        <v>0</v>
      </c>
      <c r="AB558">
        <v>3</v>
      </c>
      <c r="AC558">
        <v>0</v>
      </c>
      <c r="AD558">
        <v>0</v>
      </c>
      <c r="AE558">
        <v>0</v>
      </c>
      <c r="AF558">
        <v>3</v>
      </c>
      <c r="AG558">
        <v>0</v>
      </c>
      <c r="AH558">
        <v>0</v>
      </c>
      <c r="AI558">
        <v>1</v>
      </c>
      <c r="AJ558">
        <v>1</v>
      </c>
      <c r="AK558">
        <v>1</v>
      </c>
      <c r="AL558">
        <v>1</v>
      </c>
      <c r="AN558">
        <v>0</v>
      </c>
      <c r="AO558">
        <v>1</v>
      </c>
      <c r="AP558">
        <v>0</v>
      </c>
      <c r="AQ558">
        <v>0</v>
      </c>
      <c r="AR558">
        <v>0</v>
      </c>
      <c r="AS558" t="s">
        <v>3</v>
      </c>
      <c r="AT558">
        <v>2.67</v>
      </c>
      <c r="AU558" t="s">
        <v>36</v>
      </c>
      <c r="AV558">
        <v>0</v>
      </c>
      <c r="AW558">
        <v>2</v>
      </c>
      <c r="AX558">
        <v>51458199</v>
      </c>
      <c r="AY558">
        <v>2</v>
      </c>
      <c r="AZ558">
        <v>32768</v>
      </c>
      <c r="BA558">
        <v>558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CX558">
        <f>ROUND(Y558*Source!I296,9)</f>
        <v>0</v>
      </c>
      <c r="CY558">
        <f t="shared" si="317"/>
        <v>3</v>
      </c>
      <c r="CZ558">
        <f t="shared" si="318"/>
        <v>3</v>
      </c>
      <c r="DA558">
        <f t="shared" si="319"/>
        <v>1</v>
      </c>
      <c r="DB558">
        <f t="shared" si="315"/>
        <v>11.514374999999999</v>
      </c>
      <c r="DC558">
        <f t="shared" si="316"/>
        <v>0</v>
      </c>
      <c r="DD558" t="s">
        <v>3</v>
      </c>
      <c r="DE558" t="s">
        <v>3</v>
      </c>
      <c r="DF558">
        <f t="shared" si="282"/>
        <v>0</v>
      </c>
      <c r="DG558">
        <f t="shared" si="283"/>
        <v>0</v>
      </c>
      <c r="DH558">
        <f t="shared" si="284"/>
        <v>0</v>
      </c>
      <c r="DI558">
        <f t="shared" si="285"/>
        <v>0</v>
      </c>
      <c r="DJ558">
        <f t="shared" si="320"/>
        <v>0</v>
      </c>
      <c r="DK558">
        <v>0</v>
      </c>
    </row>
    <row r="559" spans="1:115" x14ac:dyDescent="0.2">
      <c r="A559">
        <f>ROW(Source!A296)</f>
        <v>296</v>
      </c>
      <c r="B559">
        <v>51442965</v>
      </c>
      <c r="C559">
        <v>51458179</v>
      </c>
      <c r="D559">
        <v>0</v>
      </c>
      <c r="E559">
        <v>1</v>
      </c>
      <c r="F559">
        <v>1</v>
      </c>
      <c r="G559">
        <v>1</v>
      </c>
      <c r="H559">
        <v>2</v>
      </c>
      <c r="I559" t="s">
        <v>789</v>
      </c>
      <c r="J559" t="s">
        <v>3</v>
      </c>
      <c r="K559" t="s">
        <v>790</v>
      </c>
      <c r="L559">
        <v>37129807</v>
      </c>
      <c r="N559">
        <v>1011</v>
      </c>
      <c r="O559" t="s">
        <v>646</v>
      </c>
      <c r="P559" t="s">
        <v>646</v>
      </c>
      <c r="Q559">
        <v>1</v>
      </c>
      <c r="W559">
        <v>0</v>
      </c>
      <c r="X559">
        <v>162646650</v>
      </c>
      <c r="Y559">
        <f t="shared" si="314"/>
        <v>0.27312499999999995</v>
      </c>
      <c r="AA559">
        <v>0</v>
      </c>
      <c r="AB559">
        <v>536.09</v>
      </c>
      <c r="AC559">
        <v>45.24</v>
      </c>
      <c r="AD559">
        <v>0</v>
      </c>
      <c r="AE559">
        <v>0</v>
      </c>
      <c r="AF559">
        <v>536.09</v>
      </c>
      <c r="AG559">
        <v>45.24</v>
      </c>
      <c r="AH559">
        <v>0</v>
      </c>
      <c r="AI559">
        <v>1</v>
      </c>
      <c r="AJ559">
        <v>1</v>
      </c>
      <c r="AK559">
        <v>1</v>
      </c>
      <c r="AL559">
        <v>1</v>
      </c>
      <c r="AN559">
        <v>0</v>
      </c>
      <c r="AO559">
        <v>1</v>
      </c>
      <c r="AP559">
        <v>0</v>
      </c>
      <c r="AQ559">
        <v>0</v>
      </c>
      <c r="AR559">
        <v>0</v>
      </c>
      <c r="AS559" t="s">
        <v>3</v>
      </c>
      <c r="AT559">
        <v>0.19</v>
      </c>
      <c r="AU559" t="s">
        <v>36</v>
      </c>
      <c r="AV559">
        <v>0</v>
      </c>
      <c r="AW559">
        <v>2</v>
      </c>
      <c r="AX559">
        <v>51458200</v>
      </c>
      <c r="AY559">
        <v>2</v>
      </c>
      <c r="AZ559">
        <v>100352</v>
      </c>
      <c r="BA559">
        <v>559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CX559">
        <f>ROUND(Y559*Source!I296,9)</f>
        <v>0</v>
      </c>
      <c r="CY559">
        <f t="shared" si="317"/>
        <v>536.09</v>
      </c>
      <c r="CZ559">
        <f t="shared" si="318"/>
        <v>536.09</v>
      </c>
      <c r="DA559">
        <f t="shared" si="319"/>
        <v>1</v>
      </c>
      <c r="DB559">
        <f t="shared" si="315"/>
        <v>146.42375000000001</v>
      </c>
      <c r="DC559">
        <f t="shared" si="316"/>
        <v>12.362500000000001</v>
      </c>
      <c r="DD559" t="s">
        <v>3</v>
      </c>
      <c r="DE559" t="s">
        <v>3</v>
      </c>
      <c r="DF559">
        <f t="shared" si="282"/>
        <v>0</v>
      </c>
      <c r="DG559">
        <f t="shared" si="283"/>
        <v>0</v>
      </c>
      <c r="DH559">
        <f t="shared" si="284"/>
        <v>0</v>
      </c>
      <c r="DI559">
        <f t="shared" si="285"/>
        <v>0</v>
      </c>
      <c r="DJ559">
        <f t="shared" si="320"/>
        <v>0</v>
      </c>
      <c r="DK559">
        <v>0</v>
      </c>
    </row>
    <row r="560" spans="1:115" x14ac:dyDescent="0.2">
      <c r="A560">
        <f>ROW(Source!A296)</f>
        <v>296</v>
      </c>
      <c r="B560">
        <v>51442965</v>
      </c>
      <c r="C560">
        <v>51458179</v>
      </c>
      <c r="D560">
        <v>0</v>
      </c>
      <c r="E560">
        <v>1</v>
      </c>
      <c r="F560">
        <v>1</v>
      </c>
      <c r="G560">
        <v>1</v>
      </c>
      <c r="H560">
        <v>2</v>
      </c>
      <c r="I560" t="s">
        <v>681</v>
      </c>
      <c r="J560" t="s">
        <v>3</v>
      </c>
      <c r="K560" t="s">
        <v>682</v>
      </c>
      <c r="L560">
        <v>37129807</v>
      </c>
      <c r="N560">
        <v>1011</v>
      </c>
      <c r="O560" t="s">
        <v>646</v>
      </c>
      <c r="P560" t="s">
        <v>646</v>
      </c>
      <c r="Q560">
        <v>1</v>
      </c>
      <c r="W560">
        <v>0</v>
      </c>
      <c r="X560">
        <v>1350498324</v>
      </c>
      <c r="Y560">
        <f t="shared" si="314"/>
        <v>13.569999999999999</v>
      </c>
      <c r="AA560">
        <v>0</v>
      </c>
      <c r="AB560">
        <v>0.49</v>
      </c>
      <c r="AC560">
        <v>0</v>
      </c>
      <c r="AD560">
        <v>0</v>
      </c>
      <c r="AE560">
        <v>0</v>
      </c>
      <c r="AF560">
        <v>0.49</v>
      </c>
      <c r="AG560">
        <v>0</v>
      </c>
      <c r="AH560">
        <v>0</v>
      </c>
      <c r="AI560">
        <v>1</v>
      </c>
      <c r="AJ560">
        <v>1</v>
      </c>
      <c r="AK560">
        <v>1</v>
      </c>
      <c r="AL560">
        <v>1</v>
      </c>
      <c r="AN560">
        <v>0</v>
      </c>
      <c r="AO560">
        <v>1</v>
      </c>
      <c r="AP560">
        <v>0</v>
      </c>
      <c r="AQ560">
        <v>0</v>
      </c>
      <c r="AR560">
        <v>0</v>
      </c>
      <c r="AS560" t="s">
        <v>3</v>
      </c>
      <c r="AT560">
        <v>9.44</v>
      </c>
      <c r="AU560" t="s">
        <v>36</v>
      </c>
      <c r="AV560">
        <v>0</v>
      </c>
      <c r="AW560">
        <v>2</v>
      </c>
      <c r="AX560">
        <v>51458201</v>
      </c>
      <c r="AY560">
        <v>2</v>
      </c>
      <c r="AZ560">
        <v>32768</v>
      </c>
      <c r="BA560">
        <v>560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CX560">
        <f>ROUND(Y560*Source!I296,9)</f>
        <v>0</v>
      </c>
      <c r="CY560">
        <f t="shared" si="317"/>
        <v>0.49</v>
      </c>
      <c r="CZ560">
        <f t="shared" si="318"/>
        <v>0.49</v>
      </c>
      <c r="DA560">
        <f t="shared" si="319"/>
        <v>1</v>
      </c>
      <c r="DB560">
        <f t="shared" si="315"/>
        <v>6.6556249999999997</v>
      </c>
      <c r="DC560">
        <f t="shared" si="316"/>
        <v>0</v>
      </c>
      <c r="DD560" t="s">
        <v>3</v>
      </c>
      <c r="DE560" t="s">
        <v>3</v>
      </c>
      <c r="DF560">
        <f t="shared" si="282"/>
        <v>0</v>
      </c>
      <c r="DG560">
        <f t="shared" si="283"/>
        <v>0</v>
      </c>
      <c r="DH560">
        <f t="shared" si="284"/>
        <v>0</v>
      </c>
      <c r="DI560">
        <f t="shared" si="285"/>
        <v>0</v>
      </c>
      <c r="DJ560">
        <f t="shared" si="320"/>
        <v>0</v>
      </c>
      <c r="DK560">
        <v>0</v>
      </c>
    </row>
    <row r="561" spans="1:115" x14ac:dyDescent="0.2">
      <c r="A561">
        <f>ROW(Source!A296)</f>
        <v>296</v>
      </c>
      <c r="B561">
        <v>51442965</v>
      </c>
      <c r="C561">
        <v>51458179</v>
      </c>
      <c r="D561">
        <v>0</v>
      </c>
      <c r="E561">
        <v>1</v>
      </c>
      <c r="F561">
        <v>1</v>
      </c>
      <c r="G561">
        <v>1</v>
      </c>
      <c r="H561">
        <v>2</v>
      </c>
      <c r="I561" t="s">
        <v>707</v>
      </c>
      <c r="J561" t="s">
        <v>3</v>
      </c>
      <c r="K561" t="s">
        <v>708</v>
      </c>
      <c r="L561">
        <v>37129807</v>
      </c>
      <c r="N561">
        <v>1011</v>
      </c>
      <c r="O561" t="s">
        <v>646</v>
      </c>
      <c r="P561" t="s">
        <v>646</v>
      </c>
      <c r="Q561">
        <v>1</v>
      </c>
      <c r="W561">
        <v>0</v>
      </c>
      <c r="X561">
        <v>2111957426</v>
      </c>
      <c r="Y561">
        <f t="shared" si="314"/>
        <v>6.4112499999999999</v>
      </c>
      <c r="AA561">
        <v>0</v>
      </c>
      <c r="AB561">
        <v>20</v>
      </c>
      <c r="AC561">
        <v>0</v>
      </c>
      <c r="AD561">
        <v>0</v>
      </c>
      <c r="AE561">
        <v>0</v>
      </c>
      <c r="AF561">
        <v>20</v>
      </c>
      <c r="AG561">
        <v>0</v>
      </c>
      <c r="AH561">
        <v>0</v>
      </c>
      <c r="AI561">
        <v>1</v>
      </c>
      <c r="AJ561">
        <v>1</v>
      </c>
      <c r="AK561">
        <v>1</v>
      </c>
      <c r="AL561">
        <v>1</v>
      </c>
      <c r="AN561">
        <v>0</v>
      </c>
      <c r="AO561">
        <v>1</v>
      </c>
      <c r="AP561">
        <v>0</v>
      </c>
      <c r="AQ561">
        <v>0</v>
      </c>
      <c r="AR561">
        <v>0</v>
      </c>
      <c r="AS561" t="s">
        <v>3</v>
      </c>
      <c r="AT561">
        <v>4.46</v>
      </c>
      <c r="AU561" t="s">
        <v>36</v>
      </c>
      <c r="AV561">
        <v>0</v>
      </c>
      <c r="AW561">
        <v>2</v>
      </c>
      <c r="AX561">
        <v>51458202</v>
      </c>
      <c r="AY561">
        <v>2</v>
      </c>
      <c r="AZ561">
        <v>32768</v>
      </c>
      <c r="BA561">
        <v>561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CX561">
        <f>ROUND(Y561*Source!I296,9)</f>
        <v>0</v>
      </c>
      <c r="CY561">
        <f t="shared" si="317"/>
        <v>20</v>
      </c>
      <c r="CZ561">
        <f t="shared" si="318"/>
        <v>20</v>
      </c>
      <c r="DA561">
        <f t="shared" si="319"/>
        <v>1</v>
      </c>
      <c r="DB561">
        <f t="shared" si="315"/>
        <v>128.22499999999999</v>
      </c>
      <c r="DC561">
        <f t="shared" si="316"/>
        <v>0</v>
      </c>
      <c r="DD561" t="s">
        <v>3</v>
      </c>
      <c r="DE561" t="s">
        <v>3</v>
      </c>
      <c r="DF561">
        <f t="shared" si="282"/>
        <v>0</v>
      </c>
      <c r="DG561">
        <f t="shared" si="283"/>
        <v>0</v>
      </c>
      <c r="DH561">
        <f t="shared" si="284"/>
        <v>0</v>
      </c>
      <c r="DI561">
        <f t="shared" si="285"/>
        <v>0</v>
      </c>
      <c r="DJ561">
        <f t="shared" si="320"/>
        <v>0</v>
      </c>
      <c r="DK561">
        <v>0</v>
      </c>
    </row>
    <row r="562" spans="1:115" x14ac:dyDescent="0.2">
      <c r="A562">
        <f>ROW(Source!A296)</f>
        <v>296</v>
      </c>
      <c r="B562">
        <v>51442965</v>
      </c>
      <c r="C562">
        <v>51458179</v>
      </c>
      <c r="D562">
        <v>0</v>
      </c>
      <c r="E562">
        <v>1</v>
      </c>
      <c r="F562">
        <v>1</v>
      </c>
      <c r="G562">
        <v>1</v>
      </c>
      <c r="H562">
        <v>2</v>
      </c>
      <c r="I562" t="s">
        <v>709</v>
      </c>
      <c r="J562" t="s">
        <v>3</v>
      </c>
      <c r="K562" t="s">
        <v>710</v>
      </c>
      <c r="L562">
        <v>37129807</v>
      </c>
      <c r="N562">
        <v>1011</v>
      </c>
      <c r="O562" t="s">
        <v>646</v>
      </c>
      <c r="P562" t="s">
        <v>646</v>
      </c>
      <c r="Q562">
        <v>1</v>
      </c>
      <c r="W562">
        <v>0</v>
      </c>
      <c r="X562">
        <v>1349450528</v>
      </c>
      <c r="Y562">
        <f t="shared" si="314"/>
        <v>1.653125</v>
      </c>
      <c r="AA562">
        <v>0</v>
      </c>
      <c r="AB562">
        <v>3</v>
      </c>
      <c r="AC562">
        <v>0</v>
      </c>
      <c r="AD562">
        <v>0</v>
      </c>
      <c r="AE562">
        <v>0</v>
      </c>
      <c r="AF562">
        <v>3</v>
      </c>
      <c r="AG562">
        <v>0</v>
      </c>
      <c r="AH562">
        <v>0</v>
      </c>
      <c r="AI562">
        <v>1</v>
      </c>
      <c r="AJ562">
        <v>1</v>
      </c>
      <c r="AK562">
        <v>1</v>
      </c>
      <c r="AL562">
        <v>1</v>
      </c>
      <c r="AN562">
        <v>0</v>
      </c>
      <c r="AO562">
        <v>1</v>
      </c>
      <c r="AP562">
        <v>0</v>
      </c>
      <c r="AQ562">
        <v>0</v>
      </c>
      <c r="AR562">
        <v>0</v>
      </c>
      <c r="AS562" t="s">
        <v>3</v>
      </c>
      <c r="AT562">
        <v>1.1499999999999999</v>
      </c>
      <c r="AU562" t="s">
        <v>36</v>
      </c>
      <c r="AV562">
        <v>0</v>
      </c>
      <c r="AW562">
        <v>2</v>
      </c>
      <c r="AX562">
        <v>51458203</v>
      </c>
      <c r="AY562">
        <v>2</v>
      </c>
      <c r="AZ562">
        <v>32768</v>
      </c>
      <c r="BA562">
        <v>562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CX562">
        <f>ROUND(Y562*Source!I296,9)</f>
        <v>0</v>
      </c>
      <c r="CY562">
        <f t="shared" si="317"/>
        <v>3</v>
      </c>
      <c r="CZ562">
        <f t="shared" si="318"/>
        <v>3</v>
      </c>
      <c r="DA562">
        <f t="shared" si="319"/>
        <v>1</v>
      </c>
      <c r="DB562">
        <f t="shared" si="315"/>
        <v>4.9593749999999996</v>
      </c>
      <c r="DC562">
        <f t="shared" si="316"/>
        <v>0</v>
      </c>
      <c r="DD562" t="s">
        <v>3</v>
      </c>
      <c r="DE562" t="s">
        <v>3</v>
      </c>
      <c r="DF562">
        <f t="shared" si="282"/>
        <v>0</v>
      </c>
      <c r="DG562">
        <f t="shared" si="283"/>
        <v>0</v>
      </c>
      <c r="DH562">
        <f t="shared" si="284"/>
        <v>0</v>
      </c>
      <c r="DI562">
        <f t="shared" si="285"/>
        <v>0</v>
      </c>
      <c r="DJ562">
        <f t="shared" si="320"/>
        <v>0</v>
      </c>
      <c r="DK562">
        <v>0</v>
      </c>
    </row>
    <row r="563" spans="1:115" x14ac:dyDescent="0.2">
      <c r="A563">
        <f>ROW(Source!A297)</f>
        <v>297</v>
      </c>
      <c r="B563">
        <v>51441990</v>
      </c>
      <c r="C563">
        <v>51458179</v>
      </c>
      <c r="D563">
        <v>0</v>
      </c>
      <c r="E563">
        <v>1</v>
      </c>
      <c r="F563">
        <v>1</v>
      </c>
      <c r="G563">
        <v>1</v>
      </c>
      <c r="H563">
        <v>1</v>
      </c>
      <c r="I563" t="s">
        <v>793</v>
      </c>
      <c r="J563" t="s">
        <v>3</v>
      </c>
      <c r="K563" t="s">
        <v>794</v>
      </c>
      <c r="L563">
        <v>1369</v>
      </c>
      <c r="N563">
        <v>1013</v>
      </c>
      <c r="O563" t="s">
        <v>642</v>
      </c>
      <c r="P563" t="s">
        <v>642</v>
      </c>
      <c r="Q563">
        <v>1</v>
      </c>
      <c r="W563">
        <v>0</v>
      </c>
      <c r="X563">
        <v>437392262</v>
      </c>
      <c r="Y563">
        <f>(AT563*1.15*1.15)</f>
        <v>45.63947499999999</v>
      </c>
      <c r="AA563">
        <v>0</v>
      </c>
      <c r="AB563">
        <v>0</v>
      </c>
      <c r="AC563">
        <v>0</v>
      </c>
      <c r="AD563">
        <v>9.18</v>
      </c>
      <c r="AE563">
        <v>0</v>
      </c>
      <c r="AF563">
        <v>0</v>
      </c>
      <c r="AG563">
        <v>0</v>
      </c>
      <c r="AH563">
        <v>9.18</v>
      </c>
      <c r="AI563">
        <v>1</v>
      </c>
      <c r="AJ563">
        <v>1</v>
      </c>
      <c r="AK563">
        <v>1</v>
      </c>
      <c r="AL563">
        <v>1</v>
      </c>
      <c r="AN563">
        <v>0</v>
      </c>
      <c r="AO563">
        <v>1</v>
      </c>
      <c r="AP563">
        <v>0</v>
      </c>
      <c r="AQ563">
        <v>0</v>
      </c>
      <c r="AR563">
        <v>0</v>
      </c>
      <c r="AS563" t="s">
        <v>3</v>
      </c>
      <c r="AT563">
        <v>34.51</v>
      </c>
      <c r="AU563" t="s">
        <v>43</v>
      </c>
      <c r="AV563">
        <v>1</v>
      </c>
      <c r="AW563">
        <v>2</v>
      </c>
      <c r="AX563">
        <v>51458192</v>
      </c>
      <c r="AY563">
        <v>2</v>
      </c>
      <c r="AZ563">
        <v>131072</v>
      </c>
      <c r="BA563">
        <v>563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CX563">
        <f>ROUND(Y563*Source!I297,9)</f>
        <v>0</v>
      </c>
      <c r="CY563">
        <f>AD563</f>
        <v>9.18</v>
      </c>
      <c r="CZ563">
        <f>AH563</f>
        <v>9.18</v>
      </c>
      <c r="DA563">
        <f>AL563</f>
        <v>1</v>
      </c>
      <c r="DB563">
        <f>ROUND((ROUND(AT563*CZ563,2)*1.15*1.15),6)</f>
        <v>418.96800000000002</v>
      </c>
      <c r="DC563">
        <f>ROUND((ROUND(AT563*AG563,2)*1.15*1.15),6)</f>
        <v>0</v>
      </c>
      <c r="DD563" t="s">
        <v>3</v>
      </c>
      <c r="DE563" t="s">
        <v>3</v>
      </c>
      <c r="DF563">
        <f t="shared" si="282"/>
        <v>0</v>
      </c>
      <c r="DG563">
        <f t="shared" si="283"/>
        <v>0</v>
      </c>
      <c r="DH563">
        <f t="shared" si="284"/>
        <v>0</v>
      </c>
      <c r="DI563">
        <f t="shared" si="285"/>
        <v>0</v>
      </c>
      <c r="DJ563">
        <f>DI563</f>
        <v>0</v>
      </c>
      <c r="DK563">
        <v>0</v>
      </c>
    </row>
    <row r="564" spans="1:115" x14ac:dyDescent="0.2">
      <c r="A564">
        <f>ROW(Source!A297)</f>
        <v>297</v>
      </c>
      <c r="B564">
        <v>51441990</v>
      </c>
      <c r="C564">
        <v>51458179</v>
      </c>
      <c r="D564">
        <v>121548</v>
      </c>
      <c r="E564">
        <v>1</v>
      </c>
      <c r="F564">
        <v>1</v>
      </c>
      <c r="G564">
        <v>1</v>
      </c>
      <c r="H564">
        <v>1</v>
      </c>
      <c r="I564" t="s">
        <v>31</v>
      </c>
      <c r="J564" t="s">
        <v>3</v>
      </c>
      <c r="K564" t="s">
        <v>643</v>
      </c>
      <c r="L564">
        <v>1369</v>
      </c>
      <c r="N564">
        <v>1013</v>
      </c>
      <c r="O564" t="s">
        <v>642</v>
      </c>
      <c r="P564" t="s">
        <v>642</v>
      </c>
      <c r="Q564">
        <v>1</v>
      </c>
      <c r="W564">
        <v>0</v>
      </c>
      <c r="X564">
        <v>18861106</v>
      </c>
      <c r="Y564">
        <f t="shared" ref="Y564:Y574" si="321">(AT564*1.25*1.15)</f>
        <v>36.886249999999997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1</v>
      </c>
      <c r="AJ564">
        <v>1</v>
      </c>
      <c r="AK564">
        <v>1</v>
      </c>
      <c r="AL564">
        <v>1</v>
      </c>
      <c r="AN564">
        <v>0</v>
      </c>
      <c r="AO564">
        <v>1</v>
      </c>
      <c r="AP564">
        <v>0</v>
      </c>
      <c r="AQ564">
        <v>0</v>
      </c>
      <c r="AR564">
        <v>0</v>
      </c>
      <c r="AS564" t="s">
        <v>3</v>
      </c>
      <c r="AT564">
        <v>25.66</v>
      </c>
      <c r="AU564" t="s">
        <v>36</v>
      </c>
      <c r="AV564">
        <v>2</v>
      </c>
      <c r="AW564">
        <v>2</v>
      </c>
      <c r="AX564">
        <v>51458193</v>
      </c>
      <c r="AY564">
        <v>1</v>
      </c>
      <c r="AZ564">
        <v>0</v>
      </c>
      <c r="BA564">
        <v>564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CX564">
        <f>ROUND(Y564*Source!I297,9)</f>
        <v>0</v>
      </c>
      <c r="CY564">
        <f>AD564</f>
        <v>0</v>
      </c>
      <c r="CZ564">
        <f>AH564</f>
        <v>0</v>
      </c>
      <c r="DA564">
        <f>AL564</f>
        <v>1</v>
      </c>
      <c r="DB564">
        <f t="shared" ref="DB564:DB574" si="322">ROUND((ROUND(AT564*CZ564,2)*1.25*1.15),6)</f>
        <v>0</v>
      </c>
      <c r="DC564">
        <f t="shared" ref="DC564:DC574" si="323">ROUND((ROUND(AT564*AG564,2)*1.25*1.15),6)</f>
        <v>0</v>
      </c>
      <c r="DD564" t="s">
        <v>3</v>
      </c>
      <c r="DE564" t="s">
        <v>3</v>
      </c>
      <c r="DF564">
        <f t="shared" si="282"/>
        <v>0</v>
      </c>
      <c r="DG564">
        <f t="shared" si="283"/>
        <v>0</v>
      </c>
      <c r="DH564">
        <f t="shared" si="284"/>
        <v>0</v>
      </c>
      <c r="DI564">
        <f t="shared" si="285"/>
        <v>0</v>
      </c>
      <c r="DJ564">
        <f>DI564</f>
        <v>0</v>
      </c>
      <c r="DK564">
        <v>0</v>
      </c>
    </row>
    <row r="565" spans="1:115" x14ac:dyDescent="0.2">
      <c r="A565">
        <f>ROW(Source!A297)</f>
        <v>297</v>
      </c>
      <c r="B565">
        <v>51441990</v>
      </c>
      <c r="C565">
        <v>51458179</v>
      </c>
      <c r="D565">
        <v>0</v>
      </c>
      <c r="E565">
        <v>1</v>
      </c>
      <c r="F565">
        <v>1</v>
      </c>
      <c r="G565">
        <v>1</v>
      </c>
      <c r="H565">
        <v>2</v>
      </c>
      <c r="I565" t="s">
        <v>781</v>
      </c>
      <c r="J565" t="s">
        <v>3</v>
      </c>
      <c r="K565" t="s">
        <v>782</v>
      </c>
      <c r="L565">
        <v>37129807</v>
      </c>
      <c r="N565">
        <v>1011</v>
      </c>
      <c r="O565" t="s">
        <v>646</v>
      </c>
      <c r="P565" t="s">
        <v>646</v>
      </c>
      <c r="Q565">
        <v>1</v>
      </c>
      <c r="W565">
        <v>0</v>
      </c>
      <c r="X565">
        <v>1021247885</v>
      </c>
      <c r="Y565">
        <f t="shared" si="321"/>
        <v>2.9756249999999995</v>
      </c>
      <c r="AA565">
        <v>0</v>
      </c>
      <c r="AB565">
        <v>184.4</v>
      </c>
      <c r="AC565">
        <v>25.1</v>
      </c>
      <c r="AD565">
        <v>0</v>
      </c>
      <c r="AE565">
        <v>0</v>
      </c>
      <c r="AF565">
        <v>184.4</v>
      </c>
      <c r="AG565">
        <v>25.1</v>
      </c>
      <c r="AH565">
        <v>0</v>
      </c>
      <c r="AI565">
        <v>1</v>
      </c>
      <c r="AJ565">
        <v>1</v>
      </c>
      <c r="AK565">
        <v>1</v>
      </c>
      <c r="AL565">
        <v>1</v>
      </c>
      <c r="AN565">
        <v>0</v>
      </c>
      <c r="AO565">
        <v>1</v>
      </c>
      <c r="AP565">
        <v>0</v>
      </c>
      <c r="AQ565">
        <v>0</v>
      </c>
      <c r="AR565">
        <v>0</v>
      </c>
      <c r="AS565" t="s">
        <v>3</v>
      </c>
      <c r="AT565">
        <v>2.0699999999999998</v>
      </c>
      <c r="AU565" t="s">
        <v>36</v>
      </c>
      <c r="AV565">
        <v>0</v>
      </c>
      <c r="AW565">
        <v>2</v>
      </c>
      <c r="AX565">
        <v>51458194</v>
      </c>
      <c r="AY565">
        <v>2</v>
      </c>
      <c r="AZ565">
        <v>100352</v>
      </c>
      <c r="BA565">
        <v>565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CX565">
        <f>ROUND(Y565*Source!I297,9)</f>
        <v>0</v>
      </c>
      <c r="CY565">
        <f t="shared" ref="CY565:CY574" si="324">AB565</f>
        <v>184.4</v>
      </c>
      <c r="CZ565">
        <f t="shared" ref="CZ565:CZ574" si="325">AF565</f>
        <v>184.4</v>
      </c>
      <c r="DA565">
        <f t="shared" ref="DA565:DA574" si="326">AJ565</f>
        <v>1</v>
      </c>
      <c r="DB565">
        <f t="shared" si="322"/>
        <v>548.708125</v>
      </c>
      <c r="DC565">
        <f t="shared" si="323"/>
        <v>74.692499999999995</v>
      </c>
      <c r="DD565" t="s">
        <v>3</v>
      </c>
      <c r="DE565" t="s">
        <v>3</v>
      </c>
      <c r="DF565">
        <f t="shared" si="282"/>
        <v>0</v>
      </c>
      <c r="DG565">
        <f t="shared" si="283"/>
        <v>0</v>
      </c>
      <c r="DH565">
        <f t="shared" si="284"/>
        <v>0</v>
      </c>
      <c r="DI565">
        <f t="shared" si="285"/>
        <v>0</v>
      </c>
      <c r="DJ565">
        <f t="shared" ref="DJ565:DJ574" si="327">DG565</f>
        <v>0</v>
      </c>
      <c r="DK565">
        <v>0</v>
      </c>
    </row>
    <row r="566" spans="1:115" x14ac:dyDescent="0.2">
      <c r="A566">
        <f>ROW(Source!A297)</f>
        <v>297</v>
      </c>
      <c r="B566">
        <v>51441990</v>
      </c>
      <c r="C566">
        <v>51458179</v>
      </c>
      <c r="D566">
        <v>0</v>
      </c>
      <c r="E566">
        <v>1</v>
      </c>
      <c r="F566">
        <v>1</v>
      </c>
      <c r="G566">
        <v>1</v>
      </c>
      <c r="H566">
        <v>2</v>
      </c>
      <c r="I566" t="s">
        <v>693</v>
      </c>
      <c r="J566" t="s">
        <v>3</v>
      </c>
      <c r="K566" t="s">
        <v>694</v>
      </c>
      <c r="L566">
        <v>37129807</v>
      </c>
      <c r="N566">
        <v>1011</v>
      </c>
      <c r="O566" t="s">
        <v>646</v>
      </c>
      <c r="P566" t="s">
        <v>646</v>
      </c>
      <c r="Q566">
        <v>1</v>
      </c>
      <c r="W566">
        <v>0</v>
      </c>
      <c r="X566">
        <v>-868342826</v>
      </c>
      <c r="Y566">
        <f t="shared" si="321"/>
        <v>2.9756249999999995</v>
      </c>
      <c r="AA566">
        <v>0</v>
      </c>
      <c r="AB566">
        <v>597.1</v>
      </c>
      <c r="AC566">
        <v>23.2</v>
      </c>
      <c r="AD566">
        <v>0</v>
      </c>
      <c r="AE566">
        <v>0</v>
      </c>
      <c r="AF566">
        <v>597.1</v>
      </c>
      <c r="AG566">
        <v>23.2</v>
      </c>
      <c r="AH566">
        <v>0</v>
      </c>
      <c r="AI566">
        <v>1</v>
      </c>
      <c r="AJ566">
        <v>1</v>
      </c>
      <c r="AK566">
        <v>1</v>
      </c>
      <c r="AL566">
        <v>1</v>
      </c>
      <c r="AN566">
        <v>0</v>
      </c>
      <c r="AO566">
        <v>1</v>
      </c>
      <c r="AP566">
        <v>0</v>
      </c>
      <c r="AQ566">
        <v>0</v>
      </c>
      <c r="AR566">
        <v>0</v>
      </c>
      <c r="AS566" t="s">
        <v>3</v>
      </c>
      <c r="AT566">
        <v>2.0699999999999998</v>
      </c>
      <c r="AU566" t="s">
        <v>36</v>
      </c>
      <c r="AV566">
        <v>0</v>
      </c>
      <c r="AW566">
        <v>2</v>
      </c>
      <c r="AX566">
        <v>51458195</v>
      </c>
      <c r="AY566">
        <v>2</v>
      </c>
      <c r="AZ566">
        <v>100352</v>
      </c>
      <c r="BA566">
        <v>566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CX566">
        <f>ROUND(Y566*Source!I297,9)</f>
        <v>0</v>
      </c>
      <c r="CY566">
        <f t="shared" si="324"/>
        <v>597.1</v>
      </c>
      <c r="CZ566">
        <f t="shared" si="325"/>
        <v>597.1</v>
      </c>
      <c r="DA566">
        <f t="shared" si="326"/>
        <v>1</v>
      </c>
      <c r="DB566">
        <f t="shared" si="322"/>
        <v>1776.75</v>
      </c>
      <c r="DC566">
        <f t="shared" si="323"/>
        <v>69.028750000000002</v>
      </c>
      <c r="DD566" t="s">
        <v>3</v>
      </c>
      <c r="DE566" t="s">
        <v>3</v>
      </c>
      <c r="DF566">
        <f t="shared" si="282"/>
        <v>0</v>
      </c>
      <c r="DG566">
        <f t="shared" si="283"/>
        <v>0</v>
      </c>
      <c r="DH566">
        <f t="shared" si="284"/>
        <v>0</v>
      </c>
      <c r="DI566">
        <f t="shared" si="285"/>
        <v>0</v>
      </c>
      <c r="DJ566">
        <f t="shared" si="327"/>
        <v>0</v>
      </c>
      <c r="DK566">
        <v>0</v>
      </c>
    </row>
    <row r="567" spans="1:115" x14ac:dyDescent="0.2">
      <c r="A567">
        <f>ROW(Source!A297)</f>
        <v>297</v>
      </c>
      <c r="B567">
        <v>51441990</v>
      </c>
      <c r="C567">
        <v>51458179</v>
      </c>
      <c r="D567">
        <v>0</v>
      </c>
      <c r="E567">
        <v>1</v>
      </c>
      <c r="F567">
        <v>1</v>
      </c>
      <c r="G567">
        <v>1</v>
      </c>
      <c r="H567">
        <v>2</v>
      </c>
      <c r="I567" t="s">
        <v>773</v>
      </c>
      <c r="J567" t="s">
        <v>3</v>
      </c>
      <c r="K567" t="s">
        <v>774</v>
      </c>
      <c r="L567">
        <v>37129807</v>
      </c>
      <c r="N567">
        <v>1011</v>
      </c>
      <c r="O567" t="s">
        <v>646</v>
      </c>
      <c r="P567" t="s">
        <v>646</v>
      </c>
      <c r="Q567">
        <v>1</v>
      </c>
      <c r="W567">
        <v>0</v>
      </c>
      <c r="X567">
        <v>2061223483</v>
      </c>
      <c r="Y567">
        <f t="shared" si="321"/>
        <v>2.9756249999999995</v>
      </c>
      <c r="AA567">
        <v>0</v>
      </c>
      <c r="AB567">
        <v>399.15</v>
      </c>
      <c r="AC567">
        <v>36.700000000000003</v>
      </c>
      <c r="AD567">
        <v>0</v>
      </c>
      <c r="AE567">
        <v>0</v>
      </c>
      <c r="AF567">
        <v>399.15</v>
      </c>
      <c r="AG567">
        <v>36.700000000000003</v>
      </c>
      <c r="AH567">
        <v>0</v>
      </c>
      <c r="AI567">
        <v>1</v>
      </c>
      <c r="AJ567">
        <v>1</v>
      </c>
      <c r="AK567">
        <v>1</v>
      </c>
      <c r="AL567">
        <v>1</v>
      </c>
      <c r="AN567">
        <v>0</v>
      </c>
      <c r="AO567">
        <v>1</v>
      </c>
      <c r="AP567">
        <v>0</v>
      </c>
      <c r="AQ567">
        <v>0</v>
      </c>
      <c r="AR567">
        <v>0</v>
      </c>
      <c r="AS567" t="s">
        <v>3</v>
      </c>
      <c r="AT567">
        <v>2.0699999999999998</v>
      </c>
      <c r="AU567" t="s">
        <v>36</v>
      </c>
      <c r="AV567">
        <v>0</v>
      </c>
      <c r="AW567">
        <v>2</v>
      </c>
      <c r="AX567">
        <v>51458196</v>
      </c>
      <c r="AY567">
        <v>2</v>
      </c>
      <c r="AZ567">
        <v>100352</v>
      </c>
      <c r="BA567">
        <v>567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CX567">
        <f>ROUND(Y567*Source!I297,9)</f>
        <v>0</v>
      </c>
      <c r="CY567">
        <f t="shared" si="324"/>
        <v>399.15</v>
      </c>
      <c r="CZ567">
        <f t="shared" si="325"/>
        <v>399.15</v>
      </c>
      <c r="DA567">
        <f t="shared" si="326"/>
        <v>1</v>
      </c>
      <c r="DB567">
        <f t="shared" si="322"/>
        <v>1187.72</v>
      </c>
      <c r="DC567">
        <f t="shared" si="323"/>
        <v>109.206875</v>
      </c>
      <c r="DD567" t="s">
        <v>3</v>
      </c>
      <c r="DE567" t="s">
        <v>3</v>
      </c>
      <c r="DF567">
        <f t="shared" si="282"/>
        <v>0</v>
      </c>
      <c r="DG567">
        <f t="shared" si="283"/>
        <v>0</v>
      </c>
      <c r="DH567">
        <f t="shared" si="284"/>
        <v>0</v>
      </c>
      <c r="DI567">
        <f t="shared" si="285"/>
        <v>0</v>
      </c>
      <c r="DJ567">
        <f t="shared" si="327"/>
        <v>0</v>
      </c>
      <c r="DK567">
        <v>0</v>
      </c>
    </row>
    <row r="568" spans="1:115" x14ac:dyDescent="0.2">
      <c r="A568">
        <f>ROW(Source!A297)</f>
        <v>297</v>
      </c>
      <c r="B568">
        <v>51441990</v>
      </c>
      <c r="C568">
        <v>51458179</v>
      </c>
      <c r="D568">
        <v>0</v>
      </c>
      <c r="E568">
        <v>1</v>
      </c>
      <c r="F568">
        <v>1</v>
      </c>
      <c r="G568">
        <v>1</v>
      </c>
      <c r="H568">
        <v>2</v>
      </c>
      <c r="I568" t="s">
        <v>783</v>
      </c>
      <c r="J568" t="s">
        <v>3</v>
      </c>
      <c r="K568" t="s">
        <v>784</v>
      </c>
      <c r="L568">
        <v>37129807</v>
      </c>
      <c r="N568">
        <v>1011</v>
      </c>
      <c r="O568" t="s">
        <v>646</v>
      </c>
      <c r="P568" t="s">
        <v>646</v>
      </c>
      <c r="Q568">
        <v>1</v>
      </c>
      <c r="W568">
        <v>0</v>
      </c>
      <c r="X568">
        <v>-136172881</v>
      </c>
      <c r="Y568">
        <f t="shared" si="321"/>
        <v>2.3287500000000003</v>
      </c>
      <c r="AA568">
        <v>0</v>
      </c>
      <c r="AB568">
        <v>2412.34</v>
      </c>
      <c r="AC568">
        <v>50.2</v>
      </c>
      <c r="AD568">
        <v>0</v>
      </c>
      <c r="AE568">
        <v>0</v>
      </c>
      <c r="AF568">
        <v>2412.34</v>
      </c>
      <c r="AG568">
        <v>50.2</v>
      </c>
      <c r="AH568">
        <v>0</v>
      </c>
      <c r="AI568">
        <v>1</v>
      </c>
      <c r="AJ568">
        <v>1</v>
      </c>
      <c r="AK568">
        <v>1</v>
      </c>
      <c r="AL568">
        <v>1</v>
      </c>
      <c r="AN568">
        <v>0</v>
      </c>
      <c r="AO568">
        <v>1</v>
      </c>
      <c r="AP568">
        <v>0</v>
      </c>
      <c r="AQ568">
        <v>0</v>
      </c>
      <c r="AR568">
        <v>0</v>
      </c>
      <c r="AS568" t="s">
        <v>3</v>
      </c>
      <c r="AT568">
        <v>1.62</v>
      </c>
      <c r="AU568" t="s">
        <v>36</v>
      </c>
      <c r="AV568">
        <v>0</v>
      </c>
      <c r="AW568">
        <v>2</v>
      </c>
      <c r="AX568">
        <v>51458197</v>
      </c>
      <c r="AY568">
        <v>2</v>
      </c>
      <c r="AZ568">
        <v>98304</v>
      </c>
      <c r="BA568">
        <v>568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CX568">
        <f>ROUND(Y568*Source!I297,9)</f>
        <v>0</v>
      </c>
      <c r="CY568">
        <f t="shared" si="324"/>
        <v>2412.34</v>
      </c>
      <c r="CZ568">
        <f t="shared" si="325"/>
        <v>2412.34</v>
      </c>
      <c r="DA568">
        <f t="shared" si="326"/>
        <v>1</v>
      </c>
      <c r="DB568">
        <f t="shared" si="322"/>
        <v>5617.7356250000003</v>
      </c>
      <c r="DC568">
        <f t="shared" si="323"/>
        <v>116.89749999999999</v>
      </c>
      <c r="DD568" t="s">
        <v>3</v>
      </c>
      <c r="DE568" t="s">
        <v>3</v>
      </c>
      <c r="DF568">
        <f t="shared" si="282"/>
        <v>0</v>
      </c>
      <c r="DG568">
        <f t="shared" si="283"/>
        <v>0</v>
      </c>
      <c r="DH568">
        <f t="shared" si="284"/>
        <v>0</v>
      </c>
      <c r="DI568">
        <f t="shared" si="285"/>
        <v>0</v>
      </c>
      <c r="DJ568">
        <f t="shared" si="327"/>
        <v>0</v>
      </c>
      <c r="DK568">
        <v>0</v>
      </c>
    </row>
    <row r="569" spans="1:115" x14ac:dyDescent="0.2">
      <c r="A569">
        <f>ROW(Source!A297)</f>
        <v>297</v>
      </c>
      <c r="B569">
        <v>51441990</v>
      </c>
      <c r="C569">
        <v>51458179</v>
      </c>
      <c r="D569">
        <v>0</v>
      </c>
      <c r="E569">
        <v>1</v>
      </c>
      <c r="F569">
        <v>1</v>
      </c>
      <c r="G569">
        <v>1</v>
      </c>
      <c r="H569">
        <v>2</v>
      </c>
      <c r="I569" t="s">
        <v>785</v>
      </c>
      <c r="J569" t="s">
        <v>3</v>
      </c>
      <c r="K569" t="s">
        <v>786</v>
      </c>
      <c r="L569">
        <v>37129807</v>
      </c>
      <c r="N569">
        <v>1011</v>
      </c>
      <c r="O569" t="s">
        <v>646</v>
      </c>
      <c r="P569" t="s">
        <v>646</v>
      </c>
      <c r="Q569">
        <v>1</v>
      </c>
      <c r="W569">
        <v>0</v>
      </c>
      <c r="X569">
        <v>1517645301</v>
      </c>
      <c r="Y569">
        <f t="shared" si="321"/>
        <v>1.4806250000000001</v>
      </c>
      <c r="AA569">
        <v>0</v>
      </c>
      <c r="AB569">
        <v>1983.49</v>
      </c>
      <c r="AC569">
        <v>60.66</v>
      </c>
      <c r="AD569">
        <v>0</v>
      </c>
      <c r="AE569">
        <v>0</v>
      </c>
      <c r="AF569">
        <v>1983.49</v>
      </c>
      <c r="AG569">
        <v>60.66</v>
      </c>
      <c r="AH569">
        <v>0</v>
      </c>
      <c r="AI569">
        <v>1</v>
      </c>
      <c r="AJ569">
        <v>1</v>
      </c>
      <c r="AK569">
        <v>1</v>
      </c>
      <c r="AL569">
        <v>1</v>
      </c>
      <c r="AN569">
        <v>0</v>
      </c>
      <c r="AO569">
        <v>1</v>
      </c>
      <c r="AP569">
        <v>0</v>
      </c>
      <c r="AQ569">
        <v>0</v>
      </c>
      <c r="AR569">
        <v>0</v>
      </c>
      <c r="AS569" t="s">
        <v>3</v>
      </c>
      <c r="AT569">
        <v>1.03</v>
      </c>
      <c r="AU569" t="s">
        <v>36</v>
      </c>
      <c r="AV569">
        <v>0</v>
      </c>
      <c r="AW569">
        <v>2</v>
      </c>
      <c r="AX569">
        <v>51458198</v>
      </c>
      <c r="AY569">
        <v>2</v>
      </c>
      <c r="AZ569">
        <v>98304</v>
      </c>
      <c r="BA569">
        <v>569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CX569">
        <f>ROUND(Y569*Source!I297,9)</f>
        <v>0</v>
      </c>
      <c r="CY569">
        <f t="shared" si="324"/>
        <v>1983.49</v>
      </c>
      <c r="CZ569">
        <f t="shared" si="325"/>
        <v>1983.49</v>
      </c>
      <c r="DA569">
        <f t="shared" si="326"/>
        <v>1</v>
      </c>
      <c r="DB569">
        <f t="shared" si="322"/>
        <v>2936.7981249999998</v>
      </c>
      <c r="DC569">
        <f t="shared" si="323"/>
        <v>89.814999999999998</v>
      </c>
      <c r="DD569" t="s">
        <v>3</v>
      </c>
      <c r="DE569" t="s">
        <v>3</v>
      </c>
      <c r="DF569">
        <f t="shared" si="282"/>
        <v>0</v>
      </c>
      <c r="DG569">
        <f t="shared" si="283"/>
        <v>0</v>
      </c>
      <c r="DH569">
        <f t="shared" si="284"/>
        <v>0</v>
      </c>
      <c r="DI569">
        <f t="shared" si="285"/>
        <v>0</v>
      </c>
      <c r="DJ569">
        <f t="shared" si="327"/>
        <v>0</v>
      </c>
      <c r="DK569">
        <v>0</v>
      </c>
    </row>
    <row r="570" spans="1:115" x14ac:dyDescent="0.2">
      <c r="A570">
        <f>ROW(Source!A297)</f>
        <v>297</v>
      </c>
      <c r="B570">
        <v>51441990</v>
      </c>
      <c r="C570">
        <v>51458179</v>
      </c>
      <c r="D570">
        <v>0</v>
      </c>
      <c r="E570">
        <v>1</v>
      </c>
      <c r="F570">
        <v>1</v>
      </c>
      <c r="G570">
        <v>1</v>
      </c>
      <c r="H570">
        <v>2</v>
      </c>
      <c r="I570" t="s">
        <v>787</v>
      </c>
      <c r="J570" t="s">
        <v>3</v>
      </c>
      <c r="K570" t="s">
        <v>788</v>
      </c>
      <c r="L570">
        <v>37129807</v>
      </c>
      <c r="N570">
        <v>1011</v>
      </c>
      <c r="O570" t="s">
        <v>646</v>
      </c>
      <c r="P570" t="s">
        <v>646</v>
      </c>
      <c r="Q570">
        <v>1</v>
      </c>
      <c r="W570">
        <v>0</v>
      </c>
      <c r="X570">
        <v>-99921888</v>
      </c>
      <c r="Y570">
        <f t="shared" si="321"/>
        <v>3.8381249999999998</v>
      </c>
      <c r="AA570">
        <v>0</v>
      </c>
      <c r="AB570">
        <v>3</v>
      </c>
      <c r="AC570">
        <v>0</v>
      </c>
      <c r="AD570">
        <v>0</v>
      </c>
      <c r="AE570">
        <v>0</v>
      </c>
      <c r="AF570">
        <v>3</v>
      </c>
      <c r="AG570">
        <v>0</v>
      </c>
      <c r="AH570">
        <v>0</v>
      </c>
      <c r="AI570">
        <v>1</v>
      </c>
      <c r="AJ570">
        <v>1</v>
      </c>
      <c r="AK570">
        <v>1</v>
      </c>
      <c r="AL570">
        <v>1</v>
      </c>
      <c r="AN570">
        <v>0</v>
      </c>
      <c r="AO570">
        <v>1</v>
      </c>
      <c r="AP570">
        <v>0</v>
      </c>
      <c r="AQ570">
        <v>0</v>
      </c>
      <c r="AR570">
        <v>0</v>
      </c>
      <c r="AS570" t="s">
        <v>3</v>
      </c>
      <c r="AT570">
        <v>2.67</v>
      </c>
      <c r="AU570" t="s">
        <v>36</v>
      </c>
      <c r="AV570">
        <v>0</v>
      </c>
      <c r="AW570">
        <v>2</v>
      </c>
      <c r="AX570">
        <v>51458199</v>
      </c>
      <c r="AY570">
        <v>2</v>
      </c>
      <c r="AZ570">
        <v>32768</v>
      </c>
      <c r="BA570">
        <v>570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CX570">
        <f>ROUND(Y570*Source!I297,9)</f>
        <v>0</v>
      </c>
      <c r="CY570">
        <f t="shared" si="324"/>
        <v>3</v>
      </c>
      <c r="CZ570">
        <f t="shared" si="325"/>
        <v>3</v>
      </c>
      <c r="DA570">
        <f t="shared" si="326"/>
        <v>1</v>
      </c>
      <c r="DB570">
        <f t="shared" si="322"/>
        <v>11.514374999999999</v>
      </c>
      <c r="DC570">
        <f t="shared" si="323"/>
        <v>0</v>
      </c>
      <c r="DD570" t="s">
        <v>3</v>
      </c>
      <c r="DE570" t="s">
        <v>3</v>
      </c>
      <c r="DF570">
        <f t="shared" si="282"/>
        <v>0</v>
      </c>
      <c r="DG570">
        <f t="shared" si="283"/>
        <v>0</v>
      </c>
      <c r="DH570">
        <f t="shared" si="284"/>
        <v>0</v>
      </c>
      <c r="DI570">
        <f t="shared" si="285"/>
        <v>0</v>
      </c>
      <c r="DJ570">
        <f t="shared" si="327"/>
        <v>0</v>
      </c>
      <c r="DK570">
        <v>0</v>
      </c>
    </row>
    <row r="571" spans="1:115" x14ac:dyDescent="0.2">
      <c r="A571">
        <f>ROW(Source!A297)</f>
        <v>297</v>
      </c>
      <c r="B571">
        <v>51441990</v>
      </c>
      <c r="C571">
        <v>51458179</v>
      </c>
      <c r="D571">
        <v>0</v>
      </c>
      <c r="E571">
        <v>1</v>
      </c>
      <c r="F571">
        <v>1</v>
      </c>
      <c r="G571">
        <v>1</v>
      </c>
      <c r="H571">
        <v>2</v>
      </c>
      <c r="I571" t="s">
        <v>789</v>
      </c>
      <c r="J571" t="s">
        <v>3</v>
      </c>
      <c r="K571" t="s">
        <v>790</v>
      </c>
      <c r="L571">
        <v>37129807</v>
      </c>
      <c r="N571">
        <v>1011</v>
      </c>
      <c r="O571" t="s">
        <v>646</v>
      </c>
      <c r="P571" t="s">
        <v>646</v>
      </c>
      <c r="Q571">
        <v>1</v>
      </c>
      <c r="W571">
        <v>0</v>
      </c>
      <c r="X571">
        <v>162646650</v>
      </c>
      <c r="Y571">
        <f t="shared" si="321"/>
        <v>0.27312499999999995</v>
      </c>
      <c r="AA571">
        <v>0</v>
      </c>
      <c r="AB571">
        <v>536.09</v>
      </c>
      <c r="AC571">
        <v>45.24</v>
      </c>
      <c r="AD571">
        <v>0</v>
      </c>
      <c r="AE571">
        <v>0</v>
      </c>
      <c r="AF571">
        <v>536.09</v>
      </c>
      <c r="AG571">
        <v>45.24</v>
      </c>
      <c r="AH571">
        <v>0</v>
      </c>
      <c r="AI571">
        <v>1</v>
      </c>
      <c r="AJ571">
        <v>1</v>
      </c>
      <c r="AK571">
        <v>1</v>
      </c>
      <c r="AL571">
        <v>1</v>
      </c>
      <c r="AN571">
        <v>0</v>
      </c>
      <c r="AO571">
        <v>1</v>
      </c>
      <c r="AP571">
        <v>0</v>
      </c>
      <c r="AQ571">
        <v>0</v>
      </c>
      <c r="AR571">
        <v>0</v>
      </c>
      <c r="AS571" t="s">
        <v>3</v>
      </c>
      <c r="AT571">
        <v>0.19</v>
      </c>
      <c r="AU571" t="s">
        <v>36</v>
      </c>
      <c r="AV571">
        <v>0</v>
      </c>
      <c r="AW571">
        <v>2</v>
      </c>
      <c r="AX571">
        <v>51458200</v>
      </c>
      <c r="AY571">
        <v>2</v>
      </c>
      <c r="AZ571">
        <v>100352</v>
      </c>
      <c r="BA571">
        <v>571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CX571">
        <f>ROUND(Y571*Source!I297,9)</f>
        <v>0</v>
      </c>
      <c r="CY571">
        <f t="shared" si="324"/>
        <v>536.09</v>
      </c>
      <c r="CZ571">
        <f t="shared" si="325"/>
        <v>536.09</v>
      </c>
      <c r="DA571">
        <f t="shared" si="326"/>
        <v>1</v>
      </c>
      <c r="DB571">
        <f t="shared" si="322"/>
        <v>146.42375000000001</v>
      </c>
      <c r="DC571">
        <f t="shared" si="323"/>
        <v>12.362500000000001</v>
      </c>
      <c r="DD571" t="s">
        <v>3</v>
      </c>
      <c r="DE571" t="s">
        <v>3</v>
      </c>
      <c r="DF571">
        <f t="shared" si="282"/>
        <v>0</v>
      </c>
      <c r="DG571">
        <f t="shared" si="283"/>
        <v>0</v>
      </c>
      <c r="DH571">
        <f t="shared" si="284"/>
        <v>0</v>
      </c>
      <c r="DI571">
        <f t="shared" si="285"/>
        <v>0</v>
      </c>
      <c r="DJ571">
        <f t="shared" si="327"/>
        <v>0</v>
      </c>
      <c r="DK571">
        <v>0</v>
      </c>
    </row>
    <row r="572" spans="1:115" x14ac:dyDescent="0.2">
      <c r="A572">
        <f>ROW(Source!A297)</f>
        <v>297</v>
      </c>
      <c r="B572">
        <v>51441990</v>
      </c>
      <c r="C572">
        <v>51458179</v>
      </c>
      <c r="D572">
        <v>0</v>
      </c>
      <c r="E572">
        <v>1</v>
      </c>
      <c r="F572">
        <v>1</v>
      </c>
      <c r="G572">
        <v>1</v>
      </c>
      <c r="H572">
        <v>2</v>
      </c>
      <c r="I572" t="s">
        <v>681</v>
      </c>
      <c r="J572" t="s">
        <v>3</v>
      </c>
      <c r="K572" t="s">
        <v>682</v>
      </c>
      <c r="L572">
        <v>37129807</v>
      </c>
      <c r="N572">
        <v>1011</v>
      </c>
      <c r="O572" t="s">
        <v>646</v>
      </c>
      <c r="P572" t="s">
        <v>646</v>
      </c>
      <c r="Q572">
        <v>1</v>
      </c>
      <c r="W572">
        <v>0</v>
      </c>
      <c r="X572">
        <v>1350498324</v>
      </c>
      <c r="Y572">
        <f t="shared" si="321"/>
        <v>13.569999999999999</v>
      </c>
      <c r="AA572">
        <v>0</v>
      </c>
      <c r="AB572">
        <v>0.49</v>
      </c>
      <c r="AC572">
        <v>0</v>
      </c>
      <c r="AD572">
        <v>0</v>
      </c>
      <c r="AE572">
        <v>0</v>
      </c>
      <c r="AF572">
        <v>0.49</v>
      </c>
      <c r="AG572">
        <v>0</v>
      </c>
      <c r="AH572">
        <v>0</v>
      </c>
      <c r="AI572">
        <v>1</v>
      </c>
      <c r="AJ572">
        <v>1</v>
      </c>
      <c r="AK572">
        <v>1</v>
      </c>
      <c r="AL572">
        <v>1</v>
      </c>
      <c r="AN572">
        <v>0</v>
      </c>
      <c r="AO572">
        <v>1</v>
      </c>
      <c r="AP572">
        <v>0</v>
      </c>
      <c r="AQ572">
        <v>0</v>
      </c>
      <c r="AR572">
        <v>0</v>
      </c>
      <c r="AS572" t="s">
        <v>3</v>
      </c>
      <c r="AT572">
        <v>9.44</v>
      </c>
      <c r="AU572" t="s">
        <v>36</v>
      </c>
      <c r="AV572">
        <v>0</v>
      </c>
      <c r="AW572">
        <v>2</v>
      </c>
      <c r="AX572">
        <v>51458201</v>
      </c>
      <c r="AY572">
        <v>2</v>
      </c>
      <c r="AZ572">
        <v>32768</v>
      </c>
      <c r="BA572">
        <v>572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CX572">
        <f>ROUND(Y572*Source!I297,9)</f>
        <v>0</v>
      </c>
      <c r="CY572">
        <f t="shared" si="324"/>
        <v>0.49</v>
      </c>
      <c r="CZ572">
        <f t="shared" si="325"/>
        <v>0.49</v>
      </c>
      <c r="DA572">
        <f t="shared" si="326"/>
        <v>1</v>
      </c>
      <c r="DB572">
        <f t="shared" si="322"/>
        <v>6.6556249999999997</v>
      </c>
      <c r="DC572">
        <f t="shared" si="323"/>
        <v>0</v>
      </c>
      <c r="DD572" t="s">
        <v>3</v>
      </c>
      <c r="DE572" t="s">
        <v>3</v>
      </c>
      <c r="DF572">
        <f t="shared" si="282"/>
        <v>0</v>
      </c>
      <c r="DG572">
        <f t="shared" si="283"/>
        <v>0</v>
      </c>
      <c r="DH572">
        <f t="shared" si="284"/>
        <v>0</v>
      </c>
      <c r="DI572">
        <f t="shared" si="285"/>
        <v>0</v>
      </c>
      <c r="DJ572">
        <f t="shared" si="327"/>
        <v>0</v>
      </c>
      <c r="DK572">
        <v>0</v>
      </c>
    </row>
    <row r="573" spans="1:115" x14ac:dyDescent="0.2">
      <c r="A573">
        <f>ROW(Source!A297)</f>
        <v>297</v>
      </c>
      <c r="B573">
        <v>51441990</v>
      </c>
      <c r="C573">
        <v>51458179</v>
      </c>
      <c r="D573">
        <v>0</v>
      </c>
      <c r="E573">
        <v>1</v>
      </c>
      <c r="F573">
        <v>1</v>
      </c>
      <c r="G573">
        <v>1</v>
      </c>
      <c r="H573">
        <v>2</v>
      </c>
      <c r="I573" t="s">
        <v>707</v>
      </c>
      <c r="J573" t="s">
        <v>3</v>
      </c>
      <c r="K573" t="s">
        <v>708</v>
      </c>
      <c r="L573">
        <v>37129807</v>
      </c>
      <c r="N573">
        <v>1011</v>
      </c>
      <c r="O573" t="s">
        <v>646</v>
      </c>
      <c r="P573" t="s">
        <v>646</v>
      </c>
      <c r="Q573">
        <v>1</v>
      </c>
      <c r="W573">
        <v>0</v>
      </c>
      <c r="X573">
        <v>2111957426</v>
      </c>
      <c r="Y573">
        <f t="shared" si="321"/>
        <v>6.4112499999999999</v>
      </c>
      <c r="AA573">
        <v>0</v>
      </c>
      <c r="AB573">
        <v>20</v>
      </c>
      <c r="AC573">
        <v>0</v>
      </c>
      <c r="AD573">
        <v>0</v>
      </c>
      <c r="AE573">
        <v>0</v>
      </c>
      <c r="AF573">
        <v>20</v>
      </c>
      <c r="AG573">
        <v>0</v>
      </c>
      <c r="AH573">
        <v>0</v>
      </c>
      <c r="AI573">
        <v>1</v>
      </c>
      <c r="AJ573">
        <v>1</v>
      </c>
      <c r="AK573">
        <v>1</v>
      </c>
      <c r="AL573">
        <v>1</v>
      </c>
      <c r="AN573">
        <v>0</v>
      </c>
      <c r="AO573">
        <v>1</v>
      </c>
      <c r="AP573">
        <v>0</v>
      </c>
      <c r="AQ573">
        <v>0</v>
      </c>
      <c r="AR573">
        <v>0</v>
      </c>
      <c r="AS573" t="s">
        <v>3</v>
      </c>
      <c r="AT573">
        <v>4.46</v>
      </c>
      <c r="AU573" t="s">
        <v>36</v>
      </c>
      <c r="AV573">
        <v>0</v>
      </c>
      <c r="AW573">
        <v>2</v>
      </c>
      <c r="AX573">
        <v>51458202</v>
      </c>
      <c r="AY573">
        <v>2</v>
      </c>
      <c r="AZ573">
        <v>32768</v>
      </c>
      <c r="BA573">
        <v>573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CX573">
        <f>ROUND(Y573*Source!I297,9)</f>
        <v>0</v>
      </c>
      <c r="CY573">
        <f t="shared" si="324"/>
        <v>20</v>
      </c>
      <c r="CZ573">
        <f t="shared" si="325"/>
        <v>20</v>
      </c>
      <c r="DA573">
        <f t="shared" si="326"/>
        <v>1</v>
      </c>
      <c r="DB573">
        <f t="shared" si="322"/>
        <v>128.22499999999999</v>
      </c>
      <c r="DC573">
        <f t="shared" si="323"/>
        <v>0</v>
      </c>
      <c r="DD573" t="s">
        <v>3</v>
      </c>
      <c r="DE573" t="s">
        <v>3</v>
      </c>
      <c r="DF573">
        <f t="shared" si="282"/>
        <v>0</v>
      </c>
      <c r="DG573">
        <f t="shared" si="283"/>
        <v>0</v>
      </c>
      <c r="DH573">
        <f t="shared" si="284"/>
        <v>0</v>
      </c>
      <c r="DI573">
        <f t="shared" si="285"/>
        <v>0</v>
      </c>
      <c r="DJ573">
        <f t="shared" si="327"/>
        <v>0</v>
      </c>
      <c r="DK573">
        <v>0</v>
      </c>
    </row>
    <row r="574" spans="1:115" x14ac:dyDescent="0.2">
      <c r="A574">
        <f>ROW(Source!A297)</f>
        <v>297</v>
      </c>
      <c r="B574">
        <v>51441990</v>
      </c>
      <c r="C574">
        <v>51458179</v>
      </c>
      <c r="D574">
        <v>0</v>
      </c>
      <c r="E574">
        <v>1</v>
      </c>
      <c r="F574">
        <v>1</v>
      </c>
      <c r="G574">
        <v>1</v>
      </c>
      <c r="H574">
        <v>2</v>
      </c>
      <c r="I574" t="s">
        <v>709</v>
      </c>
      <c r="J574" t="s">
        <v>3</v>
      </c>
      <c r="K574" t="s">
        <v>710</v>
      </c>
      <c r="L574">
        <v>37129807</v>
      </c>
      <c r="N574">
        <v>1011</v>
      </c>
      <c r="O574" t="s">
        <v>646</v>
      </c>
      <c r="P574" t="s">
        <v>646</v>
      </c>
      <c r="Q574">
        <v>1</v>
      </c>
      <c r="W574">
        <v>0</v>
      </c>
      <c r="X574">
        <v>1349450528</v>
      </c>
      <c r="Y574">
        <f t="shared" si="321"/>
        <v>1.653125</v>
      </c>
      <c r="AA574">
        <v>0</v>
      </c>
      <c r="AB574">
        <v>3</v>
      </c>
      <c r="AC574">
        <v>0</v>
      </c>
      <c r="AD574">
        <v>0</v>
      </c>
      <c r="AE574">
        <v>0</v>
      </c>
      <c r="AF574">
        <v>3</v>
      </c>
      <c r="AG574">
        <v>0</v>
      </c>
      <c r="AH574">
        <v>0</v>
      </c>
      <c r="AI574">
        <v>1</v>
      </c>
      <c r="AJ574">
        <v>1</v>
      </c>
      <c r="AK574">
        <v>1</v>
      </c>
      <c r="AL574">
        <v>1</v>
      </c>
      <c r="AN574">
        <v>0</v>
      </c>
      <c r="AO574">
        <v>1</v>
      </c>
      <c r="AP574">
        <v>0</v>
      </c>
      <c r="AQ574">
        <v>0</v>
      </c>
      <c r="AR574">
        <v>0</v>
      </c>
      <c r="AS574" t="s">
        <v>3</v>
      </c>
      <c r="AT574">
        <v>1.1499999999999999</v>
      </c>
      <c r="AU574" t="s">
        <v>36</v>
      </c>
      <c r="AV574">
        <v>0</v>
      </c>
      <c r="AW574">
        <v>2</v>
      </c>
      <c r="AX574">
        <v>51458203</v>
      </c>
      <c r="AY574">
        <v>2</v>
      </c>
      <c r="AZ574">
        <v>32768</v>
      </c>
      <c r="BA574">
        <v>574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CX574">
        <f>ROUND(Y574*Source!I297,9)</f>
        <v>0</v>
      </c>
      <c r="CY574">
        <f t="shared" si="324"/>
        <v>3</v>
      </c>
      <c r="CZ574">
        <f t="shared" si="325"/>
        <v>3</v>
      </c>
      <c r="DA574">
        <f t="shared" si="326"/>
        <v>1</v>
      </c>
      <c r="DB574">
        <f t="shared" si="322"/>
        <v>4.9593749999999996</v>
      </c>
      <c r="DC574">
        <f t="shared" si="323"/>
        <v>0</v>
      </c>
      <c r="DD574" t="s">
        <v>3</v>
      </c>
      <c r="DE574" t="s">
        <v>3</v>
      </c>
      <c r="DF574">
        <f t="shared" si="282"/>
        <v>0</v>
      </c>
      <c r="DG574">
        <f t="shared" si="283"/>
        <v>0</v>
      </c>
      <c r="DH574">
        <f t="shared" si="284"/>
        <v>0</v>
      </c>
      <c r="DI574">
        <f t="shared" si="285"/>
        <v>0</v>
      </c>
      <c r="DJ574">
        <f t="shared" si="327"/>
        <v>0</v>
      </c>
      <c r="DK574">
        <v>0</v>
      </c>
    </row>
    <row r="575" spans="1:115" x14ac:dyDescent="0.2">
      <c r="A575">
        <f>ROW(Source!A302)</f>
        <v>302</v>
      </c>
      <c r="B575">
        <v>51442965</v>
      </c>
      <c r="C575">
        <v>51458206</v>
      </c>
      <c r="D575">
        <v>0</v>
      </c>
      <c r="E575">
        <v>1</v>
      </c>
      <c r="F575">
        <v>1</v>
      </c>
      <c r="G575">
        <v>1</v>
      </c>
      <c r="H575">
        <v>1</v>
      </c>
      <c r="I575" t="s">
        <v>724</v>
      </c>
      <c r="J575" t="s">
        <v>3</v>
      </c>
      <c r="K575" t="s">
        <v>725</v>
      </c>
      <c r="L575">
        <v>1369</v>
      </c>
      <c r="N575">
        <v>1013</v>
      </c>
      <c r="O575" t="s">
        <v>642</v>
      </c>
      <c r="P575" t="s">
        <v>642</v>
      </c>
      <c r="Q575">
        <v>1</v>
      </c>
      <c r="W575">
        <v>0</v>
      </c>
      <c r="X575">
        <v>-1096138365</v>
      </c>
      <c r="Y575">
        <f>(AT575*1.15*1.15)</f>
        <v>104.21299999999998</v>
      </c>
      <c r="AA575">
        <v>0</v>
      </c>
      <c r="AB575">
        <v>0</v>
      </c>
      <c r="AC575">
        <v>0</v>
      </c>
      <c r="AD575">
        <v>8.3800000000000008</v>
      </c>
      <c r="AE575">
        <v>0</v>
      </c>
      <c r="AF575">
        <v>0</v>
      </c>
      <c r="AG575">
        <v>0</v>
      </c>
      <c r="AH575">
        <v>8.3800000000000008</v>
      </c>
      <c r="AI575">
        <v>1</v>
      </c>
      <c r="AJ575">
        <v>1</v>
      </c>
      <c r="AK575">
        <v>1</v>
      </c>
      <c r="AL575">
        <v>1</v>
      </c>
      <c r="AN575">
        <v>0</v>
      </c>
      <c r="AO575">
        <v>1</v>
      </c>
      <c r="AP575">
        <v>0</v>
      </c>
      <c r="AQ575">
        <v>0</v>
      </c>
      <c r="AR575">
        <v>0</v>
      </c>
      <c r="AS575" t="s">
        <v>3</v>
      </c>
      <c r="AT575">
        <v>78.8</v>
      </c>
      <c r="AU575" t="s">
        <v>43</v>
      </c>
      <c r="AV575">
        <v>1</v>
      </c>
      <c r="AW575">
        <v>2</v>
      </c>
      <c r="AX575">
        <v>51458230</v>
      </c>
      <c r="AY575">
        <v>2</v>
      </c>
      <c r="AZ575">
        <v>131072</v>
      </c>
      <c r="BA575">
        <v>575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CX575">
        <f>ROUND(Y575*Source!I302,9)</f>
        <v>0</v>
      </c>
      <c r="CY575">
        <f>AD575</f>
        <v>8.3800000000000008</v>
      </c>
      <c r="CZ575">
        <f>AH575</f>
        <v>8.3800000000000008</v>
      </c>
      <c r="DA575">
        <f>AL575</f>
        <v>1</v>
      </c>
      <c r="DB575">
        <f>ROUND((ROUND(AT575*CZ575,2)*1.15*1.15),6)</f>
        <v>873.29965000000004</v>
      </c>
      <c r="DC575">
        <f>ROUND((ROUND(AT575*AG575,2)*1.15*1.15),6)</f>
        <v>0</v>
      </c>
      <c r="DD575" t="s">
        <v>3</v>
      </c>
      <c r="DE575" t="s">
        <v>3</v>
      </c>
      <c r="DF575">
        <f t="shared" si="282"/>
        <v>0</v>
      </c>
      <c r="DG575">
        <f t="shared" si="283"/>
        <v>0</v>
      </c>
      <c r="DH575">
        <f t="shared" si="284"/>
        <v>0</v>
      </c>
      <c r="DI575">
        <f t="shared" si="285"/>
        <v>0</v>
      </c>
      <c r="DJ575">
        <f>DI575</f>
        <v>0</v>
      </c>
      <c r="DK575">
        <v>0</v>
      </c>
    </row>
    <row r="576" spans="1:115" x14ac:dyDescent="0.2">
      <c r="A576">
        <f>ROW(Source!A302)</f>
        <v>302</v>
      </c>
      <c r="B576">
        <v>51442965</v>
      </c>
      <c r="C576">
        <v>51458206</v>
      </c>
      <c r="D576">
        <v>121548</v>
      </c>
      <c r="E576">
        <v>1</v>
      </c>
      <c r="F576">
        <v>1</v>
      </c>
      <c r="G576">
        <v>1</v>
      </c>
      <c r="H576">
        <v>1</v>
      </c>
      <c r="I576" t="s">
        <v>31</v>
      </c>
      <c r="J576" t="s">
        <v>3</v>
      </c>
      <c r="K576" t="s">
        <v>643</v>
      </c>
      <c r="L576">
        <v>1369</v>
      </c>
      <c r="N576">
        <v>1013</v>
      </c>
      <c r="O576" t="s">
        <v>642</v>
      </c>
      <c r="P576" t="s">
        <v>642</v>
      </c>
      <c r="Q576">
        <v>1</v>
      </c>
      <c r="W576">
        <v>0</v>
      </c>
      <c r="X576">
        <v>18861106</v>
      </c>
      <c r="Y576">
        <f t="shared" ref="Y576:Y582" si="328">(AT576*1.25*1.15)</f>
        <v>32.645625000000003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1</v>
      </c>
      <c r="AJ576">
        <v>1</v>
      </c>
      <c r="AK576">
        <v>1</v>
      </c>
      <c r="AL576">
        <v>1</v>
      </c>
      <c r="AN576">
        <v>0</v>
      </c>
      <c r="AO576">
        <v>1</v>
      </c>
      <c r="AP576">
        <v>0</v>
      </c>
      <c r="AQ576">
        <v>0</v>
      </c>
      <c r="AR576">
        <v>0</v>
      </c>
      <c r="AS576" t="s">
        <v>3</v>
      </c>
      <c r="AT576">
        <v>22.71</v>
      </c>
      <c r="AU576" t="s">
        <v>36</v>
      </c>
      <c r="AV576">
        <v>2</v>
      </c>
      <c r="AW576">
        <v>2</v>
      </c>
      <c r="AX576">
        <v>51458231</v>
      </c>
      <c r="AY576">
        <v>1</v>
      </c>
      <c r="AZ576">
        <v>0</v>
      </c>
      <c r="BA576">
        <v>576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CX576">
        <f>ROUND(Y576*Source!I302,9)</f>
        <v>0</v>
      </c>
      <c r="CY576">
        <f>AD576</f>
        <v>0</v>
      </c>
      <c r="CZ576">
        <f>AH576</f>
        <v>0</v>
      </c>
      <c r="DA576">
        <f>AL576</f>
        <v>1</v>
      </c>
      <c r="DB576">
        <f t="shared" ref="DB576:DB582" si="329">ROUND((ROUND(AT576*CZ576,2)*1.25*1.15),6)</f>
        <v>0</v>
      </c>
      <c r="DC576">
        <f t="shared" ref="DC576:DC582" si="330">ROUND((ROUND(AT576*AG576,2)*1.25*1.15),6)</f>
        <v>0</v>
      </c>
      <c r="DD576" t="s">
        <v>3</v>
      </c>
      <c r="DE576" t="s">
        <v>3</v>
      </c>
      <c r="DF576">
        <f t="shared" si="282"/>
        <v>0</v>
      </c>
      <c r="DG576">
        <f t="shared" si="283"/>
        <v>0</v>
      </c>
      <c r="DH576">
        <f t="shared" si="284"/>
        <v>0</v>
      </c>
      <c r="DI576">
        <f t="shared" si="285"/>
        <v>0</v>
      </c>
      <c r="DJ576">
        <f>DI576</f>
        <v>0</v>
      </c>
      <c r="DK576">
        <v>0</v>
      </c>
    </row>
    <row r="577" spans="1:115" x14ac:dyDescent="0.2">
      <c r="A577">
        <f>ROW(Source!A302)</f>
        <v>302</v>
      </c>
      <c r="B577">
        <v>51442965</v>
      </c>
      <c r="C577">
        <v>51458206</v>
      </c>
      <c r="D577">
        <v>0</v>
      </c>
      <c r="E577">
        <v>1</v>
      </c>
      <c r="F577">
        <v>1</v>
      </c>
      <c r="G577">
        <v>1</v>
      </c>
      <c r="H577">
        <v>2</v>
      </c>
      <c r="I577" t="s">
        <v>673</v>
      </c>
      <c r="J577" t="s">
        <v>3</v>
      </c>
      <c r="K577" t="s">
        <v>674</v>
      </c>
      <c r="L577">
        <v>37129807</v>
      </c>
      <c r="N577">
        <v>1011</v>
      </c>
      <c r="O577" t="s">
        <v>646</v>
      </c>
      <c r="P577" t="s">
        <v>646</v>
      </c>
      <c r="Q577">
        <v>1</v>
      </c>
      <c r="W577">
        <v>0</v>
      </c>
      <c r="X577">
        <v>1021476359</v>
      </c>
      <c r="Y577">
        <f t="shared" si="328"/>
        <v>14.6625</v>
      </c>
      <c r="AA577">
        <v>0</v>
      </c>
      <c r="AB577">
        <v>187.02</v>
      </c>
      <c r="AC577">
        <v>25.1</v>
      </c>
      <c r="AD577">
        <v>0</v>
      </c>
      <c r="AE577">
        <v>0</v>
      </c>
      <c r="AF577">
        <v>187.02</v>
      </c>
      <c r="AG577">
        <v>25.1</v>
      </c>
      <c r="AH577">
        <v>0</v>
      </c>
      <c r="AI577">
        <v>1</v>
      </c>
      <c r="AJ577">
        <v>1</v>
      </c>
      <c r="AK577">
        <v>1</v>
      </c>
      <c r="AL577">
        <v>1</v>
      </c>
      <c r="AN577">
        <v>0</v>
      </c>
      <c r="AO577">
        <v>1</v>
      </c>
      <c r="AP577">
        <v>0</v>
      </c>
      <c r="AQ577">
        <v>0</v>
      </c>
      <c r="AR577">
        <v>0</v>
      </c>
      <c r="AS577" t="s">
        <v>3</v>
      </c>
      <c r="AT577">
        <v>10.199999999999999</v>
      </c>
      <c r="AU577" t="s">
        <v>36</v>
      </c>
      <c r="AV577">
        <v>0</v>
      </c>
      <c r="AW577">
        <v>2</v>
      </c>
      <c r="AX577">
        <v>51458232</v>
      </c>
      <c r="AY577">
        <v>2</v>
      </c>
      <c r="AZ577">
        <v>98304</v>
      </c>
      <c r="BA577">
        <v>577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CX577">
        <f>ROUND(Y577*Source!I302,9)</f>
        <v>0</v>
      </c>
      <c r="CY577">
        <f t="shared" ref="CY577:CY582" si="331">AB577</f>
        <v>187.02</v>
      </c>
      <c r="CZ577">
        <f t="shared" ref="CZ577:CZ582" si="332">AF577</f>
        <v>187.02</v>
      </c>
      <c r="DA577">
        <f t="shared" ref="DA577:DA582" si="333">AJ577</f>
        <v>1</v>
      </c>
      <c r="DB577">
        <f t="shared" si="329"/>
        <v>2742.1750000000002</v>
      </c>
      <c r="DC577">
        <f t="shared" si="330"/>
        <v>368.02875</v>
      </c>
      <c r="DD577" t="s">
        <v>3</v>
      </c>
      <c r="DE577" t="s">
        <v>3</v>
      </c>
      <c r="DF577">
        <f t="shared" ref="DF577:DF640" si="334">ROUND(AE577*CX577,2)</f>
        <v>0</v>
      </c>
      <c r="DG577">
        <f t="shared" ref="DG577:DG640" si="335">ROUND(AF577*CX577,2)</f>
        <v>0</v>
      </c>
      <c r="DH577">
        <f t="shared" ref="DH577:DH640" si="336">ROUND(AG577*CX577,2)</f>
        <v>0</v>
      </c>
      <c r="DI577">
        <f t="shared" ref="DI577:DI640" si="337">ROUND(AH577*CX577,2)</f>
        <v>0</v>
      </c>
      <c r="DJ577">
        <f t="shared" ref="DJ577:DJ582" si="338">DG577</f>
        <v>0</v>
      </c>
      <c r="DK577">
        <v>0</v>
      </c>
    </row>
    <row r="578" spans="1:115" x14ac:dyDescent="0.2">
      <c r="A578">
        <f>ROW(Source!A302)</f>
        <v>302</v>
      </c>
      <c r="B578">
        <v>51442965</v>
      </c>
      <c r="C578">
        <v>51458206</v>
      </c>
      <c r="D578">
        <v>0</v>
      </c>
      <c r="E578">
        <v>1</v>
      </c>
      <c r="F578">
        <v>1</v>
      </c>
      <c r="G578">
        <v>1</v>
      </c>
      <c r="H578">
        <v>2</v>
      </c>
      <c r="I578" t="s">
        <v>675</v>
      </c>
      <c r="J578" t="s">
        <v>3</v>
      </c>
      <c r="K578" t="s">
        <v>676</v>
      </c>
      <c r="L578">
        <v>37129807</v>
      </c>
      <c r="N578">
        <v>1011</v>
      </c>
      <c r="O578" t="s">
        <v>646</v>
      </c>
      <c r="P578" t="s">
        <v>646</v>
      </c>
      <c r="Q578">
        <v>1</v>
      </c>
      <c r="W578">
        <v>0</v>
      </c>
      <c r="X578">
        <v>-1946704301</v>
      </c>
      <c r="Y578">
        <f t="shared" si="328"/>
        <v>14.6625</v>
      </c>
      <c r="AA578">
        <v>0</v>
      </c>
      <c r="AB578">
        <v>16.64</v>
      </c>
      <c r="AC578">
        <v>0</v>
      </c>
      <c r="AD578">
        <v>0</v>
      </c>
      <c r="AE578">
        <v>0</v>
      </c>
      <c r="AF578">
        <v>16.64</v>
      </c>
      <c r="AG578">
        <v>0</v>
      </c>
      <c r="AH578">
        <v>0</v>
      </c>
      <c r="AI578">
        <v>1</v>
      </c>
      <c r="AJ578">
        <v>1</v>
      </c>
      <c r="AK578">
        <v>1</v>
      </c>
      <c r="AL578">
        <v>1</v>
      </c>
      <c r="AN578">
        <v>0</v>
      </c>
      <c r="AO578">
        <v>1</v>
      </c>
      <c r="AP578">
        <v>0</v>
      </c>
      <c r="AQ578">
        <v>0</v>
      </c>
      <c r="AR578">
        <v>0</v>
      </c>
      <c r="AS578" t="s">
        <v>3</v>
      </c>
      <c r="AT578">
        <v>10.199999999999999</v>
      </c>
      <c r="AU578" t="s">
        <v>36</v>
      </c>
      <c r="AV578">
        <v>0</v>
      </c>
      <c r="AW578">
        <v>2</v>
      </c>
      <c r="AX578">
        <v>51458233</v>
      </c>
      <c r="AY578">
        <v>2</v>
      </c>
      <c r="AZ578">
        <v>32768</v>
      </c>
      <c r="BA578">
        <v>578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CX578">
        <f>ROUND(Y578*Source!I302,9)</f>
        <v>0</v>
      </c>
      <c r="CY578">
        <f t="shared" si="331"/>
        <v>16.64</v>
      </c>
      <c r="CZ578">
        <f t="shared" si="332"/>
        <v>16.64</v>
      </c>
      <c r="DA578">
        <f t="shared" si="333"/>
        <v>1</v>
      </c>
      <c r="DB578">
        <f t="shared" si="329"/>
        <v>243.986875</v>
      </c>
      <c r="DC578">
        <f t="shared" si="330"/>
        <v>0</v>
      </c>
      <c r="DD578" t="s">
        <v>3</v>
      </c>
      <c r="DE578" t="s">
        <v>3</v>
      </c>
      <c r="DF578">
        <f t="shared" si="334"/>
        <v>0</v>
      </c>
      <c r="DG578">
        <f t="shared" si="335"/>
        <v>0</v>
      </c>
      <c r="DH578">
        <f t="shared" si="336"/>
        <v>0</v>
      </c>
      <c r="DI578">
        <f t="shared" si="337"/>
        <v>0</v>
      </c>
      <c r="DJ578">
        <f t="shared" si="338"/>
        <v>0</v>
      </c>
      <c r="DK578">
        <v>0</v>
      </c>
    </row>
    <row r="579" spans="1:115" x14ac:dyDescent="0.2">
      <c r="A579">
        <f>ROW(Source!A302)</f>
        <v>302</v>
      </c>
      <c r="B579">
        <v>51442965</v>
      </c>
      <c r="C579">
        <v>51458206</v>
      </c>
      <c r="D579">
        <v>0</v>
      </c>
      <c r="E579">
        <v>1</v>
      </c>
      <c r="F579">
        <v>1</v>
      </c>
      <c r="G579">
        <v>1</v>
      </c>
      <c r="H579">
        <v>2</v>
      </c>
      <c r="I579" t="s">
        <v>677</v>
      </c>
      <c r="J579" t="s">
        <v>3</v>
      </c>
      <c r="K579" t="s">
        <v>678</v>
      </c>
      <c r="L579">
        <v>37129807</v>
      </c>
      <c r="N579">
        <v>1011</v>
      </c>
      <c r="O579" t="s">
        <v>646</v>
      </c>
      <c r="P579" t="s">
        <v>646</v>
      </c>
      <c r="Q579">
        <v>1</v>
      </c>
      <c r="W579">
        <v>0</v>
      </c>
      <c r="X579">
        <v>101208139</v>
      </c>
      <c r="Y579">
        <f t="shared" si="328"/>
        <v>1.1787499999999997</v>
      </c>
      <c r="AA579">
        <v>0</v>
      </c>
      <c r="AB579">
        <v>480</v>
      </c>
      <c r="AC579">
        <v>23.2</v>
      </c>
      <c r="AD579">
        <v>0</v>
      </c>
      <c r="AE579">
        <v>0</v>
      </c>
      <c r="AF579">
        <v>480</v>
      </c>
      <c r="AG579">
        <v>23.2</v>
      </c>
      <c r="AH579">
        <v>0</v>
      </c>
      <c r="AI579">
        <v>1</v>
      </c>
      <c r="AJ579">
        <v>1</v>
      </c>
      <c r="AK579">
        <v>1</v>
      </c>
      <c r="AL579">
        <v>1</v>
      </c>
      <c r="AN579">
        <v>0</v>
      </c>
      <c r="AO579">
        <v>1</v>
      </c>
      <c r="AP579">
        <v>0</v>
      </c>
      <c r="AQ579">
        <v>0</v>
      </c>
      <c r="AR579">
        <v>0</v>
      </c>
      <c r="AS579" t="s">
        <v>3</v>
      </c>
      <c r="AT579">
        <v>0.82</v>
      </c>
      <c r="AU579" t="s">
        <v>36</v>
      </c>
      <c r="AV579">
        <v>0</v>
      </c>
      <c r="AW579">
        <v>2</v>
      </c>
      <c r="AX579">
        <v>51458234</v>
      </c>
      <c r="AY579">
        <v>2</v>
      </c>
      <c r="AZ579">
        <v>100352</v>
      </c>
      <c r="BA579">
        <v>579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CX579">
        <f>ROUND(Y579*Source!I302,9)</f>
        <v>0</v>
      </c>
      <c r="CY579">
        <f t="shared" si="331"/>
        <v>480</v>
      </c>
      <c r="CZ579">
        <f t="shared" si="332"/>
        <v>480</v>
      </c>
      <c r="DA579">
        <f t="shared" si="333"/>
        <v>1</v>
      </c>
      <c r="DB579">
        <f t="shared" si="329"/>
        <v>565.79999999999995</v>
      </c>
      <c r="DC579">
        <f t="shared" si="330"/>
        <v>27.341249999999999</v>
      </c>
      <c r="DD579" t="s">
        <v>3</v>
      </c>
      <c r="DE579" t="s">
        <v>3</v>
      </c>
      <c r="DF579">
        <f t="shared" si="334"/>
        <v>0</v>
      </c>
      <c r="DG579">
        <f t="shared" si="335"/>
        <v>0</v>
      </c>
      <c r="DH579">
        <f t="shared" si="336"/>
        <v>0</v>
      </c>
      <c r="DI579">
        <f t="shared" si="337"/>
        <v>0</v>
      </c>
      <c r="DJ579">
        <f t="shared" si="338"/>
        <v>0</v>
      </c>
      <c r="DK579">
        <v>0</v>
      </c>
    </row>
    <row r="580" spans="1:115" x14ac:dyDescent="0.2">
      <c r="A580">
        <f>ROW(Source!A302)</f>
        <v>302</v>
      </c>
      <c r="B580">
        <v>51442965</v>
      </c>
      <c r="C580">
        <v>51458206</v>
      </c>
      <c r="D580">
        <v>0</v>
      </c>
      <c r="E580">
        <v>1</v>
      </c>
      <c r="F580">
        <v>1</v>
      </c>
      <c r="G580">
        <v>1</v>
      </c>
      <c r="H580">
        <v>2</v>
      </c>
      <c r="I580" t="s">
        <v>707</v>
      </c>
      <c r="J580" t="s">
        <v>3</v>
      </c>
      <c r="K580" t="s">
        <v>708</v>
      </c>
      <c r="L580">
        <v>37129807</v>
      </c>
      <c r="N580">
        <v>1011</v>
      </c>
      <c r="O580" t="s">
        <v>646</v>
      </c>
      <c r="P580" t="s">
        <v>646</v>
      </c>
      <c r="Q580">
        <v>1</v>
      </c>
      <c r="W580">
        <v>0</v>
      </c>
      <c r="X580">
        <v>2111957426</v>
      </c>
      <c r="Y580">
        <f t="shared" si="328"/>
        <v>2.7456249999999995</v>
      </c>
      <c r="AA580">
        <v>0</v>
      </c>
      <c r="AB580">
        <v>20</v>
      </c>
      <c r="AC580">
        <v>0</v>
      </c>
      <c r="AD580">
        <v>0</v>
      </c>
      <c r="AE580">
        <v>0</v>
      </c>
      <c r="AF580">
        <v>20</v>
      </c>
      <c r="AG580">
        <v>0</v>
      </c>
      <c r="AH580">
        <v>0</v>
      </c>
      <c r="AI580">
        <v>1</v>
      </c>
      <c r="AJ580">
        <v>1</v>
      </c>
      <c r="AK580">
        <v>1</v>
      </c>
      <c r="AL580">
        <v>1</v>
      </c>
      <c r="AN580">
        <v>0</v>
      </c>
      <c r="AO580">
        <v>1</v>
      </c>
      <c r="AP580">
        <v>0</v>
      </c>
      <c r="AQ580">
        <v>0</v>
      </c>
      <c r="AR580">
        <v>0</v>
      </c>
      <c r="AS580" t="s">
        <v>3</v>
      </c>
      <c r="AT580">
        <v>1.91</v>
      </c>
      <c r="AU580" t="s">
        <v>36</v>
      </c>
      <c r="AV580">
        <v>0</v>
      </c>
      <c r="AW580">
        <v>2</v>
      </c>
      <c r="AX580">
        <v>51458235</v>
      </c>
      <c r="AY580">
        <v>2</v>
      </c>
      <c r="AZ580">
        <v>34816</v>
      </c>
      <c r="BA580">
        <v>580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CX580">
        <f>ROUND(Y580*Source!I302,9)</f>
        <v>0</v>
      </c>
      <c r="CY580">
        <f t="shared" si="331"/>
        <v>20</v>
      </c>
      <c r="CZ580">
        <f t="shared" si="332"/>
        <v>20</v>
      </c>
      <c r="DA580">
        <f t="shared" si="333"/>
        <v>1</v>
      </c>
      <c r="DB580">
        <f t="shared" si="329"/>
        <v>54.912500000000001</v>
      </c>
      <c r="DC580">
        <f t="shared" si="330"/>
        <v>0</v>
      </c>
      <c r="DD580" t="s">
        <v>3</v>
      </c>
      <c r="DE580" t="s">
        <v>3</v>
      </c>
      <c r="DF580">
        <f t="shared" si="334"/>
        <v>0</v>
      </c>
      <c r="DG580">
        <f t="shared" si="335"/>
        <v>0</v>
      </c>
      <c r="DH580">
        <f t="shared" si="336"/>
        <v>0</v>
      </c>
      <c r="DI580">
        <f t="shared" si="337"/>
        <v>0</v>
      </c>
      <c r="DJ580">
        <f t="shared" si="338"/>
        <v>0</v>
      </c>
      <c r="DK580">
        <v>0</v>
      </c>
    </row>
    <row r="581" spans="1:115" x14ac:dyDescent="0.2">
      <c r="A581">
        <f>ROW(Source!A302)</f>
        <v>302</v>
      </c>
      <c r="B581">
        <v>51442965</v>
      </c>
      <c r="C581">
        <v>51458206</v>
      </c>
      <c r="D581">
        <v>0</v>
      </c>
      <c r="E581">
        <v>1</v>
      </c>
      <c r="F581">
        <v>1</v>
      </c>
      <c r="G581">
        <v>1</v>
      </c>
      <c r="H581">
        <v>2</v>
      </c>
      <c r="I581" t="s">
        <v>709</v>
      </c>
      <c r="J581" t="s">
        <v>3</v>
      </c>
      <c r="K581" t="s">
        <v>710</v>
      </c>
      <c r="L581">
        <v>37129807</v>
      </c>
      <c r="N581">
        <v>1011</v>
      </c>
      <c r="O581" t="s">
        <v>646</v>
      </c>
      <c r="P581" t="s">
        <v>646</v>
      </c>
      <c r="Q581">
        <v>1</v>
      </c>
      <c r="W581">
        <v>0</v>
      </c>
      <c r="X581">
        <v>1349450528</v>
      </c>
      <c r="Y581">
        <f t="shared" si="328"/>
        <v>5.8793749999999996</v>
      </c>
      <c r="AA581">
        <v>0</v>
      </c>
      <c r="AB581">
        <v>3</v>
      </c>
      <c r="AC581">
        <v>0</v>
      </c>
      <c r="AD581">
        <v>0</v>
      </c>
      <c r="AE581">
        <v>0</v>
      </c>
      <c r="AF581">
        <v>3</v>
      </c>
      <c r="AG581">
        <v>0</v>
      </c>
      <c r="AH581">
        <v>0</v>
      </c>
      <c r="AI581">
        <v>1</v>
      </c>
      <c r="AJ581">
        <v>1</v>
      </c>
      <c r="AK581">
        <v>1</v>
      </c>
      <c r="AL581">
        <v>1</v>
      </c>
      <c r="AN581">
        <v>0</v>
      </c>
      <c r="AO581">
        <v>1</v>
      </c>
      <c r="AP581">
        <v>0</v>
      </c>
      <c r="AQ581">
        <v>0</v>
      </c>
      <c r="AR581">
        <v>0</v>
      </c>
      <c r="AS581" t="s">
        <v>3</v>
      </c>
      <c r="AT581">
        <v>4.09</v>
      </c>
      <c r="AU581" t="s">
        <v>36</v>
      </c>
      <c r="AV581">
        <v>0</v>
      </c>
      <c r="AW581">
        <v>2</v>
      </c>
      <c r="AX581">
        <v>51458236</v>
      </c>
      <c r="AY581">
        <v>2</v>
      </c>
      <c r="AZ581">
        <v>32768</v>
      </c>
      <c r="BA581">
        <v>581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CX581">
        <f>ROUND(Y581*Source!I302,9)</f>
        <v>0</v>
      </c>
      <c r="CY581">
        <f t="shared" si="331"/>
        <v>3</v>
      </c>
      <c r="CZ581">
        <f t="shared" si="332"/>
        <v>3</v>
      </c>
      <c r="DA581">
        <f t="shared" si="333"/>
        <v>1</v>
      </c>
      <c r="DB581">
        <f t="shared" si="329"/>
        <v>17.638124999999999</v>
      </c>
      <c r="DC581">
        <f t="shared" si="330"/>
        <v>0</v>
      </c>
      <c r="DD581" t="s">
        <v>3</v>
      </c>
      <c r="DE581" t="s">
        <v>3</v>
      </c>
      <c r="DF581">
        <f t="shared" si="334"/>
        <v>0</v>
      </c>
      <c r="DG581">
        <f t="shared" si="335"/>
        <v>0</v>
      </c>
      <c r="DH581">
        <f t="shared" si="336"/>
        <v>0</v>
      </c>
      <c r="DI581">
        <f t="shared" si="337"/>
        <v>0</v>
      </c>
      <c r="DJ581">
        <f t="shared" si="338"/>
        <v>0</v>
      </c>
      <c r="DK581">
        <v>0</v>
      </c>
    </row>
    <row r="582" spans="1:115" x14ac:dyDescent="0.2">
      <c r="A582">
        <f>ROW(Source!A302)</f>
        <v>302</v>
      </c>
      <c r="B582">
        <v>51442965</v>
      </c>
      <c r="C582">
        <v>51458206</v>
      </c>
      <c r="D582">
        <v>0</v>
      </c>
      <c r="E582">
        <v>1</v>
      </c>
      <c r="F582">
        <v>1</v>
      </c>
      <c r="G582">
        <v>1</v>
      </c>
      <c r="H582">
        <v>2</v>
      </c>
      <c r="I582" t="s">
        <v>795</v>
      </c>
      <c r="J582" t="s">
        <v>3</v>
      </c>
      <c r="K582" t="s">
        <v>796</v>
      </c>
      <c r="L582">
        <v>37129807</v>
      </c>
      <c r="N582">
        <v>1011</v>
      </c>
      <c r="O582" t="s">
        <v>646</v>
      </c>
      <c r="P582" t="s">
        <v>646</v>
      </c>
      <c r="Q582">
        <v>1</v>
      </c>
      <c r="W582">
        <v>0</v>
      </c>
      <c r="X582">
        <v>-433420819</v>
      </c>
      <c r="Y582">
        <f t="shared" si="328"/>
        <v>0.9631249999999999</v>
      </c>
      <c r="AA582">
        <v>0</v>
      </c>
      <c r="AB582">
        <v>118.7</v>
      </c>
      <c r="AC582">
        <v>11.6</v>
      </c>
      <c r="AD582">
        <v>0</v>
      </c>
      <c r="AE582">
        <v>0</v>
      </c>
      <c r="AF582">
        <v>118.7</v>
      </c>
      <c r="AG582">
        <v>11.6</v>
      </c>
      <c r="AH582">
        <v>0</v>
      </c>
      <c r="AI582">
        <v>1</v>
      </c>
      <c r="AJ582">
        <v>1</v>
      </c>
      <c r="AK582">
        <v>1</v>
      </c>
      <c r="AL582">
        <v>1</v>
      </c>
      <c r="AN582">
        <v>0</v>
      </c>
      <c r="AO582">
        <v>1</v>
      </c>
      <c r="AP582">
        <v>0</v>
      </c>
      <c r="AQ582">
        <v>0</v>
      </c>
      <c r="AR582">
        <v>0</v>
      </c>
      <c r="AS582" t="s">
        <v>3</v>
      </c>
      <c r="AT582">
        <v>0.67</v>
      </c>
      <c r="AU582" t="s">
        <v>36</v>
      </c>
      <c r="AV582">
        <v>0</v>
      </c>
      <c r="AW582">
        <v>2</v>
      </c>
      <c r="AX582">
        <v>51458237</v>
      </c>
      <c r="AY582">
        <v>2</v>
      </c>
      <c r="AZ582">
        <v>100352</v>
      </c>
      <c r="BA582">
        <v>582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CX582">
        <f>ROUND(Y582*Source!I302,9)</f>
        <v>0</v>
      </c>
      <c r="CY582">
        <f t="shared" si="331"/>
        <v>118.7</v>
      </c>
      <c r="CZ582">
        <f t="shared" si="332"/>
        <v>118.7</v>
      </c>
      <c r="DA582">
        <f t="shared" si="333"/>
        <v>1</v>
      </c>
      <c r="DB582">
        <f t="shared" si="329"/>
        <v>114.324375</v>
      </c>
      <c r="DC582">
        <f t="shared" si="330"/>
        <v>11.169375</v>
      </c>
      <c r="DD582" t="s">
        <v>3</v>
      </c>
      <c r="DE582" t="s">
        <v>3</v>
      </c>
      <c r="DF582">
        <f t="shared" si="334"/>
        <v>0</v>
      </c>
      <c r="DG582">
        <f t="shared" si="335"/>
        <v>0</v>
      </c>
      <c r="DH582">
        <f t="shared" si="336"/>
        <v>0</v>
      </c>
      <c r="DI582">
        <f t="shared" si="337"/>
        <v>0</v>
      </c>
      <c r="DJ582">
        <f t="shared" si="338"/>
        <v>0</v>
      </c>
      <c r="DK582">
        <v>0</v>
      </c>
    </row>
    <row r="583" spans="1:115" x14ac:dyDescent="0.2">
      <c r="A583">
        <f>ROW(Source!A302)</f>
        <v>302</v>
      </c>
      <c r="B583">
        <v>51442965</v>
      </c>
      <c r="C583">
        <v>51458206</v>
      </c>
      <c r="D583">
        <v>0</v>
      </c>
      <c r="E583">
        <v>1</v>
      </c>
      <c r="F583">
        <v>1</v>
      </c>
      <c r="G583">
        <v>1</v>
      </c>
      <c r="H583">
        <v>3</v>
      </c>
      <c r="I583" t="s">
        <v>713</v>
      </c>
      <c r="J583" t="s">
        <v>3</v>
      </c>
      <c r="K583" t="s">
        <v>714</v>
      </c>
      <c r="L583">
        <v>1348</v>
      </c>
      <c r="N583">
        <v>1009</v>
      </c>
      <c r="O583" t="s">
        <v>230</v>
      </c>
      <c r="P583" t="s">
        <v>230</v>
      </c>
      <c r="Q583">
        <v>1000</v>
      </c>
      <c r="W583">
        <v>0</v>
      </c>
      <c r="X583">
        <v>-933603626</v>
      </c>
      <c r="Y583">
        <f t="shared" ref="Y583:Y597" si="339">AT583</f>
        <v>1E-3</v>
      </c>
      <c r="AA583">
        <v>2457.8000000000002</v>
      </c>
      <c r="AB583">
        <v>0</v>
      </c>
      <c r="AC583">
        <v>0</v>
      </c>
      <c r="AD583">
        <v>0</v>
      </c>
      <c r="AE583">
        <v>2457.8000000000002</v>
      </c>
      <c r="AF583">
        <v>0</v>
      </c>
      <c r="AG583">
        <v>0</v>
      </c>
      <c r="AH583">
        <v>0</v>
      </c>
      <c r="AI583">
        <v>1</v>
      </c>
      <c r="AJ583">
        <v>1</v>
      </c>
      <c r="AK583">
        <v>1</v>
      </c>
      <c r="AL583">
        <v>1</v>
      </c>
      <c r="AN583">
        <v>0</v>
      </c>
      <c r="AO583">
        <v>1</v>
      </c>
      <c r="AP583">
        <v>0</v>
      </c>
      <c r="AQ583">
        <v>0</v>
      </c>
      <c r="AR583">
        <v>0</v>
      </c>
      <c r="AS583" t="s">
        <v>3</v>
      </c>
      <c r="AT583">
        <v>1E-3</v>
      </c>
      <c r="AU583" t="s">
        <v>3</v>
      </c>
      <c r="AV583">
        <v>0</v>
      </c>
      <c r="AW583">
        <v>2</v>
      </c>
      <c r="AX583">
        <v>51458238</v>
      </c>
      <c r="AY583">
        <v>2</v>
      </c>
      <c r="AZ583">
        <v>16384</v>
      </c>
      <c r="BA583">
        <v>583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CX583">
        <f>ROUND(Y583*Source!I302,9)</f>
        <v>0</v>
      </c>
      <c r="CY583">
        <f t="shared" ref="CY583:CY597" si="340">AA583</f>
        <v>2457.8000000000002</v>
      </c>
      <c r="CZ583">
        <f t="shared" ref="CZ583:CZ597" si="341">AE583</f>
        <v>2457.8000000000002</v>
      </c>
      <c r="DA583">
        <f t="shared" ref="DA583:DA597" si="342">AI583</f>
        <v>1</v>
      </c>
      <c r="DB583">
        <f t="shared" ref="DB583:DB597" si="343">ROUND(ROUND(AT583*CZ583,2),6)</f>
        <v>2.46</v>
      </c>
      <c r="DC583">
        <f t="shared" ref="DC583:DC597" si="344">ROUND(ROUND(AT583*AG583,2),6)</f>
        <v>0</v>
      </c>
      <c r="DD583" t="s">
        <v>3</v>
      </c>
      <c r="DE583" t="s">
        <v>3</v>
      </c>
      <c r="DF583">
        <f t="shared" si="334"/>
        <v>0</v>
      </c>
      <c r="DG583">
        <f t="shared" si="335"/>
        <v>0</v>
      </c>
      <c r="DH583">
        <f t="shared" si="336"/>
        <v>0</v>
      </c>
      <c r="DI583">
        <f t="shared" si="337"/>
        <v>0</v>
      </c>
      <c r="DJ583">
        <f t="shared" ref="DJ583:DJ597" si="345">DF583</f>
        <v>0</v>
      </c>
      <c r="DK583">
        <v>0</v>
      </c>
    </row>
    <row r="584" spans="1:115" x14ac:dyDescent="0.2">
      <c r="A584">
        <f>ROW(Source!A302)</f>
        <v>302</v>
      </c>
      <c r="B584">
        <v>51442965</v>
      </c>
      <c r="C584">
        <v>51458206</v>
      </c>
      <c r="D584">
        <v>0</v>
      </c>
      <c r="E584">
        <v>1</v>
      </c>
      <c r="F584">
        <v>1</v>
      </c>
      <c r="G584">
        <v>1</v>
      </c>
      <c r="H584">
        <v>3</v>
      </c>
      <c r="I584" t="s">
        <v>797</v>
      </c>
      <c r="J584" t="s">
        <v>3</v>
      </c>
      <c r="K584" t="s">
        <v>798</v>
      </c>
      <c r="L584">
        <v>1348</v>
      </c>
      <c r="N584">
        <v>1009</v>
      </c>
      <c r="O584" t="s">
        <v>230</v>
      </c>
      <c r="P584" t="s">
        <v>230</v>
      </c>
      <c r="Q584">
        <v>1000</v>
      </c>
      <c r="W584">
        <v>0</v>
      </c>
      <c r="X584">
        <v>1710839575</v>
      </c>
      <c r="Y584">
        <f t="shared" si="339"/>
        <v>5.0000000000000001E-4</v>
      </c>
      <c r="AA584">
        <v>9765</v>
      </c>
      <c r="AB584">
        <v>0</v>
      </c>
      <c r="AC584">
        <v>0</v>
      </c>
      <c r="AD584">
        <v>0</v>
      </c>
      <c r="AE584">
        <v>9765</v>
      </c>
      <c r="AF584">
        <v>0</v>
      </c>
      <c r="AG584">
        <v>0</v>
      </c>
      <c r="AH584">
        <v>0</v>
      </c>
      <c r="AI584">
        <v>1</v>
      </c>
      <c r="AJ584">
        <v>1</v>
      </c>
      <c r="AK584">
        <v>1</v>
      </c>
      <c r="AL584">
        <v>1</v>
      </c>
      <c r="AN584">
        <v>0</v>
      </c>
      <c r="AO584">
        <v>1</v>
      </c>
      <c r="AP584">
        <v>0</v>
      </c>
      <c r="AQ584">
        <v>0</v>
      </c>
      <c r="AR584">
        <v>0</v>
      </c>
      <c r="AS584" t="s">
        <v>3</v>
      </c>
      <c r="AT584">
        <v>5.0000000000000001E-4</v>
      </c>
      <c r="AU584" t="s">
        <v>3</v>
      </c>
      <c r="AV584">
        <v>0</v>
      </c>
      <c r="AW584">
        <v>2</v>
      </c>
      <c r="AX584">
        <v>51458239</v>
      </c>
      <c r="AY584">
        <v>2</v>
      </c>
      <c r="AZ584">
        <v>16384</v>
      </c>
      <c r="BA584">
        <v>584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CX584">
        <f>ROUND(Y584*Source!I302,9)</f>
        <v>0</v>
      </c>
      <c r="CY584">
        <f t="shared" si="340"/>
        <v>9765</v>
      </c>
      <c r="CZ584">
        <f t="shared" si="341"/>
        <v>9765</v>
      </c>
      <c r="DA584">
        <f t="shared" si="342"/>
        <v>1</v>
      </c>
      <c r="DB584">
        <f t="shared" si="343"/>
        <v>4.88</v>
      </c>
      <c r="DC584">
        <f t="shared" si="344"/>
        <v>0</v>
      </c>
      <c r="DD584" t="s">
        <v>3</v>
      </c>
      <c r="DE584" t="s">
        <v>3</v>
      </c>
      <c r="DF584">
        <f t="shared" si="334"/>
        <v>0</v>
      </c>
      <c r="DG584">
        <f t="shared" si="335"/>
        <v>0</v>
      </c>
      <c r="DH584">
        <f t="shared" si="336"/>
        <v>0</v>
      </c>
      <c r="DI584">
        <f t="shared" si="337"/>
        <v>0</v>
      </c>
      <c r="DJ584">
        <f t="shared" si="345"/>
        <v>0</v>
      </c>
      <c r="DK584">
        <v>0</v>
      </c>
    </row>
    <row r="585" spans="1:115" x14ac:dyDescent="0.2">
      <c r="A585">
        <f>ROW(Source!A302)</f>
        <v>302</v>
      </c>
      <c r="B585">
        <v>51442965</v>
      </c>
      <c r="C585">
        <v>51458206</v>
      </c>
      <c r="D585">
        <v>0</v>
      </c>
      <c r="E585">
        <v>1</v>
      </c>
      <c r="F585">
        <v>1</v>
      </c>
      <c r="G585">
        <v>1</v>
      </c>
      <c r="H585">
        <v>3</v>
      </c>
      <c r="I585" t="s">
        <v>799</v>
      </c>
      <c r="J585" t="s">
        <v>3</v>
      </c>
      <c r="K585" t="s">
        <v>800</v>
      </c>
      <c r="L585">
        <v>1348</v>
      </c>
      <c r="N585">
        <v>1009</v>
      </c>
      <c r="O585" t="s">
        <v>230</v>
      </c>
      <c r="P585" t="s">
        <v>230</v>
      </c>
      <c r="Q585">
        <v>1000</v>
      </c>
      <c r="W585">
        <v>0</v>
      </c>
      <c r="X585">
        <v>1332717115</v>
      </c>
      <c r="Y585">
        <f t="shared" si="339"/>
        <v>0.01</v>
      </c>
      <c r="AA585">
        <v>12606</v>
      </c>
      <c r="AB585">
        <v>0</v>
      </c>
      <c r="AC585">
        <v>0</v>
      </c>
      <c r="AD585">
        <v>0</v>
      </c>
      <c r="AE585">
        <v>12606</v>
      </c>
      <c r="AF585">
        <v>0</v>
      </c>
      <c r="AG585">
        <v>0</v>
      </c>
      <c r="AH585">
        <v>0</v>
      </c>
      <c r="AI585">
        <v>1</v>
      </c>
      <c r="AJ585">
        <v>1</v>
      </c>
      <c r="AK585">
        <v>1</v>
      </c>
      <c r="AL585">
        <v>1</v>
      </c>
      <c r="AN585">
        <v>0</v>
      </c>
      <c r="AO585">
        <v>1</v>
      </c>
      <c r="AP585">
        <v>0</v>
      </c>
      <c r="AQ585">
        <v>0</v>
      </c>
      <c r="AR585">
        <v>0</v>
      </c>
      <c r="AS585" t="s">
        <v>3</v>
      </c>
      <c r="AT585">
        <v>0.01</v>
      </c>
      <c r="AU585" t="s">
        <v>3</v>
      </c>
      <c r="AV585">
        <v>0</v>
      </c>
      <c r="AW585">
        <v>2</v>
      </c>
      <c r="AX585">
        <v>51458240</v>
      </c>
      <c r="AY585">
        <v>2</v>
      </c>
      <c r="AZ585">
        <v>16384</v>
      </c>
      <c r="BA585">
        <v>585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CX585">
        <f>ROUND(Y585*Source!I302,9)</f>
        <v>0</v>
      </c>
      <c r="CY585">
        <f t="shared" si="340"/>
        <v>12606</v>
      </c>
      <c r="CZ585">
        <f t="shared" si="341"/>
        <v>12606</v>
      </c>
      <c r="DA585">
        <f t="shared" si="342"/>
        <v>1</v>
      </c>
      <c r="DB585">
        <f t="shared" si="343"/>
        <v>126.06</v>
      </c>
      <c r="DC585">
        <f t="shared" si="344"/>
        <v>0</v>
      </c>
      <c r="DD585" t="s">
        <v>3</v>
      </c>
      <c r="DE585" t="s">
        <v>3</v>
      </c>
      <c r="DF585">
        <f t="shared" si="334"/>
        <v>0</v>
      </c>
      <c r="DG585">
        <f t="shared" si="335"/>
        <v>0</v>
      </c>
      <c r="DH585">
        <f t="shared" si="336"/>
        <v>0</v>
      </c>
      <c r="DI585">
        <f t="shared" si="337"/>
        <v>0</v>
      </c>
      <c r="DJ585">
        <f t="shared" si="345"/>
        <v>0</v>
      </c>
      <c r="DK585">
        <v>0</v>
      </c>
    </row>
    <row r="586" spans="1:115" x14ac:dyDescent="0.2">
      <c r="A586">
        <f>ROW(Source!A302)</f>
        <v>302</v>
      </c>
      <c r="B586">
        <v>51442965</v>
      </c>
      <c r="C586">
        <v>51458206</v>
      </c>
      <c r="D586">
        <v>0</v>
      </c>
      <c r="E586">
        <v>1</v>
      </c>
      <c r="F586">
        <v>1</v>
      </c>
      <c r="G586">
        <v>1</v>
      </c>
      <c r="H586">
        <v>3</v>
      </c>
      <c r="I586" t="s">
        <v>801</v>
      </c>
      <c r="J586" t="s">
        <v>3</v>
      </c>
      <c r="K586" t="s">
        <v>802</v>
      </c>
      <c r="L586">
        <v>1339</v>
      </c>
      <c r="N586">
        <v>1007</v>
      </c>
      <c r="O586" t="s">
        <v>57</v>
      </c>
      <c r="P586" t="s">
        <v>57</v>
      </c>
      <c r="Q586">
        <v>1</v>
      </c>
      <c r="W586">
        <v>0</v>
      </c>
      <c r="X586">
        <v>1858880806</v>
      </c>
      <c r="Y586">
        <f t="shared" si="339"/>
        <v>20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1</v>
      </c>
      <c r="AJ586">
        <v>1</v>
      </c>
      <c r="AK586">
        <v>1</v>
      </c>
      <c r="AL586">
        <v>1</v>
      </c>
      <c r="AN586">
        <v>0</v>
      </c>
      <c r="AO586">
        <v>0</v>
      </c>
      <c r="AP586">
        <v>0</v>
      </c>
      <c r="AQ586">
        <v>0</v>
      </c>
      <c r="AR586">
        <v>0</v>
      </c>
      <c r="AS586" t="s">
        <v>3</v>
      </c>
      <c r="AT586">
        <v>20</v>
      </c>
      <c r="AU586" t="s">
        <v>3</v>
      </c>
      <c r="AV586">
        <v>0</v>
      </c>
      <c r="AW586">
        <v>2</v>
      </c>
      <c r="AX586">
        <v>51458241</v>
      </c>
      <c r="AY586">
        <v>1</v>
      </c>
      <c r="AZ586">
        <v>0</v>
      </c>
      <c r="BA586">
        <v>586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CX586">
        <f>ROUND(Y586*Source!I302,9)</f>
        <v>0</v>
      </c>
      <c r="CY586">
        <f t="shared" si="340"/>
        <v>0</v>
      </c>
      <c r="CZ586">
        <f t="shared" si="341"/>
        <v>0</v>
      </c>
      <c r="DA586">
        <f t="shared" si="342"/>
        <v>1</v>
      </c>
      <c r="DB586">
        <f t="shared" si="343"/>
        <v>0</v>
      </c>
      <c r="DC586">
        <f t="shared" si="344"/>
        <v>0</v>
      </c>
      <c r="DD586" t="s">
        <v>3</v>
      </c>
      <c r="DE586" t="s">
        <v>3</v>
      </c>
      <c r="DF586">
        <f t="shared" si="334"/>
        <v>0</v>
      </c>
      <c r="DG586">
        <f t="shared" si="335"/>
        <v>0</v>
      </c>
      <c r="DH586">
        <f t="shared" si="336"/>
        <v>0</v>
      </c>
      <c r="DI586">
        <f t="shared" si="337"/>
        <v>0</v>
      </c>
      <c r="DJ586">
        <f t="shared" si="345"/>
        <v>0</v>
      </c>
      <c r="DK586">
        <v>0</v>
      </c>
    </row>
    <row r="587" spans="1:115" x14ac:dyDescent="0.2">
      <c r="A587">
        <f>ROW(Source!A302)</f>
        <v>302</v>
      </c>
      <c r="B587">
        <v>51442965</v>
      </c>
      <c r="C587">
        <v>51458206</v>
      </c>
      <c r="D587">
        <v>0</v>
      </c>
      <c r="E587">
        <v>1</v>
      </c>
      <c r="F587">
        <v>1</v>
      </c>
      <c r="G587">
        <v>1</v>
      </c>
      <c r="H587">
        <v>3</v>
      </c>
      <c r="I587" t="s">
        <v>803</v>
      </c>
      <c r="J587" t="s">
        <v>3</v>
      </c>
      <c r="K587" t="s">
        <v>804</v>
      </c>
      <c r="L587">
        <v>1348</v>
      </c>
      <c r="N587">
        <v>1009</v>
      </c>
      <c r="O587" t="s">
        <v>230</v>
      </c>
      <c r="P587" t="s">
        <v>230</v>
      </c>
      <c r="Q587">
        <v>1000</v>
      </c>
      <c r="W587">
        <v>0</v>
      </c>
      <c r="X587">
        <v>-1849915576</v>
      </c>
      <c r="Y587">
        <f t="shared" si="339"/>
        <v>1.9E-2</v>
      </c>
      <c r="AA587">
        <v>5763</v>
      </c>
      <c r="AB587">
        <v>0</v>
      </c>
      <c r="AC587">
        <v>0</v>
      </c>
      <c r="AD587">
        <v>0</v>
      </c>
      <c r="AE587">
        <v>5763</v>
      </c>
      <c r="AF587">
        <v>0</v>
      </c>
      <c r="AG587">
        <v>0</v>
      </c>
      <c r="AH587">
        <v>0</v>
      </c>
      <c r="AI587">
        <v>1</v>
      </c>
      <c r="AJ587">
        <v>1</v>
      </c>
      <c r="AK587">
        <v>1</v>
      </c>
      <c r="AL587">
        <v>1</v>
      </c>
      <c r="AN587">
        <v>0</v>
      </c>
      <c r="AO587">
        <v>1</v>
      </c>
      <c r="AP587">
        <v>0</v>
      </c>
      <c r="AQ587">
        <v>0</v>
      </c>
      <c r="AR587">
        <v>0</v>
      </c>
      <c r="AS587" t="s">
        <v>3</v>
      </c>
      <c r="AT587">
        <v>1.9E-2</v>
      </c>
      <c r="AU587" t="s">
        <v>3</v>
      </c>
      <c r="AV587">
        <v>0</v>
      </c>
      <c r="AW587">
        <v>2</v>
      </c>
      <c r="AX587">
        <v>51458242</v>
      </c>
      <c r="AY587">
        <v>2</v>
      </c>
      <c r="AZ587">
        <v>16384</v>
      </c>
      <c r="BA587">
        <v>587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CX587">
        <f>ROUND(Y587*Source!I302,9)</f>
        <v>0</v>
      </c>
      <c r="CY587">
        <f t="shared" si="340"/>
        <v>5763</v>
      </c>
      <c r="CZ587">
        <f t="shared" si="341"/>
        <v>5763</v>
      </c>
      <c r="DA587">
        <f t="shared" si="342"/>
        <v>1</v>
      </c>
      <c r="DB587">
        <f t="shared" si="343"/>
        <v>109.5</v>
      </c>
      <c r="DC587">
        <f t="shared" si="344"/>
        <v>0</v>
      </c>
      <c r="DD587" t="s">
        <v>3</v>
      </c>
      <c r="DE587" t="s">
        <v>3</v>
      </c>
      <c r="DF587">
        <f t="shared" si="334"/>
        <v>0</v>
      </c>
      <c r="DG587">
        <f t="shared" si="335"/>
        <v>0</v>
      </c>
      <c r="DH587">
        <f t="shared" si="336"/>
        <v>0</v>
      </c>
      <c r="DI587">
        <f t="shared" si="337"/>
        <v>0</v>
      </c>
      <c r="DJ587">
        <f t="shared" si="345"/>
        <v>0</v>
      </c>
      <c r="DK587">
        <v>0</v>
      </c>
    </row>
    <row r="588" spans="1:115" x14ac:dyDescent="0.2">
      <c r="A588">
        <f>ROW(Source!A302)</f>
        <v>302</v>
      </c>
      <c r="B588">
        <v>51442965</v>
      </c>
      <c r="C588">
        <v>51458206</v>
      </c>
      <c r="D588">
        <v>0</v>
      </c>
      <c r="E588">
        <v>1</v>
      </c>
      <c r="F588">
        <v>1</v>
      </c>
      <c r="G588">
        <v>1</v>
      </c>
      <c r="H588">
        <v>3</v>
      </c>
      <c r="I588" t="s">
        <v>805</v>
      </c>
      <c r="J588" t="s">
        <v>3</v>
      </c>
      <c r="K588" t="s">
        <v>806</v>
      </c>
      <c r="L588">
        <v>1348</v>
      </c>
      <c r="N588">
        <v>1009</v>
      </c>
      <c r="O588" t="s">
        <v>230</v>
      </c>
      <c r="P588" t="s">
        <v>230</v>
      </c>
      <c r="Q588">
        <v>1000</v>
      </c>
      <c r="W588">
        <v>0</v>
      </c>
      <c r="X588">
        <v>1705728817</v>
      </c>
      <c r="Y588">
        <f t="shared" si="339"/>
        <v>0.01</v>
      </c>
      <c r="AA588">
        <v>5085</v>
      </c>
      <c r="AB588">
        <v>0</v>
      </c>
      <c r="AC588">
        <v>0</v>
      </c>
      <c r="AD588">
        <v>0</v>
      </c>
      <c r="AE588">
        <v>5085</v>
      </c>
      <c r="AF588">
        <v>0</v>
      </c>
      <c r="AG588">
        <v>0</v>
      </c>
      <c r="AH588">
        <v>0</v>
      </c>
      <c r="AI588">
        <v>1</v>
      </c>
      <c r="AJ588">
        <v>1</v>
      </c>
      <c r="AK588">
        <v>1</v>
      </c>
      <c r="AL588">
        <v>1</v>
      </c>
      <c r="AN588">
        <v>0</v>
      </c>
      <c r="AO588">
        <v>1</v>
      </c>
      <c r="AP588">
        <v>0</v>
      </c>
      <c r="AQ588">
        <v>0</v>
      </c>
      <c r="AR588">
        <v>0</v>
      </c>
      <c r="AS588" t="s">
        <v>3</v>
      </c>
      <c r="AT588">
        <v>0.01</v>
      </c>
      <c r="AU588" t="s">
        <v>3</v>
      </c>
      <c r="AV588">
        <v>0</v>
      </c>
      <c r="AW588">
        <v>2</v>
      </c>
      <c r="AX588">
        <v>51458243</v>
      </c>
      <c r="AY588">
        <v>2</v>
      </c>
      <c r="AZ588">
        <v>16384</v>
      </c>
      <c r="BA588">
        <v>588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CX588">
        <f>ROUND(Y588*Source!I302,9)</f>
        <v>0</v>
      </c>
      <c r="CY588">
        <f t="shared" si="340"/>
        <v>5085</v>
      </c>
      <c r="CZ588">
        <f t="shared" si="341"/>
        <v>5085</v>
      </c>
      <c r="DA588">
        <f t="shared" si="342"/>
        <v>1</v>
      </c>
      <c r="DB588">
        <f t="shared" si="343"/>
        <v>50.85</v>
      </c>
      <c r="DC588">
        <f t="shared" si="344"/>
        <v>0</v>
      </c>
      <c r="DD588" t="s">
        <v>3</v>
      </c>
      <c r="DE588" t="s">
        <v>3</v>
      </c>
      <c r="DF588">
        <f t="shared" si="334"/>
        <v>0</v>
      </c>
      <c r="DG588">
        <f t="shared" si="335"/>
        <v>0</v>
      </c>
      <c r="DH588">
        <f t="shared" si="336"/>
        <v>0</v>
      </c>
      <c r="DI588">
        <f t="shared" si="337"/>
        <v>0</v>
      </c>
      <c r="DJ588">
        <f t="shared" si="345"/>
        <v>0</v>
      </c>
      <c r="DK588">
        <v>0</v>
      </c>
    </row>
    <row r="589" spans="1:115" x14ac:dyDescent="0.2">
      <c r="A589">
        <f>ROW(Source!A302)</f>
        <v>302</v>
      </c>
      <c r="B589">
        <v>51442965</v>
      </c>
      <c r="C589">
        <v>51458206</v>
      </c>
      <c r="D589">
        <v>0</v>
      </c>
      <c r="E589">
        <v>1</v>
      </c>
      <c r="F589">
        <v>1</v>
      </c>
      <c r="G589">
        <v>1</v>
      </c>
      <c r="H589">
        <v>3</v>
      </c>
      <c r="I589" t="s">
        <v>450</v>
      </c>
      <c r="J589" t="s">
        <v>3</v>
      </c>
      <c r="K589" t="s">
        <v>451</v>
      </c>
      <c r="L589">
        <v>1339</v>
      </c>
      <c r="N589">
        <v>1007</v>
      </c>
      <c r="O589" t="s">
        <v>57</v>
      </c>
      <c r="P589" t="s">
        <v>57</v>
      </c>
      <c r="Q589">
        <v>1</v>
      </c>
      <c r="W589">
        <v>0</v>
      </c>
      <c r="X589">
        <v>-400933283</v>
      </c>
      <c r="Y589">
        <f t="shared" si="339"/>
        <v>0.4</v>
      </c>
      <c r="AA589">
        <v>2308.0100000000002</v>
      </c>
      <c r="AB589">
        <v>0</v>
      </c>
      <c r="AC589">
        <v>0</v>
      </c>
      <c r="AD589">
        <v>0</v>
      </c>
      <c r="AE589">
        <v>2308.0100000000002</v>
      </c>
      <c r="AF589">
        <v>0</v>
      </c>
      <c r="AG589">
        <v>0</v>
      </c>
      <c r="AH589">
        <v>0</v>
      </c>
      <c r="AI589">
        <v>1</v>
      </c>
      <c r="AJ589">
        <v>1</v>
      </c>
      <c r="AK589">
        <v>1</v>
      </c>
      <c r="AL589">
        <v>1</v>
      </c>
      <c r="AN589">
        <v>0</v>
      </c>
      <c r="AO589">
        <v>1</v>
      </c>
      <c r="AP589">
        <v>0</v>
      </c>
      <c r="AQ589">
        <v>0</v>
      </c>
      <c r="AR589">
        <v>0</v>
      </c>
      <c r="AS589" t="s">
        <v>3</v>
      </c>
      <c r="AT589">
        <v>0.4</v>
      </c>
      <c r="AU589" t="s">
        <v>3</v>
      </c>
      <c r="AV589">
        <v>0</v>
      </c>
      <c r="AW589">
        <v>2</v>
      </c>
      <c r="AX589">
        <v>51458244</v>
      </c>
      <c r="AY589">
        <v>2</v>
      </c>
      <c r="AZ589">
        <v>16384</v>
      </c>
      <c r="BA589">
        <v>589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CX589">
        <f>ROUND(Y589*Source!I302,9)</f>
        <v>0</v>
      </c>
      <c r="CY589">
        <f t="shared" si="340"/>
        <v>2308.0100000000002</v>
      </c>
      <c r="CZ589">
        <f t="shared" si="341"/>
        <v>2308.0100000000002</v>
      </c>
      <c r="DA589">
        <f t="shared" si="342"/>
        <v>1</v>
      </c>
      <c r="DB589">
        <f t="shared" si="343"/>
        <v>923.2</v>
      </c>
      <c r="DC589">
        <f t="shared" si="344"/>
        <v>0</v>
      </c>
      <c r="DD589" t="s">
        <v>3</v>
      </c>
      <c r="DE589" t="s">
        <v>3</v>
      </c>
      <c r="DF589">
        <f t="shared" si="334"/>
        <v>0</v>
      </c>
      <c r="DG589">
        <f t="shared" si="335"/>
        <v>0</v>
      </c>
      <c r="DH589">
        <f t="shared" si="336"/>
        <v>0</v>
      </c>
      <c r="DI589">
        <f t="shared" si="337"/>
        <v>0</v>
      </c>
      <c r="DJ589">
        <f t="shared" si="345"/>
        <v>0</v>
      </c>
      <c r="DK589">
        <v>0</v>
      </c>
    </row>
    <row r="590" spans="1:115" x14ac:dyDescent="0.2">
      <c r="A590">
        <f>ROW(Source!A302)</f>
        <v>302</v>
      </c>
      <c r="B590">
        <v>51442965</v>
      </c>
      <c r="C590">
        <v>51458206</v>
      </c>
      <c r="D590">
        <v>0</v>
      </c>
      <c r="E590">
        <v>1</v>
      </c>
      <c r="F590">
        <v>1</v>
      </c>
      <c r="G590">
        <v>1</v>
      </c>
      <c r="H590">
        <v>3</v>
      </c>
      <c r="I590" t="s">
        <v>746</v>
      </c>
      <c r="J590" t="s">
        <v>3</v>
      </c>
      <c r="K590" t="s">
        <v>747</v>
      </c>
      <c r="L590">
        <v>1346</v>
      </c>
      <c r="N590">
        <v>1009</v>
      </c>
      <c r="O590" t="s">
        <v>365</v>
      </c>
      <c r="P590" t="s">
        <v>365</v>
      </c>
      <c r="Q590">
        <v>1</v>
      </c>
      <c r="W590">
        <v>0</v>
      </c>
      <c r="X590">
        <v>1043853680</v>
      </c>
      <c r="Y590">
        <f t="shared" si="339"/>
        <v>1</v>
      </c>
      <c r="AA590">
        <v>15.12</v>
      </c>
      <c r="AB590">
        <v>0</v>
      </c>
      <c r="AC590">
        <v>0</v>
      </c>
      <c r="AD590">
        <v>0</v>
      </c>
      <c r="AE590">
        <v>15.12</v>
      </c>
      <c r="AF590">
        <v>0</v>
      </c>
      <c r="AG590">
        <v>0</v>
      </c>
      <c r="AH590">
        <v>0</v>
      </c>
      <c r="AI590">
        <v>1</v>
      </c>
      <c r="AJ590">
        <v>1</v>
      </c>
      <c r="AK590">
        <v>1</v>
      </c>
      <c r="AL590">
        <v>1</v>
      </c>
      <c r="AN590">
        <v>0</v>
      </c>
      <c r="AO590">
        <v>1</v>
      </c>
      <c r="AP590">
        <v>0</v>
      </c>
      <c r="AQ590">
        <v>0</v>
      </c>
      <c r="AR590">
        <v>0</v>
      </c>
      <c r="AS590" t="s">
        <v>3</v>
      </c>
      <c r="AT590">
        <v>1</v>
      </c>
      <c r="AU590" t="s">
        <v>3</v>
      </c>
      <c r="AV590">
        <v>0</v>
      </c>
      <c r="AW590">
        <v>2</v>
      </c>
      <c r="AX590">
        <v>51458245</v>
      </c>
      <c r="AY590">
        <v>2</v>
      </c>
      <c r="AZ590">
        <v>16384</v>
      </c>
      <c r="BA590">
        <v>590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CX590">
        <f>ROUND(Y590*Source!I302,9)</f>
        <v>0</v>
      </c>
      <c r="CY590">
        <f t="shared" si="340"/>
        <v>15.12</v>
      </c>
      <c r="CZ590">
        <f t="shared" si="341"/>
        <v>15.12</v>
      </c>
      <c r="DA590">
        <f t="shared" si="342"/>
        <v>1</v>
      </c>
      <c r="DB590">
        <f t="shared" si="343"/>
        <v>15.12</v>
      </c>
      <c r="DC590">
        <f t="shared" si="344"/>
        <v>0</v>
      </c>
      <c r="DD590" t="s">
        <v>3</v>
      </c>
      <c r="DE590" t="s">
        <v>3</v>
      </c>
      <c r="DF590">
        <f t="shared" si="334"/>
        <v>0</v>
      </c>
      <c r="DG590">
        <f t="shared" si="335"/>
        <v>0</v>
      </c>
      <c r="DH590">
        <f t="shared" si="336"/>
        <v>0</v>
      </c>
      <c r="DI590">
        <f t="shared" si="337"/>
        <v>0</v>
      </c>
      <c r="DJ590">
        <f t="shared" si="345"/>
        <v>0</v>
      </c>
      <c r="DK590">
        <v>0</v>
      </c>
    </row>
    <row r="591" spans="1:115" x14ac:dyDescent="0.2">
      <c r="A591">
        <f>ROW(Source!A302)</f>
        <v>302</v>
      </c>
      <c r="B591">
        <v>51442965</v>
      </c>
      <c r="C591">
        <v>51458206</v>
      </c>
      <c r="D591">
        <v>0</v>
      </c>
      <c r="E591">
        <v>1</v>
      </c>
      <c r="F591">
        <v>1</v>
      </c>
      <c r="G591">
        <v>1</v>
      </c>
      <c r="H591">
        <v>3</v>
      </c>
      <c r="I591" t="s">
        <v>807</v>
      </c>
      <c r="J591" t="s">
        <v>3</v>
      </c>
      <c r="K591" t="s">
        <v>808</v>
      </c>
      <c r="L591">
        <v>1348</v>
      </c>
      <c r="N591">
        <v>1009</v>
      </c>
      <c r="O591" t="s">
        <v>230</v>
      </c>
      <c r="P591" t="s">
        <v>230</v>
      </c>
      <c r="Q591">
        <v>1000</v>
      </c>
      <c r="W591">
        <v>0</v>
      </c>
      <c r="X591">
        <v>-1223869955</v>
      </c>
      <c r="Y591">
        <f t="shared" si="339"/>
        <v>1E-3</v>
      </c>
      <c r="AA591">
        <v>16950</v>
      </c>
      <c r="AB591">
        <v>0</v>
      </c>
      <c r="AC591">
        <v>0</v>
      </c>
      <c r="AD591">
        <v>0</v>
      </c>
      <c r="AE591">
        <v>16950</v>
      </c>
      <c r="AF591">
        <v>0</v>
      </c>
      <c r="AG591">
        <v>0</v>
      </c>
      <c r="AH591">
        <v>0</v>
      </c>
      <c r="AI591">
        <v>1</v>
      </c>
      <c r="AJ591">
        <v>1</v>
      </c>
      <c r="AK591">
        <v>1</v>
      </c>
      <c r="AL591">
        <v>1</v>
      </c>
      <c r="AN591">
        <v>0</v>
      </c>
      <c r="AO591">
        <v>1</v>
      </c>
      <c r="AP591">
        <v>0</v>
      </c>
      <c r="AQ591">
        <v>0</v>
      </c>
      <c r="AR591">
        <v>0</v>
      </c>
      <c r="AS591" t="s">
        <v>3</v>
      </c>
      <c r="AT591">
        <v>1E-3</v>
      </c>
      <c r="AU591" t="s">
        <v>3</v>
      </c>
      <c r="AV591">
        <v>0</v>
      </c>
      <c r="AW591">
        <v>2</v>
      </c>
      <c r="AX591">
        <v>51458246</v>
      </c>
      <c r="AY591">
        <v>2</v>
      </c>
      <c r="AZ591">
        <v>16384</v>
      </c>
      <c r="BA591">
        <v>591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CX591">
        <f>ROUND(Y591*Source!I302,9)</f>
        <v>0</v>
      </c>
      <c r="CY591">
        <f t="shared" si="340"/>
        <v>16950</v>
      </c>
      <c r="CZ591">
        <f t="shared" si="341"/>
        <v>16950</v>
      </c>
      <c r="DA591">
        <f t="shared" si="342"/>
        <v>1</v>
      </c>
      <c r="DB591">
        <f t="shared" si="343"/>
        <v>16.95</v>
      </c>
      <c r="DC591">
        <f t="shared" si="344"/>
        <v>0</v>
      </c>
      <c r="DD591" t="s">
        <v>3</v>
      </c>
      <c r="DE591" t="s">
        <v>3</v>
      </c>
      <c r="DF591">
        <f t="shared" si="334"/>
        <v>0</v>
      </c>
      <c r="DG591">
        <f t="shared" si="335"/>
        <v>0</v>
      </c>
      <c r="DH591">
        <f t="shared" si="336"/>
        <v>0</v>
      </c>
      <c r="DI591">
        <f t="shared" si="337"/>
        <v>0</v>
      </c>
      <c r="DJ591">
        <f t="shared" si="345"/>
        <v>0</v>
      </c>
      <c r="DK591">
        <v>0</v>
      </c>
    </row>
    <row r="592" spans="1:115" x14ac:dyDescent="0.2">
      <c r="A592">
        <f>ROW(Source!A302)</f>
        <v>302</v>
      </c>
      <c r="B592">
        <v>51442965</v>
      </c>
      <c r="C592">
        <v>51458206</v>
      </c>
      <c r="D592">
        <v>0</v>
      </c>
      <c r="E592">
        <v>1</v>
      </c>
      <c r="F592">
        <v>1</v>
      </c>
      <c r="G592">
        <v>1</v>
      </c>
      <c r="H592">
        <v>3</v>
      </c>
      <c r="I592" t="s">
        <v>454</v>
      </c>
      <c r="J592" t="s">
        <v>3</v>
      </c>
      <c r="K592" t="s">
        <v>455</v>
      </c>
      <c r="L592">
        <v>1371</v>
      </c>
      <c r="N592">
        <v>1013</v>
      </c>
      <c r="O592" t="s">
        <v>154</v>
      </c>
      <c r="P592" t="s">
        <v>154</v>
      </c>
      <c r="Q592">
        <v>1</v>
      </c>
      <c r="W592">
        <v>0</v>
      </c>
      <c r="X592">
        <v>1618511</v>
      </c>
      <c r="Y592">
        <f t="shared" si="339"/>
        <v>27</v>
      </c>
      <c r="AA592">
        <v>248.1</v>
      </c>
      <c r="AB592">
        <v>0</v>
      </c>
      <c r="AC592">
        <v>0</v>
      </c>
      <c r="AD592">
        <v>0</v>
      </c>
      <c r="AE592">
        <v>248.1</v>
      </c>
      <c r="AF592">
        <v>0</v>
      </c>
      <c r="AG592">
        <v>0</v>
      </c>
      <c r="AH592">
        <v>0</v>
      </c>
      <c r="AI592">
        <v>1</v>
      </c>
      <c r="AJ592">
        <v>1</v>
      </c>
      <c r="AK592">
        <v>1</v>
      </c>
      <c r="AL592">
        <v>1</v>
      </c>
      <c r="AN592">
        <v>0</v>
      </c>
      <c r="AO592">
        <v>1</v>
      </c>
      <c r="AP592">
        <v>0</v>
      </c>
      <c r="AQ592">
        <v>0</v>
      </c>
      <c r="AR592">
        <v>0</v>
      </c>
      <c r="AS592" t="s">
        <v>3</v>
      </c>
      <c r="AT592">
        <v>27</v>
      </c>
      <c r="AU592" t="s">
        <v>3</v>
      </c>
      <c r="AV592">
        <v>0</v>
      </c>
      <c r="AW592">
        <v>2</v>
      </c>
      <c r="AX592">
        <v>51458247</v>
      </c>
      <c r="AY592">
        <v>2</v>
      </c>
      <c r="AZ592">
        <v>16384</v>
      </c>
      <c r="BA592">
        <v>592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CX592">
        <f>ROUND(Y592*Source!I302,9)</f>
        <v>0</v>
      </c>
      <c r="CY592">
        <f t="shared" si="340"/>
        <v>248.1</v>
      </c>
      <c r="CZ592">
        <f t="shared" si="341"/>
        <v>248.1</v>
      </c>
      <c r="DA592">
        <f t="shared" si="342"/>
        <v>1</v>
      </c>
      <c r="DB592">
        <f t="shared" si="343"/>
        <v>6698.7</v>
      </c>
      <c r="DC592">
        <f t="shared" si="344"/>
        <v>0</v>
      </c>
      <c r="DD592" t="s">
        <v>3</v>
      </c>
      <c r="DE592" t="s">
        <v>3</v>
      </c>
      <c r="DF592">
        <f t="shared" si="334"/>
        <v>0</v>
      </c>
      <c r="DG592">
        <f t="shared" si="335"/>
        <v>0</v>
      </c>
      <c r="DH592">
        <f t="shared" si="336"/>
        <v>0</v>
      </c>
      <c r="DI592">
        <f t="shared" si="337"/>
        <v>0</v>
      </c>
      <c r="DJ592">
        <f t="shared" si="345"/>
        <v>0</v>
      </c>
      <c r="DK592">
        <v>0</v>
      </c>
    </row>
    <row r="593" spans="1:115" x14ac:dyDescent="0.2">
      <c r="A593">
        <f>ROW(Source!A302)</f>
        <v>302</v>
      </c>
      <c r="B593">
        <v>51442965</v>
      </c>
      <c r="C593">
        <v>51458206</v>
      </c>
      <c r="D593">
        <v>0</v>
      </c>
      <c r="E593">
        <v>1</v>
      </c>
      <c r="F593">
        <v>1</v>
      </c>
      <c r="G593">
        <v>1</v>
      </c>
      <c r="H593">
        <v>3</v>
      </c>
      <c r="I593" t="s">
        <v>458</v>
      </c>
      <c r="J593" t="s">
        <v>3</v>
      </c>
      <c r="K593" t="s">
        <v>459</v>
      </c>
      <c r="L593">
        <v>1348</v>
      </c>
      <c r="N593">
        <v>1009</v>
      </c>
      <c r="O593" t="s">
        <v>230</v>
      </c>
      <c r="P593" t="s">
        <v>230</v>
      </c>
      <c r="Q593">
        <v>1000</v>
      </c>
      <c r="W593">
        <v>0</v>
      </c>
      <c r="X593">
        <v>-1125452713</v>
      </c>
      <c r="Y593">
        <f t="shared" si="339"/>
        <v>0.05</v>
      </c>
      <c r="AA593">
        <v>5470.15</v>
      </c>
      <c r="AB593">
        <v>0</v>
      </c>
      <c r="AC593">
        <v>0</v>
      </c>
      <c r="AD593">
        <v>0</v>
      </c>
      <c r="AE593">
        <v>5470.15</v>
      </c>
      <c r="AF593">
        <v>0</v>
      </c>
      <c r="AG593">
        <v>0</v>
      </c>
      <c r="AH593">
        <v>0</v>
      </c>
      <c r="AI593">
        <v>1</v>
      </c>
      <c r="AJ593">
        <v>1</v>
      </c>
      <c r="AK593">
        <v>1</v>
      </c>
      <c r="AL593">
        <v>1</v>
      </c>
      <c r="AN593">
        <v>0</v>
      </c>
      <c r="AO593">
        <v>1</v>
      </c>
      <c r="AP593">
        <v>0</v>
      </c>
      <c r="AQ593">
        <v>0</v>
      </c>
      <c r="AR593">
        <v>0</v>
      </c>
      <c r="AS593" t="s">
        <v>3</v>
      </c>
      <c r="AT593">
        <v>0.05</v>
      </c>
      <c r="AU593" t="s">
        <v>3</v>
      </c>
      <c r="AV593">
        <v>0</v>
      </c>
      <c r="AW593">
        <v>2</v>
      </c>
      <c r="AX593">
        <v>51458248</v>
      </c>
      <c r="AY593">
        <v>2</v>
      </c>
      <c r="AZ593">
        <v>16384</v>
      </c>
      <c r="BA593">
        <v>593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CX593">
        <f>ROUND(Y593*Source!I302,9)</f>
        <v>0</v>
      </c>
      <c r="CY593">
        <f t="shared" si="340"/>
        <v>5470.15</v>
      </c>
      <c r="CZ593">
        <f t="shared" si="341"/>
        <v>5470.15</v>
      </c>
      <c r="DA593">
        <f t="shared" si="342"/>
        <v>1</v>
      </c>
      <c r="DB593">
        <f t="shared" si="343"/>
        <v>273.51</v>
      </c>
      <c r="DC593">
        <f t="shared" si="344"/>
        <v>0</v>
      </c>
      <c r="DD593" t="s">
        <v>3</v>
      </c>
      <c r="DE593" t="s">
        <v>3</v>
      </c>
      <c r="DF593">
        <f t="shared" si="334"/>
        <v>0</v>
      </c>
      <c r="DG593">
        <f t="shared" si="335"/>
        <v>0</v>
      </c>
      <c r="DH593">
        <f t="shared" si="336"/>
        <v>0</v>
      </c>
      <c r="DI593">
        <f t="shared" si="337"/>
        <v>0</v>
      </c>
      <c r="DJ593">
        <f t="shared" si="345"/>
        <v>0</v>
      </c>
      <c r="DK593">
        <v>0</v>
      </c>
    </row>
    <row r="594" spans="1:115" x14ac:dyDescent="0.2">
      <c r="A594">
        <f>ROW(Source!A302)</f>
        <v>302</v>
      </c>
      <c r="B594">
        <v>51442965</v>
      </c>
      <c r="C594">
        <v>51458206</v>
      </c>
      <c r="D594">
        <v>0</v>
      </c>
      <c r="E594">
        <v>1</v>
      </c>
      <c r="F594">
        <v>1</v>
      </c>
      <c r="G594">
        <v>1</v>
      </c>
      <c r="H594">
        <v>3</v>
      </c>
      <c r="I594" t="s">
        <v>368</v>
      </c>
      <c r="J594" t="s">
        <v>3</v>
      </c>
      <c r="K594" t="s">
        <v>369</v>
      </c>
      <c r="L594">
        <v>1348</v>
      </c>
      <c r="N594">
        <v>1009</v>
      </c>
      <c r="O594" t="s">
        <v>230</v>
      </c>
      <c r="P594" t="s">
        <v>230</v>
      </c>
      <c r="Q594">
        <v>1000</v>
      </c>
      <c r="W594">
        <v>0</v>
      </c>
      <c r="X594">
        <v>-1427723800</v>
      </c>
      <c r="Y594">
        <f t="shared" si="339"/>
        <v>0.01</v>
      </c>
      <c r="AA594">
        <v>10883</v>
      </c>
      <c r="AB594">
        <v>0</v>
      </c>
      <c r="AC594">
        <v>0</v>
      </c>
      <c r="AD594">
        <v>0</v>
      </c>
      <c r="AE594">
        <v>10883</v>
      </c>
      <c r="AF594">
        <v>0</v>
      </c>
      <c r="AG594">
        <v>0</v>
      </c>
      <c r="AH594">
        <v>0</v>
      </c>
      <c r="AI594">
        <v>1</v>
      </c>
      <c r="AJ594">
        <v>1</v>
      </c>
      <c r="AK594">
        <v>1</v>
      </c>
      <c r="AL594">
        <v>1</v>
      </c>
      <c r="AN594">
        <v>0</v>
      </c>
      <c r="AO594">
        <v>1</v>
      </c>
      <c r="AP594">
        <v>0</v>
      </c>
      <c r="AQ594">
        <v>0</v>
      </c>
      <c r="AR594">
        <v>0</v>
      </c>
      <c r="AS594" t="s">
        <v>3</v>
      </c>
      <c r="AT594">
        <v>0.01</v>
      </c>
      <c r="AU594" t="s">
        <v>3</v>
      </c>
      <c r="AV594">
        <v>0</v>
      </c>
      <c r="AW594">
        <v>2</v>
      </c>
      <c r="AX594">
        <v>51458249</v>
      </c>
      <c r="AY594">
        <v>2</v>
      </c>
      <c r="AZ594">
        <v>16384</v>
      </c>
      <c r="BA594">
        <v>594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CX594">
        <f>ROUND(Y594*Source!I302,9)</f>
        <v>0</v>
      </c>
      <c r="CY594">
        <f t="shared" si="340"/>
        <v>10883</v>
      </c>
      <c r="CZ594">
        <f t="shared" si="341"/>
        <v>10883</v>
      </c>
      <c r="DA594">
        <f t="shared" si="342"/>
        <v>1</v>
      </c>
      <c r="DB594">
        <f t="shared" si="343"/>
        <v>108.83</v>
      </c>
      <c r="DC594">
        <f t="shared" si="344"/>
        <v>0</v>
      </c>
      <c r="DD594" t="s">
        <v>3</v>
      </c>
      <c r="DE594" t="s">
        <v>3</v>
      </c>
      <c r="DF594">
        <f t="shared" si="334"/>
        <v>0</v>
      </c>
      <c r="DG594">
        <f t="shared" si="335"/>
        <v>0</v>
      </c>
      <c r="DH594">
        <f t="shared" si="336"/>
        <v>0</v>
      </c>
      <c r="DI594">
        <f t="shared" si="337"/>
        <v>0</v>
      </c>
      <c r="DJ594">
        <f t="shared" si="345"/>
        <v>0</v>
      </c>
      <c r="DK594">
        <v>0</v>
      </c>
    </row>
    <row r="595" spans="1:115" x14ac:dyDescent="0.2">
      <c r="A595">
        <f>ROW(Source!A302)</f>
        <v>302</v>
      </c>
      <c r="B595">
        <v>51442965</v>
      </c>
      <c r="C595">
        <v>51458206</v>
      </c>
      <c r="D595">
        <v>0</v>
      </c>
      <c r="E595">
        <v>1</v>
      </c>
      <c r="F595">
        <v>1</v>
      </c>
      <c r="G595">
        <v>1</v>
      </c>
      <c r="H595">
        <v>3</v>
      </c>
      <c r="I595" t="s">
        <v>335</v>
      </c>
      <c r="J595" t="s">
        <v>3</v>
      </c>
      <c r="K595" t="s">
        <v>336</v>
      </c>
      <c r="L595">
        <v>1348</v>
      </c>
      <c r="N595">
        <v>1009</v>
      </c>
      <c r="O595" t="s">
        <v>230</v>
      </c>
      <c r="P595" t="s">
        <v>230</v>
      </c>
      <c r="Q595">
        <v>1000</v>
      </c>
      <c r="W595">
        <v>0</v>
      </c>
      <c r="X595">
        <v>1382106581</v>
      </c>
      <c r="Y595">
        <f t="shared" si="339"/>
        <v>0.08</v>
      </c>
      <c r="AA595">
        <v>3700</v>
      </c>
      <c r="AB595">
        <v>0</v>
      </c>
      <c r="AC595">
        <v>0</v>
      </c>
      <c r="AD595">
        <v>0</v>
      </c>
      <c r="AE595">
        <v>3700</v>
      </c>
      <c r="AF595">
        <v>0</v>
      </c>
      <c r="AG595">
        <v>0</v>
      </c>
      <c r="AH595">
        <v>0</v>
      </c>
      <c r="AI595">
        <v>1</v>
      </c>
      <c r="AJ595">
        <v>1</v>
      </c>
      <c r="AK595">
        <v>1</v>
      </c>
      <c r="AL595">
        <v>1</v>
      </c>
      <c r="AN595">
        <v>0</v>
      </c>
      <c r="AO595">
        <v>1</v>
      </c>
      <c r="AP595">
        <v>0</v>
      </c>
      <c r="AQ595">
        <v>0</v>
      </c>
      <c r="AR595">
        <v>0</v>
      </c>
      <c r="AS595" t="s">
        <v>3</v>
      </c>
      <c r="AT595">
        <v>0.08</v>
      </c>
      <c r="AU595" t="s">
        <v>3</v>
      </c>
      <c r="AV595">
        <v>0</v>
      </c>
      <c r="AW595">
        <v>2</v>
      </c>
      <c r="AX595">
        <v>51458250</v>
      </c>
      <c r="AY595">
        <v>2</v>
      </c>
      <c r="AZ595">
        <v>16384</v>
      </c>
      <c r="BA595">
        <v>595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CX595">
        <f>ROUND(Y595*Source!I302,9)</f>
        <v>0</v>
      </c>
      <c r="CY595">
        <f t="shared" si="340"/>
        <v>3700</v>
      </c>
      <c r="CZ595">
        <f t="shared" si="341"/>
        <v>3700</v>
      </c>
      <c r="DA595">
        <f t="shared" si="342"/>
        <v>1</v>
      </c>
      <c r="DB595">
        <f t="shared" si="343"/>
        <v>296</v>
      </c>
      <c r="DC595">
        <f t="shared" si="344"/>
        <v>0</v>
      </c>
      <c r="DD595" t="s">
        <v>3</v>
      </c>
      <c r="DE595" t="s">
        <v>3</v>
      </c>
      <c r="DF595">
        <f t="shared" si="334"/>
        <v>0</v>
      </c>
      <c r="DG595">
        <f t="shared" si="335"/>
        <v>0</v>
      </c>
      <c r="DH595">
        <f t="shared" si="336"/>
        <v>0</v>
      </c>
      <c r="DI595">
        <f t="shared" si="337"/>
        <v>0</v>
      </c>
      <c r="DJ595">
        <f t="shared" si="345"/>
        <v>0</v>
      </c>
      <c r="DK595">
        <v>0</v>
      </c>
    </row>
    <row r="596" spans="1:115" x14ac:dyDescent="0.2">
      <c r="A596">
        <f>ROW(Source!A302)</f>
        <v>302</v>
      </c>
      <c r="B596">
        <v>51442965</v>
      </c>
      <c r="C596">
        <v>51458206</v>
      </c>
      <c r="D596">
        <v>0</v>
      </c>
      <c r="E596">
        <v>1</v>
      </c>
      <c r="F596">
        <v>1</v>
      </c>
      <c r="G596">
        <v>1</v>
      </c>
      <c r="H596">
        <v>3</v>
      </c>
      <c r="I596" t="s">
        <v>464</v>
      </c>
      <c r="J596" t="s">
        <v>3</v>
      </c>
      <c r="K596" t="s">
        <v>465</v>
      </c>
      <c r="L596">
        <v>1348</v>
      </c>
      <c r="N596">
        <v>1009</v>
      </c>
      <c r="O596" t="s">
        <v>230</v>
      </c>
      <c r="P596" t="s">
        <v>230</v>
      </c>
      <c r="Q596">
        <v>1000</v>
      </c>
      <c r="W596">
        <v>0</v>
      </c>
      <c r="X596">
        <v>1194639722</v>
      </c>
      <c r="Y596">
        <f t="shared" si="339"/>
        <v>0.17</v>
      </c>
      <c r="AA596">
        <v>4600</v>
      </c>
      <c r="AB596">
        <v>0</v>
      </c>
      <c r="AC596">
        <v>0</v>
      </c>
      <c r="AD596">
        <v>0</v>
      </c>
      <c r="AE596">
        <v>4600</v>
      </c>
      <c r="AF596">
        <v>0</v>
      </c>
      <c r="AG596">
        <v>0</v>
      </c>
      <c r="AH596">
        <v>0</v>
      </c>
      <c r="AI596">
        <v>1</v>
      </c>
      <c r="AJ596">
        <v>1</v>
      </c>
      <c r="AK596">
        <v>1</v>
      </c>
      <c r="AL596">
        <v>1</v>
      </c>
      <c r="AN596">
        <v>0</v>
      </c>
      <c r="AO596">
        <v>1</v>
      </c>
      <c r="AP596">
        <v>0</v>
      </c>
      <c r="AQ596">
        <v>0</v>
      </c>
      <c r="AR596">
        <v>0</v>
      </c>
      <c r="AS596" t="s">
        <v>3</v>
      </c>
      <c r="AT596">
        <v>0.17</v>
      </c>
      <c r="AU596" t="s">
        <v>3</v>
      </c>
      <c r="AV596">
        <v>0</v>
      </c>
      <c r="AW596">
        <v>2</v>
      </c>
      <c r="AX596">
        <v>51458251</v>
      </c>
      <c r="AY596">
        <v>2</v>
      </c>
      <c r="AZ596">
        <v>16384</v>
      </c>
      <c r="BA596">
        <v>596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CX596">
        <f>ROUND(Y596*Source!I302,9)</f>
        <v>0</v>
      </c>
      <c r="CY596">
        <f t="shared" si="340"/>
        <v>4600</v>
      </c>
      <c r="CZ596">
        <f t="shared" si="341"/>
        <v>4600</v>
      </c>
      <c r="DA596">
        <f t="shared" si="342"/>
        <v>1</v>
      </c>
      <c r="DB596">
        <f t="shared" si="343"/>
        <v>782</v>
      </c>
      <c r="DC596">
        <f t="shared" si="344"/>
        <v>0</v>
      </c>
      <c r="DD596" t="s">
        <v>3</v>
      </c>
      <c r="DE596" t="s">
        <v>3</v>
      </c>
      <c r="DF596">
        <f t="shared" si="334"/>
        <v>0</v>
      </c>
      <c r="DG596">
        <f t="shared" si="335"/>
        <v>0</v>
      </c>
      <c r="DH596">
        <f t="shared" si="336"/>
        <v>0</v>
      </c>
      <c r="DI596">
        <f t="shared" si="337"/>
        <v>0</v>
      </c>
      <c r="DJ596">
        <f t="shared" si="345"/>
        <v>0</v>
      </c>
      <c r="DK596">
        <v>0</v>
      </c>
    </row>
    <row r="597" spans="1:115" x14ac:dyDescent="0.2">
      <c r="A597">
        <f>ROW(Source!A302)</f>
        <v>302</v>
      </c>
      <c r="B597">
        <v>51442965</v>
      </c>
      <c r="C597">
        <v>51458206</v>
      </c>
      <c r="D597">
        <v>0</v>
      </c>
      <c r="E597">
        <v>1</v>
      </c>
      <c r="F597">
        <v>1</v>
      </c>
      <c r="G597">
        <v>1</v>
      </c>
      <c r="H597">
        <v>3</v>
      </c>
      <c r="I597" t="s">
        <v>443</v>
      </c>
      <c r="J597" t="s">
        <v>3</v>
      </c>
      <c r="K597" t="s">
        <v>444</v>
      </c>
      <c r="L597">
        <v>1348</v>
      </c>
      <c r="N597">
        <v>1009</v>
      </c>
      <c r="O597" t="s">
        <v>230</v>
      </c>
      <c r="P597" t="s">
        <v>230</v>
      </c>
      <c r="Q597">
        <v>1000</v>
      </c>
      <c r="W597">
        <v>0</v>
      </c>
      <c r="X597">
        <v>-1498865290</v>
      </c>
      <c r="Y597">
        <f t="shared" si="339"/>
        <v>1.94</v>
      </c>
      <c r="AA597">
        <v>1448.8</v>
      </c>
      <c r="AB597">
        <v>0</v>
      </c>
      <c r="AC597">
        <v>0</v>
      </c>
      <c r="AD597">
        <v>0</v>
      </c>
      <c r="AE597">
        <v>1448.8</v>
      </c>
      <c r="AF597">
        <v>0</v>
      </c>
      <c r="AG597">
        <v>0</v>
      </c>
      <c r="AH597">
        <v>0</v>
      </c>
      <c r="AI597">
        <v>1</v>
      </c>
      <c r="AJ597">
        <v>1</v>
      </c>
      <c r="AK597">
        <v>1</v>
      </c>
      <c r="AL597">
        <v>1</v>
      </c>
      <c r="AN597">
        <v>0</v>
      </c>
      <c r="AO597">
        <v>1</v>
      </c>
      <c r="AP597">
        <v>0</v>
      </c>
      <c r="AQ597">
        <v>0</v>
      </c>
      <c r="AR597">
        <v>0</v>
      </c>
      <c r="AS597" t="s">
        <v>3</v>
      </c>
      <c r="AT597">
        <v>1.94</v>
      </c>
      <c r="AU597" t="s">
        <v>3</v>
      </c>
      <c r="AV597">
        <v>0</v>
      </c>
      <c r="AW597">
        <v>2</v>
      </c>
      <c r="AX597">
        <v>51458252</v>
      </c>
      <c r="AY597">
        <v>2</v>
      </c>
      <c r="AZ597">
        <v>16384</v>
      </c>
      <c r="BA597">
        <v>597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CX597">
        <f>ROUND(Y597*Source!I302,9)</f>
        <v>0</v>
      </c>
      <c r="CY597">
        <f t="shared" si="340"/>
        <v>1448.8</v>
      </c>
      <c r="CZ597">
        <f t="shared" si="341"/>
        <v>1448.8</v>
      </c>
      <c r="DA597">
        <f t="shared" si="342"/>
        <v>1</v>
      </c>
      <c r="DB597">
        <f t="shared" si="343"/>
        <v>2810.67</v>
      </c>
      <c r="DC597">
        <f t="shared" si="344"/>
        <v>0</v>
      </c>
      <c r="DD597" t="s">
        <v>3</v>
      </c>
      <c r="DE597" t="s">
        <v>3</v>
      </c>
      <c r="DF597">
        <f t="shared" si="334"/>
        <v>0</v>
      </c>
      <c r="DG597">
        <f t="shared" si="335"/>
        <v>0</v>
      </c>
      <c r="DH597">
        <f t="shared" si="336"/>
        <v>0</v>
      </c>
      <c r="DI597">
        <f t="shared" si="337"/>
        <v>0</v>
      </c>
      <c r="DJ597">
        <f t="shared" si="345"/>
        <v>0</v>
      </c>
      <c r="DK597">
        <v>0</v>
      </c>
    </row>
    <row r="598" spans="1:115" x14ac:dyDescent="0.2">
      <c r="A598">
        <f>ROW(Source!A303)</f>
        <v>303</v>
      </c>
      <c r="B598">
        <v>51441990</v>
      </c>
      <c r="C598">
        <v>51458206</v>
      </c>
      <c r="D598">
        <v>0</v>
      </c>
      <c r="E598">
        <v>1</v>
      </c>
      <c r="F598">
        <v>1</v>
      </c>
      <c r="G598">
        <v>1</v>
      </c>
      <c r="H598">
        <v>1</v>
      </c>
      <c r="I598" t="s">
        <v>724</v>
      </c>
      <c r="J598" t="s">
        <v>3</v>
      </c>
      <c r="K598" t="s">
        <v>725</v>
      </c>
      <c r="L598">
        <v>1369</v>
      </c>
      <c r="N598">
        <v>1013</v>
      </c>
      <c r="O598" t="s">
        <v>642</v>
      </c>
      <c r="P598" t="s">
        <v>642</v>
      </c>
      <c r="Q598">
        <v>1</v>
      </c>
      <c r="W598">
        <v>0</v>
      </c>
      <c r="X598">
        <v>-1096138365</v>
      </c>
      <c r="Y598">
        <f>(AT598*1.15*1.15)</f>
        <v>104.21299999999998</v>
      </c>
      <c r="AA598">
        <v>0</v>
      </c>
      <c r="AB598">
        <v>0</v>
      </c>
      <c r="AC598">
        <v>0</v>
      </c>
      <c r="AD598">
        <v>8.3800000000000008</v>
      </c>
      <c r="AE598">
        <v>0</v>
      </c>
      <c r="AF598">
        <v>0</v>
      </c>
      <c r="AG598">
        <v>0</v>
      </c>
      <c r="AH598">
        <v>8.3800000000000008</v>
      </c>
      <c r="AI598">
        <v>1</v>
      </c>
      <c r="AJ598">
        <v>1</v>
      </c>
      <c r="AK598">
        <v>1</v>
      </c>
      <c r="AL598">
        <v>1</v>
      </c>
      <c r="AN598">
        <v>0</v>
      </c>
      <c r="AO598">
        <v>1</v>
      </c>
      <c r="AP598">
        <v>0</v>
      </c>
      <c r="AQ598">
        <v>0</v>
      </c>
      <c r="AR598">
        <v>0</v>
      </c>
      <c r="AS598" t="s">
        <v>3</v>
      </c>
      <c r="AT598">
        <v>78.8</v>
      </c>
      <c r="AU598" t="s">
        <v>43</v>
      </c>
      <c r="AV598">
        <v>1</v>
      </c>
      <c r="AW598">
        <v>2</v>
      </c>
      <c r="AX598">
        <v>51458230</v>
      </c>
      <c r="AY598">
        <v>2</v>
      </c>
      <c r="AZ598">
        <v>131072</v>
      </c>
      <c r="BA598">
        <v>598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CX598">
        <f>ROUND(Y598*Source!I303,9)</f>
        <v>0</v>
      </c>
      <c r="CY598">
        <f>AD598</f>
        <v>8.3800000000000008</v>
      </c>
      <c r="CZ598">
        <f>AH598</f>
        <v>8.3800000000000008</v>
      </c>
      <c r="DA598">
        <f>AL598</f>
        <v>1</v>
      </c>
      <c r="DB598">
        <f>ROUND((ROUND(AT598*CZ598,2)*1.15*1.15),6)</f>
        <v>873.29965000000004</v>
      </c>
      <c r="DC598">
        <f>ROUND((ROUND(AT598*AG598,2)*1.15*1.15),6)</f>
        <v>0</v>
      </c>
      <c r="DD598" t="s">
        <v>3</v>
      </c>
      <c r="DE598" t="s">
        <v>3</v>
      </c>
      <c r="DF598">
        <f t="shared" si="334"/>
        <v>0</v>
      </c>
      <c r="DG598">
        <f t="shared" si="335"/>
        <v>0</v>
      </c>
      <c r="DH598">
        <f t="shared" si="336"/>
        <v>0</v>
      </c>
      <c r="DI598">
        <f t="shared" si="337"/>
        <v>0</v>
      </c>
      <c r="DJ598">
        <f>DI598</f>
        <v>0</v>
      </c>
      <c r="DK598">
        <v>0</v>
      </c>
    </row>
    <row r="599" spans="1:115" x14ac:dyDescent="0.2">
      <c r="A599">
        <f>ROW(Source!A303)</f>
        <v>303</v>
      </c>
      <c r="B599">
        <v>51441990</v>
      </c>
      <c r="C599">
        <v>51458206</v>
      </c>
      <c r="D599">
        <v>121548</v>
      </c>
      <c r="E599">
        <v>1</v>
      </c>
      <c r="F599">
        <v>1</v>
      </c>
      <c r="G599">
        <v>1</v>
      </c>
      <c r="H599">
        <v>1</v>
      </c>
      <c r="I599" t="s">
        <v>31</v>
      </c>
      <c r="J599" t="s">
        <v>3</v>
      </c>
      <c r="K599" t="s">
        <v>643</v>
      </c>
      <c r="L599">
        <v>1369</v>
      </c>
      <c r="N599">
        <v>1013</v>
      </c>
      <c r="O599" t="s">
        <v>642</v>
      </c>
      <c r="P599" t="s">
        <v>642</v>
      </c>
      <c r="Q599">
        <v>1</v>
      </c>
      <c r="W599">
        <v>0</v>
      </c>
      <c r="X599">
        <v>18861106</v>
      </c>
      <c r="Y599">
        <f t="shared" ref="Y599:Y605" si="346">(AT599*1.25*1.15)</f>
        <v>32.645625000000003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1</v>
      </c>
      <c r="AJ599">
        <v>1</v>
      </c>
      <c r="AK599">
        <v>1</v>
      </c>
      <c r="AL599">
        <v>1</v>
      </c>
      <c r="AN599">
        <v>0</v>
      </c>
      <c r="AO599">
        <v>1</v>
      </c>
      <c r="AP599">
        <v>0</v>
      </c>
      <c r="AQ599">
        <v>0</v>
      </c>
      <c r="AR599">
        <v>0</v>
      </c>
      <c r="AS599" t="s">
        <v>3</v>
      </c>
      <c r="AT599">
        <v>22.71</v>
      </c>
      <c r="AU599" t="s">
        <v>36</v>
      </c>
      <c r="AV599">
        <v>2</v>
      </c>
      <c r="AW599">
        <v>2</v>
      </c>
      <c r="AX599">
        <v>51458231</v>
      </c>
      <c r="AY599">
        <v>1</v>
      </c>
      <c r="AZ599">
        <v>0</v>
      </c>
      <c r="BA599">
        <v>599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CX599">
        <f>ROUND(Y599*Source!I303,9)</f>
        <v>0</v>
      </c>
      <c r="CY599">
        <f>AD599</f>
        <v>0</v>
      </c>
      <c r="CZ599">
        <f>AH599</f>
        <v>0</v>
      </c>
      <c r="DA599">
        <f>AL599</f>
        <v>1</v>
      </c>
      <c r="DB599">
        <f t="shared" ref="DB599:DB605" si="347">ROUND((ROUND(AT599*CZ599,2)*1.25*1.15),6)</f>
        <v>0</v>
      </c>
      <c r="DC599">
        <f t="shared" ref="DC599:DC605" si="348">ROUND((ROUND(AT599*AG599,2)*1.25*1.15),6)</f>
        <v>0</v>
      </c>
      <c r="DD599" t="s">
        <v>3</v>
      </c>
      <c r="DE599" t="s">
        <v>3</v>
      </c>
      <c r="DF599">
        <f t="shared" si="334"/>
        <v>0</v>
      </c>
      <c r="DG599">
        <f t="shared" si="335"/>
        <v>0</v>
      </c>
      <c r="DH599">
        <f t="shared" si="336"/>
        <v>0</v>
      </c>
      <c r="DI599">
        <f t="shared" si="337"/>
        <v>0</v>
      </c>
      <c r="DJ599">
        <f>DI599</f>
        <v>0</v>
      </c>
      <c r="DK599">
        <v>0</v>
      </c>
    </row>
    <row r="600" spans="1:115" x14ac:dyDescent="0.2">
      <c r="A600">
        <f>ROW(Source!A303)</f>
        <v>303</v>
      </c>
      <c r="B600">
        <v>51441990</v>
      </c>
      <c r="C600">
        <v>51458206</v>
      </c>
      <c r="D600">
        <v>0</v>
      </c>
      <c r="E600">
        <v>1</v>
      </c>
      <c r="F600">
        <v>1</v>
      </c>
      <c r="G600">
        <v>1</v>
      </c>
      <c r="H600">
        <v>2</v>
      </c>
      <c r="I600" t="s">
        <v>673</v>
      </c>
      <c r="J600" t="s">
        <v>3</v>
      </c>
      <c r="K600" t="s">
        <v>674</v>
      </c>
      <c r="L600">
        <v>37129807</v>
      </c>
      <c r="N600">
        <v>1011</v>
      </c>
      <c r="O600" t="s">
        <v>646</v>
      </c>
      <c r="P600" t="s">
        <v>646</v>
      </c>
      <c r="Q600">
        <v>1</v>
      </c>
      <c r="W600">
        <v>0</v>
      </c>
      <c r="X600">
        <v>1021476359</v>
      </c>
      <c r="Y600">
        <f t="shared" si="346"/>
        <v>14.6625</v>
      </c>
      <c r="AA600">
        <v>0</v>
      </c>
      <c r="AB600">
        <v>187.02</v>
      </c>
      <c r="AC600">
        <v>25.1</v>
      </c>
      <c r="AD600">
        <v>0</v>
      </c>
      <c r="AE600">
        <v>0</v>
      </c>
      <c r="AF600">
        <v>187.02</v>
      </c>
      <c r="AG600">
        <v>25.1</v>
      </c>
      <c r="AH600">
        <v>0</v>
      </c>
      <c r="AI600">
        <v>1</v>
      </c>
      <c r="AJ600">
        <v>1</v>
      </c>
      <c r="AK600">
        <v>1</v>
      </c>
      <c r="AL600">
        <v>1</v>
      </c>
      <c r="AN600">
        <v>0</v>
      </c>
      <c r="AO600">
        <v>1</v>
      </c>
      <c r="AP600">
        <v>0</v>
      </c>
      <c r="AQ600">
        <v>0</v>
      </c>
      <c r="AR600">
        <v>0</v>
      </c>
      <c r="AS600" t="s">
        <v>3</v>
      </c>
      <c r="AT600">
        <v>10.199999999999999</v>
      </c>
      <c r="AU600" t="s">
        <v>36</v>
      </c>
      <c r="AV600">
        <v>0</v>
      </c>
      <c r="AW600">
        <v>2</v>
      </c>
      <c r="AX600">
        <v>51458232</v>
      </c>
      <c r="AY600">
        <v>2</v>
      </c>
      <c r="AZ600">
        <v>98304</v>
      </c>
      <c r="BA600">
        <v>600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CX600">
        <f>ROUND(Y600*Source!I303,9)</f>
        <v>0</v>
      </c>
      <c r="CY600">
        <f t="shared" ref="CY600:CY605" si="349">AB600</f>
        <v>187.02</v>
      </c>
      <c r="CZ600">
        <f t="shared" ref="CZ600:CZ605" si="350">AF600</f>
        <v>187.02</v>
      </c>
      <c r="DA600">
        <f t="shared" ref="DA600:DA605" si="351">AJ600</f>
        <v>1</v>
      </c>
      <c r="DB600">
        <f t="shared" si="347"/>
        <v>2742.1750000000002</v>
      </c>
      <c r="DC600">
        <f t="shared" si="348"/>
        <v>368.02875</v>
      </c>
      <c r="DD600" t="s">
        <v>3</v>
      </c>
      <c r="DE600" t="s">
        <v>3</v>
      </c>
      <c r="DF600">
        <f t="shared" si="334"/>
        <v>0</v>
      </c>
      <c r="DG600">
        <f t="shared" si="335"/>
        <v>0</v>
      </c>
      <c r="DH600">
        <f t="shared" si="336"/>
        <v>0</v>
      </c>
      <c r="DI600">
        <f t="shared" si="337"/>
        <v>0</v>
      </c>
      <c r="DJ600">
        <f t="shared" ref="DJ600:DJ605" si="352">DG600</f>
        <v>0</v>
      </c>
      <c r="DK600">
        <v>0</v>
      </c>
    </row>
    <row r="601" spans="1:115" x14ac:dyDescent="0.2">
      <c r="A601">
        <f>ROW(Source!A303)</f>
        <v>303</v>
      </c>
      <c r="B601">
        <v>51441990</v>
      </c>
      <c r="C601">
        <v>51458206</v>
      </c>
      <c r="D601">
        <v>0</v>
      </c>
      <c r="E601">
        <v>1</v>
      </c>
      <c r="F601">
        <v>1</v>
      </c>
      <c r="G601">
        <v>1</v>
      </c>
      <c r="H601">
        <v>2</v>
      </c>
      <c r="I601" t="s">
        <v>675</v>
      </c>
      <c r="J601" t="s">
        <v>3</v>
      </c>
      <c r="K601" t="s">
        <v>676</v>
      </c>
      <c r="L601">
        <v>37129807</v>
      </c>
      <c r="N601">
        <v>1011</v>
      </c>
      <c r="O601" t="s">
        <v>646</v>
      </c>
      <c r="P601" t="s">
        <v>646</v>
      </c>
      <c r="Q601">
        <v>1</v>
      </c>
      <c r="W601">
        <v>0</v>
      </c>
      <c r="X601">
        <v>-1946704301</v>
      </c>
      <c r="Y601">
        <f t="shared" si="346"/>
        <v>14.6625</v>
      </c>
      <c r="AA601">
        <v>0</v>
      </c>
      <c r="AB601">
        <v>16.64</v>
      </c>
      <c r="AC601">
        <v>0</v>
      </c>
      <c r="AD601">
        <v>0</v>
      </c>
      <c r="AE601">
        <v>0</v>
      </c>
      <c r="AF601">
        <v>16.64</v>
      </c>
      <c r="AG601">
        <v>0</v>
      </c>
      <c r="AH601">
        <v>0</v>
      </c>
      <c r="AI601">
        <v>1</v>
      </c>
      <c r="AJ601">
        <v>1</v>
      </c>
      <c r="AK601">
        <v>1</v>
      </c>
      <c r="AL601">
        <v>1</v>
      </c>
      <c r="AN601">
        <v>0</v>
      </c>
      <c r="AO601">
        <v>1</v>
      </c>
      <c r="AP601">
        <v>0</v>
      </c>
      <c r="AQ601">
        <v>0</v>
      </c>
      <c r="AR601">
        <v>0</v>
      </c>
      <c r="AS601" t="s">
        <v>3</v>
      </c>
      <c r="AT601">
        <v>10.199999999999999</v>
      </c>
      <c r="AU601" t="s">
        <v>36</v>
      </c>
      <c r="AV601">
        <v>0</v>
      </c>
      <c r="AW601">
        <v>2</v>
      </c>
      <c r="AX601">
        <v>51458233</v>
      </c>
      <c r="AY601">
        <v>2</v>
      </c>
      <c r="AZ601">
        <v>32768</v>
      </c>
      <c r="BA601">
        <v>601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CX601">
        <f>ROUND(Y601*Source!I303,9)</f>
        <v>0</v>
      </c>
      <c r="CY601">
        <f t="shared" si="349"/>
        <v>16.64</v>
      </c>
      <c r="CZ601">
        <f t="shared" si="350"/>
        <v>16.64</v>
      </c>
      <c r="DA601">
        <f t="shared" si="351"/>
        <v>1</v>
      </c>
      <c r="DB601">
        <f t="shared" si="347"/>
        <v>243.986875</v>
      </c>
      <c r="DC601">
        <f t="shared" si="348"/>
        <v>0</v>
      </c>
      <c r="DD601" t="s">
        <v>3</v>
      </c>
      <c r="DE601" t="s">
        <v>3</v>
      </c>
      <c r="DF601">
        <f t="shared" si="334"/>
        <v>0</v>
      </c>
      <c r="DG601">
        <f t="shared" si="335"/>
        <v>0</v>
      </c>
      <c r="DH601">
        <f t="shared" si="336"/>
        <v>0</v>
      </c>
      <c r="DI601">
        <f t="shared" si="337"/>
        <v>0</v>
      </c>
      <c r="DJ601">
        <f t="shared" si="352"/>
        <v>0</v>
      </c>
      <c r="DK601">
        <v>0</v>
      </c>
    </row>
    <row r="602" spans="1:115" x14ac:dyDescent="0.2">
      <c r="A602">
        <f>ROW(Source!A303)</f>
        <v>303</v>
      </c>
      <c r="B602">
        <v>51441990</v>
      </c>
      <c r="C602">
        <v>51458206</v>
      </c>
      <c r="D602">
        <v>0</v>
      </c>
      <c r="E602">
        <v>1</v>
      </c>
      <c r="F602">
        <v>1</v>
      </c>
      <c r="G602">
        <v>1</v>
      </c>
      <c r="H602">
        <v>2</v>
      </c>
      <c r="I602" t="s">
        <v>677</v>
      </c>
      <c r="J602" t="s">
        <v>3</v>
      </c>
      <c r="K602" t="s">
        <v>678</v>
      </c>
      <c r="L602">
        <v>37129807</v>
      </c>
      <c r="N602">
        <v>1011</v>
      </c>
      <c r="O602" t="s">
        <v>646</v>
      </c>
      <c r="P602" t="s">
        <v>646</v>
      </c>
      <c r="Q602">
        <v>1</v>
      </c>
      <c r="W602">
        <v>0</v>
      </c>
      <c r="X602">
        <v>101208139</v>
      </c>
      <c r="Y602">
        <f t="shared" si="346"/>
        <v>1.1787499999999997</v>
      </c>
      <c r="AA602">
        <v>0</v>
      </c>
      <c r="AB602">
        <v>480</v>
      </c>
      <c r="AC602">
        <v>23.2</v>
      </c>
      <c r="AD602">
        <v>0</v>
      </c>
      <c r="AE602">
        <v>0</v>
      </c>
      <c r="AF602">
        <v>480</v>
      </c>
      <c r="AG602">
        <v>23.2</v>
      </c>
      <c r="AH602">
        <v>0</v>
      </c>
      <c r="AI602">
        <v>1</v>
      </c>
      <c r="AJ602">
        <v>1</v>
      </c>
      <c r="AK602">
        <v>1</v>
      </c>
      <c r="AL602">
        <v>1</v>
      </c>
      <c r="AN602">
        <v>0</v>
      </c>
      <c r="AO602">
        <v>1</v>
      </c>
      <c r="AP602">
        <v>0</v>
      </c>
      <c r="AQ602">
        <v>0</v>
      </c>
      <c r="AR602">
        <v>0</v>
      </c>
      <c r="AS602" t="s">
        <v>3</v>
      </c>
      <c r="AT602">
        <v>0.82</v>
      </c>
      <c r="AU602" t="s">
        <v>36</v>
      </c>
      <c r="AV602">
        <v>0</v>
      </c>
      <c r="AW602">
        <v>2</v>
      </c>
      <c r="AX602">
        <v>51458234</v>
      </c>
      <c r="AY602">
        <v>2</v>
      </c>
      <c r="AZ602">
        <v>100352</v>
      </c>
      <c r="BA602">
        <v>602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CX602">
        <f>ROUND(Y602*Source!I303,9)</f>
        <v>0</v>
      </c>
      <c r="CY602">
        <f t="shared" si="349"/>
        <v>480</v>
      </c>
      <c r="CZ602">
        <f t="shared" si="350"/>
        <v>480</v>
      </c>
      <c r="DA602">
        <f t="shared" si="351"/>
        <v>1</v>
      </c>
      <c r="DB602">
        <f t="shared" si="347"/>
        <v>565.79999999999995</v>
      </c>
      <c r="DC602">
        <f t="shared" si="348"/>
        <v>27.341249999999999</v>
      </c>
      <c r="DD602" t="s">
        <v>3</v>
      </c>
      <c r="DE602" t="s">
        <v>3</v>
      </c>
      <c r="DF602">
        <f t="shared" si="334"/>
        <v>0</v>
      </c>
      <c r="DG602">
        <f t="shared" si="335"/>
        <v>0</v>
      </c>
      <c r="DH602">
        <f t="shared" si="336"/>
        <v>0</v>
      </c>
      <c r="DI602">
        <f t="shared" si="337"/>
        <v>0</v>
      </c>
      <c r="DJ602">
        <f t="shared" si="352"/>
        <v>0</v>
      </c>
      <c r="DK602">
        <v>0</v>
      </c>
    </row>
    <row r="603" spans="1:115" x14ac:dyDescent="0.2">
      <c r="A603">
        <f>ROW(Source!A303)</f>
        <v>303</v>
      </c>
      <c r="B603">
        <v>51441990</v>
      </c>
      <c r="C603">
        <v>51458206</v>
      </c>
      <c r="D603">
        <v>0</v>
      </c>
      <c r="E603">
        <v>1</v>
      </c>
      <c r="F603">
        <v>1</v>
      </c>
      <c r="G603">
        <v>1</v>
      </c>
      <c r="H603">
        <v>2</v>
      </c>
      <c r="I603" t="s">
        <v>707</v>
      </c>
      <c r="J603" t="s">
        <v>3</v>
      </c>
      <c r="K603" t="s">
        <v>708</v>
      </c>
      <c r="L603">
        <v>37129807</v>
      </c>
      <c r="N603">
        <v>1011</v>
      </c>
      <c r="O603" t="s">
        <v>646</v>
      </c>
      <c r="P603" t="s">
        <v>646</v>
      </c>
      <c r="Q603">
        <v>1</v>
      </c>
      <c r="W603">
        <v>0</v>
      </c>
      <c r="X603">
        <v>2111957426</v>
      </c>
      <c r="Y603">
        <f t="shared" si="346"/>
        <v>2.7456249999999995</v>
      </c>
      <c r="AA603">
        <v>0</v>
      </c>
      <c r="AB603">
        <v>20</v>
      </c>
      <c r="AC603">
        <v>0</v>
      </c>
      <c r="AD603">
        <v>0</v>
      </c>
      <c r="AE603">
        <v>0</v>
      </c>
      <c r="AF603">
        <v>20</v>
      </c>
      <c r="AG603">
        <v>0</v>
      </c>
      <c r="AH603">
        <v>0</v>
      </c>
      <c r="AI603">
        <v>1</v>
      </c>
      <c r="AJ603">
        <v>1</v>
      </c>
      <c r="AK603">
        <v>1</v>
      </c>
      <c r="AL603">
        <v>1</v>
      </c>
      <c r="AN603">
        <v>0</v>
      </c>
      <c r="AO603">
        <v>1</v>
      </c>
      <c r="AP603">
        <v>0</v>
      </c>
      <c r="AQ603">
        <v>0</v>
      </c>
      <c r="AR603">
        <v>0</v>
      </c>
      <c r="AS603" t="s">
        <v>3</v>
      </c>
      <c r="AT603">
        <v>1.91</v>
      </c>
      <c r="AU603" t="s">
        <v>36</v>
      </c>
      <c r="AV603">
        <v>0</v>
      </c>
      <c r="AW603">
        <v>2</v>
      </c>
      <c r="AX603">
        <v>51458235</v>
      </c>
      <c r="AY603">
        <v>2</v>
      </c>
      <c r="AZ603">
        <v>34816</v>
      </c>
      <c r="BA603">
        <v>603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CX603">
        <f>ROUND(Y603*Source!I303,9)</f>
        <v>0</v>
      </c>
      <c r="CY603">
        <f t="shared" si="349"/>
        <v>20</v>
      </c>
      <c r="CZ603">
        <f t="shared" si="350"/>
        <v>20</v>
      </c>
      <c r="DA603">
        <f t="shared" si="351"/>
        <v>1</v>
      </c>
      <c r="DB603">
        <f t="shared" si="347"/>
        <v>54.912500000000001</v>
      </c>
      <c r="DC603">
        <f t="shared" si="348"/>
        <v>0</v>
      </c>
      <c r="DD603" t="s">
        <v>3</v>
      </c>
      <c r="DE603" t="s">
        <v>3</v>
      </c>
      <c r="DF603">
        <f t="shared" si="334"/>
        <v>0</v>
      </c>
      <c r="DG603">
        <f t="shared" si="335"/>
        <v>0</v>
      </c>
      <c r="DH603">
        <f t="shared" si="336"/>
        <v>0</v>
      </c>
      <c r="DI603">
        <f t="shared" si="337"/>
        <v>0</v>
      </c>
      <c r="DJ603">
        <f t="shared" si="352"/>
        <v>0</v>
      </c>
      <c r="DK603">
        <v>0</v>
      </c>
    </row>
    <row r="604" spans="1:115" x14ac:dyDescent="0.2">
      <c r="A604">
        <f>ROW(Source!A303)</f>
        <v>303</v>
      </c>
      <c r="B604">
        <v>51441990</v>
      </c>
      <c r="C604">
        <v>51458206</v>
      </c>
      <c r="D604">
        <v>0</v>
      </c>
      <c r="E604">
        <v>1</v>
      </c>
      <c r="F604">
        <v>1</v>
      </c>
      <c r="G604">
        <v>1</v>
      </c>
      <c r="H604">
        <v>2</v>
      </c>
      <c r="I604" t="s">
        <v>709</v>
      </c>
      <c r="J604" t="s">
        <v>3</v>
      </c>
      <c r="K604" t="s">
        <v>710</v>
      </c>
      <c r="L604">
        <v>37129807</v>
      </c>
      <c r="N604">
        <v>1011</v>
      </c>
      <c r="O604" t="s">
        <v>646</v>
      </c>
      <c r="P604" t="s">
        <v>646</v>
      </c>
      <c r="Q604">
        <v>1</v>
      </c>
      <c r="W604">
        <v>0</v>
      </c>
      <c r="X604">
        <v>1349450528</v>
      </c>
      <c r="Y604">
        <f t="shared" si="346"/>
        <v>5.8793749999999996</v>
      </c>
      <c r="AA604">
        <v>0</v>
      </c>
      <c r="AB604">
        <v>3</v>
      </c>
      <c r="AC604">
        <v>0</v>
      </c>
      <c r="AD604">
        <v>0</v>
      </c>
      <c r="AE604">
        <v>0</v>
      </c>
      <c r="AF604">
        <v>3</v>
      </c>
      <c r="AG604">
        <v>0</v>
      </c>
      <c r="AH604">
        <v>0</v>
      </c>
      <c r="AI604">
        <v>1</v>
      </c>
      <c r="AJ604">
        <v>1</v>
      </c>
      <c r="AK604">
        <v>1</v>
      </c>
      <c r="AL604">
        <v>1</v>
      </c>
      <c r="AN604">
        <v>0</v>
      </c>
      <c r="AO604">
        <v>1</v>
      </c>
      <c r="AP604">
        <v>0</v>
      </c>
      <c r="AQ604">
        <v>0</v>
      </c>
      <c r="AR604">
        <v>0</v>
      </c>
      <c r="AS604" t="s">
        <v>3</v>
      </c>
      <c r="AT604">
        <v>4.09</v>
      </c>
      <c r="AU604" t="s">
        <v>36</v>
      </c>
      <c r="AV604">
        <v>0</v>
      </c>
      <c r="AW604">
        <v>2</v>
      </c>
      <c r="AX604">
        <v>51458236</v>
      </c>
      <c r="AY604">
        <v>2</v>
      </c>
      <c r="AZ604">
        <v>32768</v>
      </c>
      <c r="BA604">
        <v>604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CX604">
        <f>ROUND(Y604*Source!I303,9)</f>
        <v>0</v>
      </c>
      <c r="CY604">
        <f t="shared" si="349"/>
        <v>3</v>
      </c>
      <c r="CZ604">
        <f t="shared" si="350"/>
        <v>3</v>
      </c>
      <c r="DA604">
        <f t="shared" si="351"/>
        <v>1</v>
      </c>
      <c r="DB604">
        <f t="shared" si="347"/>
        <v>17.638124999999999</v>
      </c>
      <c r="DC604">
        <f t="shared" si="348"/>
        <v>0</v>
      </c>
      <c r="DD604" t="s">
        <v>3</v>
      </c>
      <c r="DE604" t="s">
        <v>3</v>
      </c>
      <c r="DF604">
        <f t="shared" si="334"/>
        <v>0</v>
      </c>
      <c r="DG604">
        <f t="shared" si="335"/>
        <v>0</v>
      </c>
      <c r="DH604">
        <f t="shared" si="336"/>
        <v>0</v>
      </c>
      <c r="DI604">
        <f t="shared" si="337"/>
        <v>0</v>
      </c>
      <c r="DJ604">
        <f t="shared" si="352"/>
        <v>0</v>
      </c>
      <c r="DK604">
        <v>0</v>
      </c>
    </row>
    <row r="605" spans="1:115" x14ac:dyDescent="0.2">
      <c r="A605">
        <f>ROW(Source!A303)</f>
        <v>303</v>
      </c>
      <c r="B605">
        <v>51441990</v>
      </c>
      <c r="C605">
        <v>51458206</v>
      </c>
      <c r="D605">
        <v>0</v>
      </c>
      <c r="E605">
        <v>1</v>
      </c>
      <c r="F605">
        <v>1</v>
      </c>
      <c r="G605">
        <v>1</v>
      </c>
      <c r="H605">
        <v>2</v>
      </c>
      <c r="I605" t="s">
        <v>795</v>
      </c>
      <c r="J605" t="s">
        <v>3</v>
      </c>
      <c r="K605" t="s">
        <v>796</v>
      </c>
      <c r="L605">
        <v>37129807</v>
      </c>
      <c r="N605">
        <v>1011</v>
      </c>
      <c r="O605" t="s">
        <v>646</v>
      </c>
      <c r="P605" t="s">
        <v>646</v>
      </c>
      <c r="Q605">
        <v>1</v>
      </c>
      <c r="W605">
        <v>0</v>
      </c>
      <c r="X605">
        <v>-433420819</v>
      </c>
      <c r="Y605">
        <f t="shared" si="346"/>
        <v>0.9631249999999999</v>
      </c>
      <c r="AA605">
        <v>0</v>
      </c>
      <c r="AB605">
        <v>118.7</v>
      </c>
      <c r="AC605">
        <v>11.6</v>
      </c>
      <c r="AD605">
        <v>0</v>
      </c>
      <c r="AE605">
        <v>0</v>
      </c>
      <c r="AF605">
        <v>118.7</v>
      </c>
      <c r="AG605">
        <v>11.6</v>
      </c>
      <c r="AH605">
        <v>0</v>
      </c>
      <c r="AI605">
        <v>1</v>
      </c>
      <c r="AJ605">
        <v>1</v>
      </c>
      <c r="AK605">
        <v>1</v>
      </c>
      <c r="AL605">
        <v>1</v>
      </c>
      <c r="AN605">
        <v>0</v>
      </c>
      <c r="AO605">
        <v>1</v>
      </c>
      <c r="AP605">
        <v>0</v>
      </c>
      <c r="AQ605">
        <v>0</v>
      </c>
      <c r="AR605">
        <v>0</v>
      </c>
      <c r="AS605" t="s">
        <v>3</v>
      </c>
      <c r="AT605">
        <v>0.67</v>
      </c>
      <c r="AU605" t="s">
        <v>36</v>
      </c>
      <c r="AV605">
        <v>0</v>
      </c>
      <c r="AW605">
        <v>2</v>
      </c>
      <c r="AX605">
        <v>51458237</v>
      </c>
      <c r="AY605">
        <v>2</v>
      </c>
      <c r="AZ605">
        <v>100352</v>
      </c>
      <c r="BA605">
        <v>605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CX605">
        <f>ROUND(Y605*Source!I303,9)</f>
        <v>0</v>
      </c>
      <c r="CY605">
        <f t="shared" si="349"/>
        <v>118.7</v>
      </c>
      <c r="CZ605">
        <f t="shared" si="350"/>
        <v>118.7</v>
      </c>
      <c r="DA605">
        <f t="shared" si="351"/>
        <v>1</v>
      </c>
      <c r="DB605">
        <f t="shared" si="347"/>
        <v>114.324375</v>
      </c>
      <c r="DC605">
        <f t="shared" si="348"/>
        <v>11.169375</v>
      </c>
      <c r="DD605" t="s">
        <v>3</v>
      </c>
      <c r="DE605" t="s">
        <v>3</v>
      </c>
      <c r="DF605">
        <f t="shared" si="334"/>
        <v>0</v>
      </c>
      <c r="DG605">
        <f t="shared" si="335"/>
        <v>0</v>
      </c>
      <c r="DH605">
        <f t="shared" si="336"/>
        <v>0</v>
      </c>
      <c r="DI605">
        <f t="shared" si="337"/>
        <v>0</v>
      </c>
      <c r="DJ605">
        <f t="shared" si="352"/>
        <v>0</v>
      </c>
      <c r="DK605">
        <v>0</v>
      </c>
    </row>
    <row r="606" spans="1:115" x14ac:dyDescent="0.2">
      <c r="A606">
        <f>ROW(Source!A303)</f>
        <v>303</v>
      </c>
      <c r="B606">
        <v>51441990</v>
      </c>
      <c r="C606">
        <v>51458206</v>
      </c>
      <c r="D606">
        <v>0</v>
      </c>
      <c r="E606">
        <v>1</v>
      </c>
      <c r="F606">
        <v>1</v>
      </c>
      <c r="G606">
        <v>1</v>
      </c>
      <c r="H606">
        <v>3</v>
      </c>
      <c r="I606" t="s">
        <v>713</v>
      </c>
      <c r="J606" t="s">
        <v>3</v>
      </c>
      <c r="K606" t="s">
        <v>714</v>
      </c>
      <c r="L606">
        <v>1348</v>
      </c>
      <c r="N606">
        <v>1009</v>
      </c>
      <c r="O606" t="s">
        <v>230</v>
      </c>
      <c r="P606" t="s">
        <v>230</v>
      </c>
      <c r="Q606">
        <v>1000</v>
      </c>
      <c r="W606">
        <v>0</v>
      </c>
      <c r="X606">
        <v>-933603626</v>
      </c>
      <c r="Y606">
        <f t="shared" ref="Y606:Y620" si="353">AT606</f>
        <v>1E-3</v>
      </c>
      <c r="AA606">
        <v>2457.8000000000002</v>
      </c>
      <c r="AB606">
        <v>0</v>
      </c>
      <c r="AC606">
        <v>0</v>
      </c>
      <c r="AD606">
        <v>0</v>
      </c>
      <c r="AE606">
        <v>2457.8000000000002</v>
      </c>
      <c r="AF606">
        <v>0</v>
      </c>
      <c r="AG606">
        <v>0</v>
      </c>
      <c r="AH606">
        <v>0</v>
      </c>
      <c r="AI606">
        <v>1</v>
      </c>
      <c r="AJ606">
        <v>1</v>
      </c>
      <c r="AK606">
        <v>1</v>
      </c>
      <c r="AL606">
        <v>1</v>
      </c>
      <c r="AN606">
        <v>0</v>
      </c>
      <c r="AO606">
        <v>1</v>
      </c>
      <c r="AP606">
        <v>0</v>
      </c>
      <c r="AQ606">
        <v>0</v>
      </c>
      <c r="AR606">
        <v>0</v>
      </c>
      <c r="AS606" t="s">
        <v>3</v>
      </c>
      <c r="AT606">
        <v>1E-3</v>
      </c>
      <c r="AU606" t="s">
        <v>3</v>
      </c>
      <c r="AV606">
        <v>0</v>
      </c>
      <c r="AW606">
        <v>2</v>
      </c>
      <c r="AX606">
        <v>51458238</v>
      </c>
      <c r="AY606">
        <v>2</v>
      </c>
      <c r="AZ606">
        <v>16384</v>
      </c>
      <c r="BA606">
        <v>606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CX606">
        <f>ROUND(Y606*Source!I303,9)</f>
        <v>0</v>
      </c>
      <c r="CY606">
        <f t="shared" ref="CY606:CY620" si="354">AA606</f>
        <v>2457.8000000000002</v>
      </c>
      <c r="CZ606">
        <f t="shared" ref="CZ606:CZ620" si="355">AE606</f>
        <v>2457.8000000000002</v>
      </c>
      <c r="DA606">
        <f t="shared" ref="DA606:DA620" si="356">AI606</f>
        <v>1</v>
      </c>
      <c r="DB606">
        <f t="shared" ref="DB606:DB620" si="357">ROUND(ROUND(AT606*CZ606,2),6)</f>
        <v>2.46</v>
      </c>
      <c r="DC606">
        <f t="shared" ref="DC606:DC620" si="358">ROUND(ROUND(AT606*AG606,2),6)</f>
        <v>0</v>
      </c>
      <c r="DD606" t="s">
        <v>3</v>
      </c>
      <c r="DE606" t="s">
        <v>3</v>
      </c>
      <c r="DF606">
        <f t="shared" si="334"/>
        <v>0</v>
      </c>
      <c r="DG606">
        <f t="shared" si="335"/>
        <v>0</v>
      </c>
      <c r="DH606">
        <f t="shared" si="336"/>
        <v>0</v>
      </c>
      <c r="DI606">
        <f t="shared" si="337"/>
        <v>0</v>
      </c>
      <c r="DJ606">
        <f t="shared" ref="DJ606:DJ620" si="359">DF606</f>
        <v>0</v>
      </c>
      <c r="DK606">
        <v>0</v>
      </c>
    </row>
    <row r="607" spans="1:115" x14ac:dyDescent="0.2">
      <c r="A607">
        <f>ROW(Source!A303)</f>
        <v>303</v>
      </c>
      <c r="B607">
        <v>51441990</v>
      </c>
      <c r="C607">
        <v>51458206</v>
      </c>
      <c r="D607">
        <v>0</v>
      </c>
      <c r="E607">
        <v>1</v>
      </c>
      <c r="F607">
        <v>1</v>
      </c>
      <c r="G607">
        <v>1</v>
      </c>
      <c r="H607">
        <v>3</v>
      </c>
      <c r="I607" t="s">
        <v>797</v>
      </c>
      <c r="J607" t="s">
        <v>3</v>
      </c>
      <c r="K607" t="s">
        <v>798</v>
      </c>
      <c r="L607">
        <v>1348</v>
      </c>
      <c r="N607">
        <v>1009</v>
      </c>
      <c r="O607" t="s">
        <v>230</v>
      </c>
      <c r="P607" t="s">
        <v>230</v>
      </c>
      <c r="Q607">
        <v>1000</v>
      </c>
      <c r="W607">
        <v>0</v>
      </c>
      <c r="X607">
        <v>1710839575</v>
      </c>
      <c r="Y607">
        <f t="shared" si="353"/>
        <v>5.0000000000000001E-4</v>
      </c>
      <c r="AA607">
        <v>9765</v>
      </c>
      <c r="AB607">
        <v>0</v>
      </c>
      <c r="AC607">
        <v>0</v>
      </c>
      <c r="AD607">
        <v>0</v>
      </c>
      <c r="AE607">
        <v>9765</v>
      </c>
      <c r="AF607">
        <v>0</v>
      </c>
      <c r="AG607">
        <v>0</v>
      </c>
      <c r="AH607">
        <v>0</v>
      </c>
      <c r="AI607">
        <v>1</v>
      </c>
      <c r="AJ607">
        <v>1</v>
      </c>
      <c r="AK607">
        <v>1</v>
      </c>
      <c r="AL607">
        <v>1</v>
      </c>
      <c r="AN607">
        <v>0</v>
      </c>
      <c r="AO607">
        <v>1</v>
      </c>
      <c r="AP607">
        <v>0</v>
      </c>
      <c r="AQ607">
        <v>0</v>
      </c>
      <c r="AR607">
        <v>0</v>
      </c>
      <c r="AS607" t="s">
        <v>3</v>
      </c>
      <c r="AT607">
        <v>5.0000000000000001E-4</v>
      </c>
      <c r="AU607" t="s">
        <v>3</v>
      </c>
      <c r="AV607">
        <v>0</v>
      </c>
      <c r="AW607">
        <v>2</v>
      </c>
      <c r="AX607">
        <v>51458239</v>
      </c>
      <c r="AY607">
        <v>2</v>
      </c>
      <c r="AZ607">
        <v>16384</v>
      </c>
      <c r="BA607">
        <v>607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CX607">
        <f>ROUND(Y607*Source!I303,9)</f>
        <v>0</v>
      </c>
      <c r="CY607">
        <f t="shared" si="354"/>
        <v>9765</v>
      </c>
      <c r="CZ607">
        <f t="shared" si="355"/>
        <v>9765</v>
      </c>
      <c r="DA607">
        <f t="shared" si="356"/>
        <v>1</v>
      </c>
      <c r="DB607">
        <f t="shared" si="357"/>
        <v>4.88</v>
      </c>
      <c r="DC607">
        <f t="shared" si="358"/>
        <v>0</v>
      </c>
      <c r="DD607" t="s">
        <v>3</v>
      </c>
      <c r="DE607" t="s">
        <v>3</v>
      </c>
      <c r="DF607">
        <f t="shared" si="334"/>
        <v>0</v>
      </c>
      <c r="DG607">
        <f t="shared" si="335"/>
        <v>0</v>
      </c>
      <c r="DH607">
        <f t="shared" si="336"/>
        <v>0</v>
      </c>
      <c r="DI607">
        <f t="shared" si="337"/>
        <v>0</v>
      </c>
      <c r="DJ607">
        <f t="shared" si="359"/>
        <v>0</v>
      </c>
      <c r="DK607">
        <v>0</v>
      </c>
    </row>
    <row r="608" spans="1:115" x14ac:dyDescent="0.2">
      <c r="A608">
        <f>ROW(Source!A303)</f>
        <v>303</v>
      </c>
      <c r="B608">
        <v>51441990</v>
      </c>
      <c r="C608">
        <v>51458206</v>
      </c>
      <c r="D608">
        <v>0</v>
      </c>
      <c r="E608">
        <v>1</v>
      </c>
      <c r="F608">
        <v>1</v>
      </c>
      <c r="G608">
        <v>1</v>
      </c>
      <c r="H608">
        <v>3</v>
      </c>
      <c r="I608" t="s">
        <v>799</v>
      </c>
      <c r="J608" t="s">
        <v>3</v>
      </c>
      <c r="K608" t="s">
        <v>800</v>
      </c>
      <c r="L608">
        <v>1348</v>
      </c>
      <c r="N608">
        <v>1009</v>
      </c>
      <c r="O608" t="s">
        <v>230</v>
      </c>
      <c r="P608" t="s">
        <v>230</v>
      </c>
      <c r="Q608">
        <v>1000</v>
      </c>
      <c r="W608">
        <v>0</v>
      </c>
      <c r="X608">
        <v>1332717115</v>
      </c>
      <c r="Y608">
        <f t="shared" si="353"/>
        <v>0.01</v>
      </c>
      <c r="AA608">
        <v>12606</v>
      </c>
      <c r="AB608">
        <v>0</v>
      </c>
      <c r="AC608">
        <v>0</v>
      </c>
      <c r="AD608">
        <v>0</v>
      </c>
      <c r="AE608">
        <v>12606</v>
      </c>
      <c r="AF608">
        <v>0</v>
      </c>
      <c r="AG608">
        <v>0</v>
      </c>
      <c r="AH608">
        <v>0</v>
      </c>
      <c r="AI608">
        <v>1</v>
      </c>
      <c r="AJ608">
        <v>1</v>
      </c>
      <c r="AK608">
        <v>1</v>
      </c>
      <c r="AL608">
        <v>1</v>
      </c>
      <c r="AN608">
        <v>0</v>
      </c>
      <c r="AO608">
        <v>1</v>
      </c>
      <c r="AP608">
        <v>0</v>
      </c>
      <c r="AQ608">
        <v>0</v>
      </c>
      <c r="AR608">
        <v>0</v>
      </c>
      <c r="AS608" t="s">
        <v>3</v>
      </c>
      <c r="AT608">
        <v>0.01</v>
      </c>
      <c r="AU608" t="s">
        <v>3</v>
      </c>
      <c r="AV608">
        <v>0</v>
      </c>
      <c r="AW608">
        <v>2</v>
      </c>
      <c r="AX608">
        <v>51458240</v>
      </c>
      <c r="AY608">
        <v>2</v>
      </c>
      <c r="AZ608">
        <v>16384</v>
      </c>
      <c r="BA608">
        <v>608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CX608">
        <f>ROUND(Y608*Source!I303,9)</f>
        <v>0</v>
      </c>
      <c r="CY608">
        <f t="shared" si="354"/>
        <v>12606</v>
      </c>
      <c r="CZ608">
        <f t="shared" si="355"/>
        <v>12606</v>
      </c>
      <c r="DA608">
        <f t="shared" si="356"/>
        <v>1</v>
      </c>
      <c r="DB608">
        <f t="shared" si="357"/>
        <v>126.06</v>
      </c>
      <c r="DC608">
        <f t="shared" si="358"/>
        <v>0</v>
      </c>
      <c r="DD608" t="s">
        <v>3</v>
      </c>
      <c r="DE608" t="s">
        <v>3</v>
      </c>
      <c r="DF608">
        <f t="shared" si="334"/>
        <v>0</v>
      </c>
      <c r="DG608">
        <f t="shared" si="335"/>
        <v>0</v>
      </c>
      <c r="DH608">
        <f t="shared" si="336"/>
        <v>0</v>
      </c>
      <c r="DI608">
        <f t="shared" si="337"/>
        <v>0</v>
      </c>
      <c r="DJ608">
        <f t="shared" si="359"/>
        <v>0</v>
      </c>
      <c r="DK608">
        <v>0</v>
      </c>
    </row>
    <row r="609" spans="1:115" x14ac:dyDescent="0.2">
      <c r="A609">
        <f>ROW(Source!A303)</f>
        <v>303</v>
      </c>
      <c r="B609">
        <v>51441990</v>
      </c>
      <c r="C609">
        <v>51458206</v>
      </c>
      <c r="D609">
        <v>0</v>
      </c>
      <c r="E609">
        <v>1</v>
      </c>
      <c r="F609">
        <v>1</v>
      </c>
      <c r="G609">
        <v>1</v>
      </c>
      <c r="H609">
        <v>3</v>
      </c>
      <c r="I609" t="s">
        <v>801</v>
      </c>
      <c r="J609" t="s">
        <v>3</v>
      </c>
      <c r="K609" t="s">
        <v>802</v>
      </c>
      <c r="L609">
        <v>1339</v>
      </c>
      <c r="N609">
        <v>1007</v>
      </c>
      <c r="O609" t="s">
        <v>57</v>
      </c>
      <c r="P609" t="s">
        <v>57</v>
      </c>
      <c r="Q609">
        <v>1</v>
      </c>
      <c r="W609">
        <v>0</v>
      </c>
      <c r="X609">
        <v>1858880806</v>
      </c>
      <c r="Y609">
        <f t="shared" si="353"/>
        <v>20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1</v>
      </c>
      <c r="AJ609">
        <v>1</v>
      </c>
      <c r="AK609">
        <v>1</v>
      </c>
      <c r="AL609">
        <v>1</v>
      </c>
      <c r="AN609">
        <v>0</v>
      </c>
      <c r="AO609">
        <v>0</v>
      </c>
      <c r="AP609">
        <v>0</v>
      </c>
      <c r="AQ609">
        <v>0</v>
      </c>
      <c r="AR609">
        <v>0</v>
      </c>
      <c r="AS609" t="s">
        <v>3</v>
      </c>
      <c r="AT609">
        <v>20</v>
      </c>
      <c r="AU609" t="s">
        <v>3</v>
      </c>
      <c r="AV609">
        <v>0</v>
      </c>
      <c r="AW609">
        <v>2</v>
      </c>
      <c r="AX609">
        <v>51458241</v>
      </c>
      <c r="AY609">
        <v>1</v>
      </c>
      <c r="AZ609">
        <v>0</v>
      </c>
      <c r="BA609">
        <v>609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CX609">
        <f>ROUND(Y609*Source!I303,9)</f>
        <v>0</v>
      </c>
      <c r="CY609">
        <f t="shared" si="354"/>
        <v>0</v>
      </c>
      <c r="CZ609">
        <f t="shared" si="355"/>
        <v>0</v>
      </c>
      <c r="DA609">
        <f t="shared" si="356"/>
        <v>1</v>
      </c>
      <c r="DB609">
        <f t="shared" si="357"/>
        <v>0</v>
      </c>
      <c r="DC609">
        <f t="shared" si="358"/>
        <v>0</v>
      </c>
      <c r="DD609" t="s">
        <v>3</v>
      </c>
      <c r="DE609" t="s">
        <v>3</v>
      </c>
      <c r="DF609">
        <f t="shared" si="334"/>
        <v>0</v>
      </c>
      <c r="DG609">
        <f t="shared" si="335"/>
        <v>0</v>
      </c>
      <c r="DH609">
        <f t="shared" si="336"/>
        <v>0</v>
      </c>
      <c r="DI609">
        <f t="shared" si="337"/>
        <v>0</v>
      </c>
      <c r="DJ609">
        <f t="shared" si="359"/>
        <v>0</v>
      </c>
      <c r="DK609">
        <v>0</v>
      </c>
    </row>
    <row r="610" spans="1:115" x14ac:dyDescent="0.2">
      <c r="A610">
        <f>ROW(Source!A303)</f>
        <v>303</v>
      </c>
      <c r="B610">
        <v>51441990</v>
      </c>
      <c r="C610">
        <v>51458206</v>
      </c>
      <c r="D610">
        <v>0</v>
      </c>
      <c r="E610">
        <v>1</v>
      </c>
      <c r="F610">
        <v>1</v>
      </c>
      <c r="G610">
        <v>1</v>
      </c>
      <c r="H610">
        <v>3</v>
      </c>
      <c r="I610" t="s">
        <v>803</v>
      </c>
      <c r="J610" t="s">
        <v>3</v>
      </c>
      <c r="K610" t="s">
        <v>804</v>
      </c>
      <c r="L610">
        <v>1348</v>
      </c>
      <c r="N610">
        <v>1009</v>
      </c>
      <c r="O610" t="s">
        <v>230</v>
      </c>
      <c r="P610" t="s">
        <v>230</v>
      </c>
      <c r="Q610">
        <v>1000</v>
      </c>
      <c r="W610">
        <v>0</v>
      </c>
      <c r="X610">
        <v>-1849915576</v>
      </c>
      <c r="Y610">
        <f t="shared" si="353"/>
        <v>1.9E-2</v>
      </c>
      <c r="AA610">
        <v>5763</v>
      </c>
      <c r="AB610">
        <v>0</v>
      </c>
      <c r="AC610">
        <v>0</v>
      </c>
      <c r="AD610">
        <v>0</v>
      </c>
      <c r="AE610">
        <v>5763</v>
      </c>
      <c r="AF610">
        <v>0</v>
      </c>
      <c r="AG610">
        <v>0</v>
      </c>
      <c r="AH610">
        <v>0</v>
      </c>
      <c r="AI610">
        <v>1</v>
      </c>
      <c r="AJ610">
        <v>1</v>
      </c>
      <c r="AK610">
        <v>1</v>
      </c>
      <c r="AL610">
        <v>1</v>
      </c>
      <c r="AN610">
        <v>0</v>
      </c>
      <c r="AO610">
        <v>1</v>
      </c>
      <c r="AP610">
        <v>0</v>
      </c>
      <c r="AQ610">
        <v>0</v>
      </c>
      <c r="AR610">
        <v>0</v>
      </c>
      <c r="AS610" t="s">
        <v>3</v>
      </c>
      <c r="AT610">
        <v>1.9E-2</v>
      </c>
      <c r="AU610" t="s">
        <v>3</v>
      </c>
      <c r="AV610">
        <v>0</v>
      </c>
      <c r="AW610">
        <v>2</v>
      </c>
      <c r="AX610">
        <v>51458242</v>
      </c>
      <c r="AY610">
        <v>2</v>
      </c>
      <c r="AZ610">
        <v>16384</v>
      </c>
      <c r="BA610">
        <v>610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CX610">
        <f>ROUND(Y610*Source!I303,9)</f>
        <v>0</v>
      </c>
      <c r="CY610">
        <f t="shared" si="354"/>
        <v>5763</v>
      </c>
      <c r="CZ610">
        <f t="shared" si="355"/>
        <v>5763</v>
      </c>
      <c r="DA610">
        <f t="shared" si="356"/>
        <v>1</v>
      </c>
      <c r="DB610">
        <f t="shared" si="357"/>
        <v>109.5</v>
      </c>
      <c r="DC610">
        <f t="shared" si="358"/>
        <v>0</v>
      </c>
      <c r="DD610" t="s">
        <v>3</v>
      </c>
      <c r="DE610" t="s">
        <v>3</v>
      </c>
      <c r="DF610">
        <f t="shared" si="334"/>
        <v>0</v>
      </c>
      <c r="DG610">
        <f t="shared" si="335"/>
        <v>0</v>
      </c>
      <c r="DH610">
        <f t="shared" si="336"/>
        <v>0</v>
      </c>
      <c r="DI610">
        <f t="shared" si="337"/>
        <v>0</v>
      </c>
      <c r="DJ610">
        <f t="shared" si="359"/>
        <v>0</v>
      </c>
      <c r="DK610">
        <v>0</v>
      </c>
    </row>
    <row r="611" spans="1:115" x14ac:dyDescent="0.2">
      <c r="A611">
        <f>ROW(Source!A303)</f>
        <v>303</v>
      </c>
      <c r="B611">
        <v>51441990</v>
      </c>
      <c r="C611">
        <v>51458206</v>
      </c>
      <c r="D611">
        <v>0</v>
      </c>
      <c r="E611">
        <v>1</v>
      </c>
      <c r="F611">
        <v>1</v>
      </c>
      <c r="G611">
        <v>1</v>
      </c>
      <c r="H611">
        <v>3</v>
      </c>
      <c r="I611" t="s">
        <v>805</v>
      </c>
      <c r="J611" t="s">
        <v>3</v>
      </c>
      <c r="K611" t="s">
        <v>806</v>
      </c>
      <c r="L611">
        <v>1348</v>
      </c>
      <c r="N611">
        <v>1009</v>
      </c>
      <c r="O611" t="s">
        <v>230</v>
      </c>
      <c r="P611" t="s">
        <v>230</v>
      </c>
      <c r="Q611">
        <v>1000</v>
      </c>
      <c r="W611">
        <v>0</v>
      </c>
      <c r="X611">
        <v>1705728817</v>
      </c>
      <c r="Y611">
        <f t="shared" si="353"/>
        <v>0.01</v>
      </c>
      <c r="AA611">
        <v>5085</v>
      </c>
      <c r="AB611">
        <v>0</v>
      </c>
      <c r="AC611">
        <v>0</v>
      </c>
      <c r="AD611">
        <v>0</v>
      </c>
      <c r="AE611">
        <v>5085</v>
      </c>
      <c r="AF611">
        <v>0</v>
      </c>
      <c r="AG611">
        <v>0</v>
      </c>
      <c r="AH611">
        <v>0</v>
      </c>
      <c r="AI611">
        <v>1</v>
      </c>
      <c r="AJ611">
        <v>1</v>
      </c>
      <c r="AK611">
        <v>1</v>
      </c>
      <c r="AL611">
        <v>1</v>
      </c>
      <c r="AN611">
        <v>0</v>
      </c>
      <c r="AO611">
        <v>1</v>
      </c>
      <c r="AP611">
        <v>0</v>
      </c>
      <c r="AQ611">
        <v>0</v>
      </c>
      <c r="AR611">
        <v>0</v>
      </c>
      <c r="AS611" t="s">
        <v>3</v>
      </c>
      <c r="AT611">
        <v>0.01</v>
      </c>
      <c r="AU611" t="s">
        <v>3</v>
      </c>
      <c r="AV611">
        <v>0</v>
      </c>
      <c r="AW611">
        <v>2</v>
      </c>
      <c r="AX611">
        <v>51458243</v>
      </c>
      <c r="AY611">
        <v>2</v>
      </c>
      <c r="AZ611">
        <v>16384</v>
      </c>
      <c r="BA611">
        <v>611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CX611">
        <f>ROUND(Y611*Source!I303,9)</f>
        <v>0</v>
      </c>
      <c r="CY611">
        <f t="shared" si="354"/>
        <v>5085</v>
      </c>
      <c r="CZ611">
        <f t="shared" si="355"/>
        <v>5085</v>
      </c>
      <c r="DA611">
        <f t="shared" si="356"/>
        <v>1</v>
      </c>
      <c r="DB611">
        <f t="shared" si="357"/>
        <v>50.85</v>
      </c>
      <c r="DC611">
        <f t="shared" si="358"/>
        <v>0</v>
      </c>
      <c r="DD611" t="s">
        <v>3</v>
      </c>
      <c r="DE611" t="s">
        <v>3</v>
      </c>
      <c r="DF611">
        <f t="shared" si="334"/>
        <v>0</v>
      </c>
      <c r="DG611">
        <f t="shared" si="335"/>
        <v>0</v>
      </c>
      <c r="DH611">
        <f t="shared" si="336"/>
        <v>0</v>
      </c>
      <c r="DI611">
        <f t="shared" si="337"/>
        <v>0</v>
      </c>
      <c r="DJ611">
        <f t="shared" si="359"/>
        <v>0</v>
      </c>
      <c r="DK611">
        <v>0</v>
      </c>
    </row>
    <row r="612" spans="1:115" x14ac:dyDescent="0.2">
      <c r="A612">
        <f>ROW(Source!A303)</f>
        <v>303</v>
      </c>
      <c r="B612">
        <v>51441990</v>
      </c>
      <c r="C612">
        <v>51458206</v>
      </c>
      <c r="D612">
        <v>0</v>
      </c>
      <c r="E612">
        <v>1</v>
      </c>
      <c r="F612">
        <v>1</v>
      </c>
      <c r="G612">
        <v>1</v>
      </c>
      <c r="H612">
        <v>3</v>
      </c>
      <c r="I612" t="s">
        <v>450</v>
      </c>
      <c r="J612" t="s">
        <v>3</v>
      </c>
      <c r="K612" t="s">
        <v>451</v>
      </c>
      <c r="L612">
        <v>1339</v>
      </c>
      <c r="N612">
        <v>1007</v>
      </c>
      <c r="O612" t="s">
        <v>57</v>
      </c>
      <c r="P612" t="s">
        <v>57</v>
      </c>
      <c r="Q612">
        <v>1</v>
      </c>
      <c r="W612">
        <v>0</v>
      </c>
      <c r="X612">
        <v>-400933283</v>
      </c>
      <c r="Y612">
        <f t="shared" si="353"/>
        <v>0.4</v>
      </c>
      <c r="AA612">
        <v>2308.0100000000002</v>
      </c>
      <c r="AB612">
        <v>0</v>
      </c>
      <c r="AC612">
        <v>0</v>
      </c>
      <c r="AD612">
        <v>0</v>
      </c>
      <c r="AE612">
        <v>2308.0100000000002</v>
      </c>
      <c r="AF612">
        <v>0</v>
      </c>
      <c r="AG612">
        <v>0</v>
      </c>
      <c r="AH612">
        <v>0</v>
      </c>
      <c r="AI612">
        <v>1</v>
      </c>
      <c r="AJ612">
        <v>1</v>
      </c>
      <c r="AK612">
        <v>1</v>
      </c>
      <c r="AL612">
        <v>1</v>
      </c>
      <c r="AN612">
        <v>0</v>
      </c>
      <c r="AO612">
        <v>1</v>
      </c>
      <c r="AP612">
        <v>0</v>
      </c>
      <c r="AQ612">
        <v>0</v>
      </c>
      <c r="AR612">
        <v>0</v>
      </c>
      <c r="AS612" t="s">
        <v>3</v>
      </c>
      <c r="AT612">
        <v>0.4</v>
      </c>
      <c r="AU612" t="s">
        <v>3</v>
      </c>
      <c r="AV612">
        <v>0</v>
      </c>
      <c r="AW612">
        <v>2</v>
      </c>
      <c r="AX612">
        <v>51458244</v>
      </c>
      <c r="AY612">
        <v>2</v>
      </c>
      <c r="AZ612">
        <v>16384</v>
      </c>
      <c r="BA612">
        <v>612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CX612">
        <f>ROUND(Y612*Source!I303,9)</f>
        <v>0</v>
      </c>
      <c r="CY612">
        <f t="shared" si="354"/>
        <v>2308.0100000000002</v>
      </c>
      <c r="CZ612">
        <f t="shared" si="355"/>
        <v>2308.0100000000002</v>
      </c>
      <c r="DA612">
        <f t="shared" si="356"/>
        <v>1</v>
      </c>
      <c r="DB612">
        <f t="shared" si="357"/>
        <v>923.2</v>
      </c>
      <c r="DC612">
        <f t="shared" si="358"/>
        <v>0</v>
      </c>
      <c r="DD612" t="s">
        <v>3</v>
      </c>
      <c r="DE612" t="s">
        <v>3</v>
      </c>
      <c r="DF612">
        <f t="shared" si="334"/>
        <v>0</v>
      </c>
      <c r="DG612">
        <f t="shared" si="335"/>
        <v>0</v>
      </c>
      <c r="DH612">
        <f t="shared" si="336"/>
        <v>0</v>
      </c>
      <c r="DI612">
        <f t="shared" si="337"/>
        <v>0</v>
      </c>
      <c r="DJ612">
        <f t="shared" si="359"/>
        <v>0</v>
      </c>
      <c r="DK612">
        <v>0</v>
      </c>
    </row>
    <row r="613" spans="1:115" x14ac:dyDescent="0.2">
      <c r="A613">
        <f>ROW(Source!A303)</f>
        <v>303</v>
      </c>
      <c r="B613">
        <v>51441990</v>
      </c>
      <c r="C613">
        <v>51458206</v>
      </c>
      <c r="D613">
        <v>0</v>
      </c>
      <c r="E613">
        <v>1</v>
      </c>
      <c r="F613">
        <v>1</v>
      </c>
      <c r="G613">
        <v>1</v>
      </c>
      <c r="H613">
        <v>3</v>
      </c>
      <c r="I613" t="s">
        <v>746</v>
      </c>
      <c r="J613" t="s">
        <v>3</v>
      </c>
      <c r="K613" t="s">
        <v>747</v>
      </c>
      <c r="L613">
        <v>1346</v>
      </c>
      <c r="N613">
        <v>1009</v>
      </c>
      <c r="O613" t="s">
        <v>365</v>
      </c>
      <c r="P613" t="s">
        <v>365</v>
      </c>
      <c r="Q613">
        <v>1</v>
      </c>
      <c r="W613">
        <v>0</v>
      </c>
      <c r="X613">
        <v>1043853680</v>
      </c>
      <c r="Y613">
        <f t="shared" si="353"/>
        <v>1</v>
      </c>
      <c r="AA613">
        <v>15.12</v>
      </c>
      <c r="AB613">
        <v>0</v>
      </c>
      <c r="AC613">
        <v>0</v>
      </c>
      <c r="AD613">
        <v>0</v>
      </c>
      <c r="AE613">
        <v>15.12</v>
      </c>
      <c r="AF613">
        <v>0</v>
      </c>
      <c r="AG613">
        <v>0</v>
      </c>
      <c r="AH613">
        <v>0</v>
      </c>
      <c r="AI613">
        <v>1</v>
      </c>
      <c r="AJ613">
        <v>1</v>
      </c>
      <c r="AK613">
        <v>1</v>
      </c>
      <c r="AL613">
        <v>1</v>
      </c>
      <c r="AN613">
        <v>0</v>
      </c>
      <c r="AO613">
        <v>1</v>
      </c>
      <c r="AP613">
        <v>0</v>
      </c>
      <c r="AQ613">
        <v>0</v>
      </c>
      <c r="AR613">
        <v>0</v>
      </c>
      <c r="AS613" t="s">
        <v>3</v>
      </c>
      <c r="AT613">
        <v>1</v>
      </c>
      <c r="AU613" t="s">
        <v>3</v>
      </c>
      <c r="AV613">
        <v>0</v>
      </c>
      <c r="AW613">
        <v>2</v>
      </c>
      <c r="AX613">
        <v>51458245</v>
      </c>
      <c r="AY613">
        <v>2</v>
      </c>
      <c r="AZ613">
        <v>16384</v>
      </c>
      <c r="BA613">
        <v>613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CX613">
        <f>ROUND(Y613*Source!I303,9)</f>
        <v>0</v>
      </c>
      <c r="CY613">
        <f t="shared" si="354"/>
        <v>15.12</v>
      </c>
      <c r="CZ613">
        <f t="shared" si="355"/>
        <v>15.12</v>
      </c>
      <c r="DA613">
        <f t="shared" si="356"/>
        <v>1</v>
      </c>
      <c r="DB613">
        <f t="shared" si="357"/>
        <v>15.12</v>
      </c>
      <c r="DC613">
        <f t="shared" si="358"/>
        <v>0</v>
      </c>
      <c r="DD613" t="s">
        <v>3</v>
      </c>
      <c r="DE613" t="s">
        <v>3</v>
      </c>
      <c r="DF613">
        <f t="shared" si="334"/>
        <v>0</v>
      </c>
      <c r="DG613">
        <f t="shared" si="335"/>
        <v>0</v>
      </c>
      <c r="DH613">
        <f t="shared" si="336"/>
        <v>0</v>
      </c>
      <c r="DI613">
        <f t="shared" si="337"/>
        <v>0</v>
      </c>
      <c r="DJ613">
        <f t="shared" si="359"/>
        <v>0</v>
      </c>
      <c r="DK613">
        <v>0</v>
      </c>
    </row>
    <row r="614" spans="1:115" x14ac:dyDescent="0.2">
      <c r="A614">
        <f>ROW(Source!A303)</f>
        <v>303</v>
      </c>
      <c r="B614">
        <v>51441990</v>
      </c>
      <c r="C614">
        <v>51458206</v>
      </c>
      <c r="D614">
        <v>0</v>
      </c>
      <c r="E614">
        <v>1</v>
      </c>
      <c r="F614">
        <v>1</v>
      </c>
      <c r="G614">
        <v>1</v>
      </c>
      <c r="H614">
        <v>3</v>
      </c>
      <c r="I614" t="s">
        <v>807</v>
      </c>
      <c r="J614" t="s">
        <v>3</v>
      </c>
      <c r="K614" t="s">
        <v>808</v>
      </c>
      <c r="L614">
        <v>1348</v>
      </c>
      <c r="N614">
        <v>1009</v>
      </c>
      <c r="O614" t="s">
        <v>230</v>
      </c>
      <c r="P614" t="s">
        <v>230</v>
      </c>
      <c r="Q614">
        <v>1000</v>
      </c>
      <c r="W614">
        <v>0</v>
      </c>
      <c r="X614">
        <v>-1223869955</v>
      </c>
      <c r="Y614">
        <f t="shared" si="353"/>
        <v>1E-3</v>
      </c>
      <c r="AA614">
        <v>16950</v>
      </c>
      <c r="AB614">
        <v>0</v>
      </c>
      <c r="AC614">
        <v>0</v>
      </c>
      <c r="AD614">
        <v>0</v>
      </c>
      <c r="AE614">
        <v>16950</v>
      </c>
      <c r="AF614">
        <v>0</v>
      </c>
      <c r="AG614">
        <v>0</v>
      </c>
      <c r="AH614">
        <v>0</v>
      </c>
      <c r="AI614">
        <v>1</v>
      </c>
      <c r="AJ614">
        <v>1</v>
      </c>
      <c r="AK614">
        <v>1</v>
      </c>
      <c r="AL614">
        <v>1</v>
      </c>
      <c r="AN614">
        <v>0</v>
      </c>
      <c r="AO614">
        <v>1</v>
      </c>
      <c r="AP614">
        <v>0</v>
      </c>
      <c r="AQ614">
        <v>0</v>
      </c>
      <c r="AR614">
        <v>0</v>
      </c>
      <c r="AS614" t="s">
        <v>3</v>
      </c>
      <c r="AT614">
        <v>1E-3</v>
      </c>
      <c r="AU614" t="s">
        <v>3</v>
      </c>
      <c r="AV614">
        <v>0</v>
      </c>
      <c r="AW614">
        <v>2</v>
      </c>
      <c r="AX614">
        <v>51458246</v>
      </c>
      <c r="AY614">
        <v>2</v>
      </c>
      <c r="AZ614">
        <v>16384</v>
      </c>
      <c r="BA614">
        <v>614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CX614">
        <f>ROUND(Y614*Source!I303,9)</f>
        <v>0</v>
      </c>
      <c r="CY614">
        <f t="shared" si="354"/>
        <v>16950</v>
      </c>
      <c r="CZ614">
        <f t="shared" si="355"/>
        <v>16950</v>
      </c>
      <c r="DA614">
        <f t="shared" si="356"/>
        <v>1</v>
      </c>
      <c r="DB614">
        <f t="shared" si="357"/>
        <v>16.95</v>
      </c>
      <c r="DC614">
        <f t="shared" si="358"/>
        <v>0</v>
      </c>
      <c r="DD614" t="s">
        <v>3</v>
      </c>
      <c r="DE614" t="s">
        <v>3</v>
      </c>
      <c r="DF614">
        <f t="shared" si="334"/>
        <v>0</v>
      </c>
      <c r="DG614">
        <f t="shared" si="335"/>
        <v>0</v>
      </c>
      <c r="DH614">
        <f t="shared" si="336"/>
        <v>0</v>
      </c>
      <c r="DI614">
        <f t="shared" si="337"/>
        <v>0</v>
      </c>
      <c r="DJ614">
        <f t="shared" si="359"/>
        <v>0</v>
      </c>
      <c r="DK614">
        <v>0</v>
      </c>
    </row>
    <row r="615" spans="1:115" x14ac:dyDescent="0.2">
      <c r="A615">
        <f>ROW(Source!A303)</f>
        <v>303</v>
      </c>
      <c r="B615">
        <v>51441990</v>
      </c>
      <c r="C615">
        <v>51458206</v>
      </c>
      <c r="D615">
        <v>0</v>
      </c>
      <c r="E615">
        <v>1</v>
      </c>
      <c r="F615">
        <v>1</v>
      </c>
      <c r="G615">
        <v>1</v>
      </c>
      <c r="H615">
        <v>3</v>
      </c>
      <c r="I615" t="s">
        <v>454</v>
      </c>
      <c r="J615" t="s">
        <v>3</v>
      </c>
      <c r="K615" t="s">
        <v>455</v>
      </c>
      <c r="L615">
        <v>1371</v>
      </c>
      <c r="N615">
        <v>1013</v>
      </c>
      <c r="O615" t="s">
        <v>154</v>
      </c>
      <c r="P615" t="s">
        <v>154</v>
      </c>
      <c r="Q615">
        <v>1</v>
      </c>
      <c r="W615">
        <v>0</v>
      </c>
      <c r="X615">
        <v>1618511</v>
      </c>
      <c r="Y615">
        <f t="shared" si="353"/>
        <v>27</v>
      </c>
      <c r="AA615">
        <v>248.1</v>
      </c>
      <c r="AB615">
        <v>0</v>
      </c>
      <c r="AC615">
        <v>0</v>
      </c>
      <c r="AD615">
        <v>0</v>
      </c>
      <c r="AE615">
        <v>248.1</v>
      </c>
      <c r="AF615">
        <v>0</v>
      </c>
      <c r="AG615">
        <v>0</v>
      </c>
      <c r="AH615">
        <v>0</v>
      </c>
      <c r="AI615">
        <v>1</v>
      </c>
      <c r="AJ615">
        <v>1</v>
      </c>
      <c r="AK615">
        <v>1</v>
      </c>
      <c r="AL615">
        <v>1</v>
      </c>
      <c r="AN615">
        <v>0</v>
      </c>
      <c r="AO615">
        <v>1</v>
      </c>
      <c r="AP615">
        <v>0</v>
      </c>
      <c r="AQ615">
        <v>0</v>
      </c>
      <c r="AR615">
        <v>0</v>
      </c>
      <c r="AS615" t="s">
        <v>3</v>
      </c>
      <c r="AT615">
        <v>27</v>
      </c>
      <c r="AU615" t="s">
        <v>3</v>
      </c>
      <c r="AV615">
        <v>0</v>
      </c>
      <c r="AW615">
        <v>2</v>
      </c>
      <c r="AX615">
        <v>51458247</v>
      </c>
      <c r="AY615">
        <v>2</v>
      </c>
      <c r="AZ615">
        <v>16384</v>
      </c>
      <c r="BA615">
        <v>615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CX615">
        <f>ROUND(Y615*Source!I303,9)</f>
        <v>0</v>
      </c>
      <c r="CY615">
        <f t="shared" si="354"/>
        <v>248.1</v>
      </c>
      <c r="CZ615">
        <f t="shared" si="355"/>
        <v>248.1</v>
      </c>
      <c r="DA615">
        <f t="shared" si="356"/>
        <v>1</v>
      </c>
      <c r="DB615">
        <f t="shared" si="357"/>
        <v>6698.7</v>
      </c>
      <c r="DC615">
        <f t="shared" si="358"/>
        <v>0</v>
      </c>
      <c r="DD615" t="s">
        <v>3</v>
      </c>
      <c r="DE615" t="s">
        <v>3</v>
      </c>
      <c r="DF615">
        <f t="shared" si="334"/>
        <v>0</v>
      </c>
      <c r="DG615">
        <f t="shared" si="335"/>
        <v>0</v>
      </c>
      <c r="DH615">
        <f t="shared" si="336"/>
        <v>0</v>
      </c>
      <c r="DI615">
        <f t="shared" si="337"/>
        <v>0</v>
      </c>
      <c r="DJ615">
        <f t="shared" si="359"/>
        <v>0</v>
      </c>
      <c r="DK615">
        <v>0</v>
      </c>
    </row>
    <row r="616" spans="1:115" x14ac:dyDescent="0.2">
      <c r="A616">
        <f>ROW(Source!A303)</f>
        <v>303</v>
      </c>
      <c r="B616">
        <v>51441990</v>
      </c>
      <c r="C616">
        <v>51458206</v>
      </c>
      <c r="D616">
        <v>0</v>
      </c>
      <c r="E616">
        <v>1</v>
      </c>
      <c r="F616">
        <v>1</v>
      </c>
      <c r="G616">
        <v>1</v>
      </c>
      <c r="H616">
        <v>3</v>
      </c>
      <c r="I616" t="s">
        <v>458</v>
      </c>
      <c r="J616" t="s">
        <v>3</v>
      </c>
      <c r="K616" t="s">
        <v>459</v>
      </c>
      <c r="L616">
        <v>1348</v>
      </c>
      <c r="N616">
        <v>1009</v>
      </c>
      <c r="O616" t="s">
        <v>230</v>
      </c>
      <c r="P616" t="s">
        <v>230</v>
      </c>
      <c r="Q616">
        <v>1000</v>
      </c>
      <c r="W616">
        <v>0</v>
      </c>
      <c r="X616">
        <v>-1125452713</v>
      </c>
      <c r="Y616">
        <f t="shared" si="353"/>
        <v>0.05</v>
      </c>
      <c r="AA616">
        <v>5470.15</v>
      </c>
      <c r="AB616">
        <v>0</v>
      </c>
      <c r="AC616">
        <v>0</v>
      </c>
      <c r="AD616">
        <v>0</v>
      </c>
      <c r="AE616">
        <v>5470.15</v>
      </c>
      <c r="AF616">
        <v>0</v>
      </c>
      <c r="AG616">
        <v>0</v>
      </c>
      <c r="AH616">
        <v>0</v>
      </c>
      <c r="AI616">
        <v>1</v>
      </c>
      <c r="AJ616">
        <v>1</v>
      </c>
      <c r="AK616">
        <v>1</v>
      </c>
      <c r="AL616">
        <v>1</v>
      </c>
      <c r="AN616">
        <v>0</v>
      </c>
      <c r="AO616">
        <v>1</v>
      </c>
      <c r="AP616">
        <v>0</v>
      </c>
      <c r="AQ616">
        <v>0</v>
      </c>
      <c r="AR616">
        <v>0</v>
      </c>
      <c r="AS616" t="s">
        <v>3</v>
      </c>
      <c r="AT616">
        <v>0.05</v>
      </c>
      <c r="AU616" t="s">
        <v>3</v>
      </c>
      <c r="AV616">
        <v>0</v>
      </c>
      <c r="AW616">
        <v>2</v>
      </c>
      <c r="AX616">
        <v>51458248</v>
      </c>
      <c r="AY616">
        <v>2</v>
      </c>
      <c r="AZ616">
        <v>16384</v>
      </c>
      <c r="BA616">
        <v>616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CX616">
        <f>ROUND(Y616*Source!I303,9)</f>
        <v>0</v>
      </c>
      <c r="CY616">
        <f t="shared" si="354"/>
        <v>5470.15</v>
      </c>
      <c r="CZ616">
        <f t="shared" si="355"/>
        <v>5470.15</v>
      </c>
      <c r="DA616">
        <f t="shared" si="356"/>
        <v>1</v>
      </c>
      <c r="DB616">
        <f t="shared" si="357"/>
        <v>273.51</v>
      </c>
      <c r="DC616">
        <f t="shared" si="358"/>
        <v>0</v>
      </c>
      <c r="DD616" t="s">
        <v>3</v>
      </c>
      <c r="DE616" t="s">
        <v>3</v>
      </c>
      <c r="DF616">
        <f t="shared" si="334"/>
        <v>0</v>
      </c>
      <c r="DG616">
        <f t="shared" si="335"/>
        <v>0</v>
      </c>
      <c r="DH616">
        <f t="shared" si="336"/>
        <v>0</v>
      </c>
      <c r="DI616">
        <f t="shared" si="337"/>
        <v>0</v>
      </c>
      <c r="DJ616">
        <f t="shared" si="359"/>
        <v>0</v>
      </c>
      <c r="DK616">
        <v>0</v>
      </c>
    </row>
    <row r="617" spans="1:115" x14ac:dyDescent="0.2">
      <c r="A617">
        <f>ROW(Source!A303)</f>
        <v>303</v>
      </c>
      <c r="B617">
        <v>51441990</v>
      </c>
      <c r="C617">
        <v>51458206</v>
      </c>
      <c r="D617">
        <v>0</v>
      </c>
      <c r="E617">
        <v>1</v>
      </c>
      <c r="F617">
        <v>1</v>
      </c>
      <c r="G617">
        <v>1</v>
      </c>
      <c r="H617">
        <v>3</v>
      </c>
      <c r="I617" t="s">
        <v>368</v>
      </c>
      <c r="J617" t="s">
        <v>3</v>
      </c>
      <c r="K617" t="s">
        <v>369</v>
      </c>
      <c r="L617">
        <v>1348</v>
      </c>
      <c r="N617">
        <v>1009</v>
      </c>
      <c r="O617" t="s">
        <v>230</v>
      </c>
      <c r="P617" t="s">
        <v>230</v>
      </c>
      <c r="Q617">
        <v>1000</v>
      </c>
      <c r="W617">
        <v>0</v>
      </c>
      <c r="X617">
        <v>-1427723800</v>
      </c>
      <c r="Y617">
        <f t="shared" si="353"/>
        <v>0.01</v>
      </c>
      <c r="AA617">
        <v>10883</v>
      </c>
      <c r="AB617">
        <v>0</v>
      </c>
      <c r="AC617">
        <v>0</v>
      </c>
      <c r="AD617">
        <v>0</v>
      </c>
      <c r="AE617">
        <v>10883</v>
      </c>
      <c r="AF617">
        <v>0</v>
      </c>
      <c r="AG617">
        <v>0</v>
      </c>
      <c r="AH617">
        <v>0</v>
      </c>
      <c r="AI617">
        <v>1</v>
      </c>
      <c r="AJ617">
        <v>1</v>
      </c>
      <c r="AK617">
        <v>1</v>
      </c>
      <c r="AL617">
        <v>1</v>
      </c>
      <c r="AN617">
        <v>0</v>
      </c>
      <c r="AO617">
        <v>1</v>
      </c>
      <c r="AP617">
        <v>0</v>
      </c>
      <c r="AQ617">
        <v>0</v>
      </c>
      <c r="AR617">
        <v>0</v>
      </c>
      <c r="AS617" t="s">
        <v>3</v>
      </c>
      <c r="AT617">
        <v>0.01</v>
      </c>
      <c r="AU617" t="s">
        <v>3</v>
      </c>
      <c r="AV617">
        <v>0</v>
      </c>
      <c r="AW617">
        <v>2</v>
      </c>
      <c r="AX617">
        <v>51458249</v>
      </c>
      <c r="AY617">
        <v>2</v>
      </c>
      <c r="AZ617">
        <v>16384</v>
      </c>
      <c r="BA617">
        <v>617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CX617">
        <f>ROUND(Y617*Source!I303,9)</f>
        <v>0</v>
      </c>
      <c r="CY617">
        <f t="shared" si="354"/>
        <v>10883</v>
      </c>
      <c r="CZ617">
        <f t="shared" si="355"/>
        <v>10883</v>
      </c>
      <c r="DA617">
        <f t="shared" si="356"/>
        <v>1</v>
      </c>
      <c r="DB617">
        <f t="shared" si="357"/>
        <v>108.83</v>
      </c>
      <c r="DC617">
        <f t="shared" si="358"/>
        <v>0</v>
      </c>
      <c r="DD617" t="s">
        <v>3</v>
      </c>
      <c r="DE617" t="s">
        <v>3</v>
      </c>
      <c r="DF617">
        <f t="shared" si="334"/>
        <v>0</v>
      </c>
      <c r="DG617">
        <f t="shared" si="335"/>
        <v>0</v>
      </c>
      <c r="DH617">
        <f t="shared" si="336"/>
        <v>0</v>
      </c>
      <c r="DI617">
        <f t="shared" si="337"/>
        <v>0</v>
      </c>
      <c r="DJ617">
        <f t="shared" si="359"/>
        <v>0</v>
      </c>
      <c r="DK617">
        <v>0</v>
      </c>
    </row>
    <row r="618" spans="1:115" x14ac:dyDescent="0.2">
      <c r="A618">
        <f>ROW(Source!A303)</f>
        <v>303</v>
      </c>
      <c r="B618">
        <v>51441990</v>
      </c>
      <c r="C618">
        <v>51458206</v>
      </c>
      <c r="D618">
        <v>0</v>
      </c>
      <c r="E618">
        <v>1</v>
      </c>
      <c r="F618">
        <v>1</v>
      </c>
      <c r="G618">
        <v>1</v>
      </c>
      <c r="H618">
        <v>3</v>
      </c>
      <c r="I618" t="s">
        <v>335</v>
      </c>
      <c r="J618" t="s">
        <v>3</v>
      </c>
      <c r="K618" t="s">
        <v>336</v>
      </c>
      <c r="L618">
        <v>1348</v>
      </c>
      <c r="N618">
        <v>1009</v>
      </c>
      <c r="O618" t="s">
        <v>230</v>
      </c>
      <c r="P618" t="s">
        <v>230</v>
      </c>
      <c r="Q618">
        <v>1000</v>
      </c>
      <c r="W618">
        <v>0</v>
      </c>
      <c r="X618">
        <v>1382106581</v>
      </c>
      <c r="Y618">
        <f t="shared" si="353"/>
        <v>0.08</v>
      </c>
      <c r="AA618">
        <v>3700</v>
      </c>
      <c r="AB618">
        <v>0</v>
      </c>
      <c r="AC618">
        <v>0</v>
      </c>
      <c r="AD618">
        <v>0</v>
      </c>
      <c r="AE618">
        <v>3700</v>
      </c>
      <c r="AF618">
        <v>0</v>
      </c>
      <c r="AG618">
        <v>0</v>
      </c>
      <c r="AH618">
        <v>0</v>
      </c>
      <c r="AI618">
        <v>1</v>
      </c>
      <c r="AJ618">
        <v>1</v>
      </c>
      <c r="AK618">
        <v>1</v>
      </c>
      <c r="AL618">
        <v>1</v>
      </c>
      <c r="AN618">
        <v>0</v>
      </c>
      <c r="AO618">
        <v>1</v>
      </c>
      <c r="AP618">
        <v>0</v>
      </c>
      <c r="AQ618">
        <v>0</v>
      </c>
      <c r="AR618">
        <v>0</v>
      </c>
      <c r="AS618" t="s">
        <v>3</v>
      </c>
      <c r="AT618">
        <v>0.08</v>
      </c>
      <c r="AU618" t="s">
        <v>3</v>
      </c>
      <c r="AV618">
        <v>0</v>
      </c>
      <c r="AW618">
        <v>2</v>
      </c>
      <c r="AX618">
        <v>51458250</v>
      </c>
      <c r="AY618">
        <v>2</v>
      </c>
      <c r="AZ618">
        <v>16384</v>
      </c>
      <c r="BA618">
        <v>618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CX618">
        <f>ROUND(Y618*Source!I303,9)</f>
        <v>0</v>
      </c>
      <c r="CY618">
        <f t="shared" si="354"/>
        <v>3700</v>
      </c>
      <c r="CZ618">
        <f t="shared" si="355"/>
        <v>3700</v>
      </c>
      <c r="DA618">
        <f t="shared" si="356"/>
        <v>1</v>
      </c>
      <c r="DB618">
        <f t="shared" si="357"/>
        <v>296</v>
      </c>
      <c r="DC618">
        <f t="shared" si="358"/>
        <v>0</v>
      </c>
      <c r="DD618" t="s">
        <v>3</v>
      </c>
      <c r="DE618" t="s">
        <v>3</v>
      </c>
      <c r="DF618">
        <f t="shared" si="334"/>
        <v>0</v>
      </c>
      <c r="DG618">
        <f t="shared" si="335"/>
        <v>0</v>
      </c>
      <c r="DH618">
        <f t="shared" si="336"/>
        <v>0</v>
      </c>
      <c r="DI618">
        <f t="shared" si="337"/>
        <v>0</v>
      </c>
      <c r="DJ618">
        <f t="shared" si="359"/>
        <v>0</v>
      </c>
      <c r="DK618">
        <v>0</v>
      </c>
    </row>
    <row r="619" spans="1:115" x14ac:dyDescent="0.2">
      <c r="A619">
        <f>ROW(Source!A303)</f>
        <v>303</v>
      </c>
      <c r="B619">
        <v>51441990</v>
      </c>
      <c r="C619">
        <v>51458206</v>
      </c>
      <c r="D619">
        <v>0</v>
      </c>
      <c r="E619">
        <v>1</v>
      </c>
      <c r="F619">
        <v>1</v>
      </c>
      <c r="G619">
        <v>1</v>
      </c>
      <c r="H619">
        <v>3</v>
      </c>
      <c r="I619" t="s">
        <v>464</v>
      </c>
      <c r="J619" t="s">
        <v>3</v>
      </c>
      <c r="K619" t="s">
        <v>465</v>
      </c>
      <c r="L619">
        <v>1348</v>
      </c>
      <c r="N619">
        <v>1009</v>
      </c>
      <c r="O619" t="s">
        <v>230</v>
      </c>
      <c r="P619" t="s">
        <v>230</v>
      </c>
      <c r="Q619">
        <v>1000</v>
      </c>
      <c r="W619">
        <v>0</v>
      </c>
      <c r="X619">
        <v>1194639722</v>
      </c>
      <c r="Y619">
        <f t="shared" si="353"/>
        <v>0.17</v>
      </c>
      <c r="AA619">
        <v>4600</v>
      </c>
      <c r="AB619">
        <v>0</v>
      </c>
      <c r="AC619">
        <v>0</v>
      </c>
      <c r="AD619">
        <v>0</v>
      </c>
      <c r="AE619">
        <v>4600</v>
      </c>
      <c r="AF619">
        <v>0</v>
      </c>
      <c r="AG619">
        <v>0</v>
      </c>
      <c r="AH619">
        <v>0</v>
      </c>
      <c r="AI619">
        <v>1</v>
      </c>
      <c r="AJ619">
        <v>1</v>
      </c>
      <c r="AK619">
        <v>1</v>
      </c>
      <c r="AL619">
        <v>1</v>
      </c>
      <c r="AN619">
        <v>0</v>
      </c>
      <c r="AO619">
        <v>1</v>
      </c>
      <c r="AP619">
        <v>0</v>
      </c>
      <c r="AQ619">
        <v>0</v>
      </c>
      <c r="AR619">
        <v>0</v>
      </c>
      <c r="AS619" t="s">
        <v>3</v>
      </c>
      <c r="AT619">
        <v>0.17</v>
      </c>
      <c r="AU619" t="s">
        <v>3</v>
      </c>
      <c r="AV619">
        <v>0</v>
      </c>
      <c r="AW619">
        <v>2</v>
      </c>
      <c r="AX619">
        <v>51458251</v>
      </c>
      <c r="AY619">
        <v>2</v>
      </c>
      <c r="AZ619">
        <v>16384</v>
      </c>
      <c r="BA619">
        <v>619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CX619">
        <f>ROUND(Y619*Source!I303,9)</f>
        <v>0</v>
      </c>
      <c r="CY619">
        <f t="shared" si="354"/>
        <v>4600</v>
      </c>
      <c r="CZ619">
        <f t="shared" si="355"/>
        <v>4600</v>
      </c>
      <c r="DA619">
        <f t="shared" si="356"/>
        <v>1</v>
      </c>
      <c r="DB619">
        <f t="shared" si="357"/>
        <v>782</v>
      </c>
      <c r="DC619">
        <f t="shared" si="358"/>
        <v>0</v>
      </c>
      <c r="DD619" t="s">
        <v>3</v>
      </c>
      <c r="DE619" t="s">
        <v>3</v>
      </c>
      <c r="DF619">
        <f t="shared" si="334"/>
        <v>0</v>
      </c>
      <c r="DG619">
        <f t="shared" si="335"/>
        <v>0</v>
      </c>
      <c r="DH619">
        <f t="shared" si="336"/>
        <v>0</v>
      </c>
      <c r="DI619">
        <f t="shared" si="337"/>
        <v>0</v>
      </c>
      <c r="DJ619">
        <f t="shared" si="359"/>
        <v>0</v>
      </c>
      <c r="DK619">
        <v>0</v>
      </c>
    </row>
    <row r="620" spans="1:115" x14ac:dyDescent="0.2">
      <c r="A620">
        <f>ROW(Source!A303)</f>
        <v>303</v>
      </c>
      <c r="B620">
        <v>51441990</v>
      </c>
      <c r="C620">
        <v>51458206</v>
      </c>
      <c r="D620">
        <v>0</v>
      </c>
      <c r="E620">
        <v>1</v>
      </c>
      <c r="F620">
        <v>1</v>
      </c>
      <c r="G620">
        <v>1</v>
      </c>
      <c r="H620">
        <v>3</v>
      </c>
      <c r="I620" t="s">
        <v>443</v>
      </c>
      <c r="J620" t="s">
        <v>3</v>
      </c>
      <c r="K620" t="s">
        <v>444</v>
      </c>
      <c r="L620">
        <v>1348</v>
      </c>
      <c r="N620">
        <v>1009</v>
      </c>
      <c r="O620" t="s">
        <v>230</v>
      </c>
      <c r="P620" t="s">
        <v>230</v>
      </c>
      <c r="Q620">
        <v>1000</v>
      </c>
      <c r="W620">
        <v>0</v>
      </c>
      <c r="X620">
        <v>-1498865290</v>
      </c>
      <c r="Y620">
        <f t="shared" si="353"/>
        <v>1.94</v>
      </c>
      <c r="AA620">
        <v>1448.8</v>
      </c>
      <c r="AB620">
        <v>0</v>
      </c>
      <c r="AC620">
        <v>0</v>
      </c>
      <c r="AD620">
        <v>0</v>
      </c>
      <c r="AE620">
        <v>1448.8</v>
      </c>
      <c r="AF620">
        <v>0</v>
      </c>
      <c r="AG620">
        <v>0</v>
      </c>
      <c r="AH620">
        <v>0</v>
      </c>
      <c r="AI620">
        <v>1</v>
      </c>
      <c r="AJ620">
        <v>1</v>
      </c>
      <c r="AK620">
        <v>1</v>
      </c>
      <c r="AL620">
        <v>1</v>
      </c>
      <c r="AN620">
        <v>0</v>
      </c>
      <c r="AO620">
        <v>1</v>
      </c>
      <c r="AP620">
        <v>0</v>
      </c>
      <c r="AQ620">
        <v>0</v>
      </c>
      <c r="AR620">
        <v>0</v>
      </c>
      <c r="AS620" t="s">
        <v>3</v>
      </c>
      <c r="AT620">
        <v>1.94</v>
      </c>
      <c r="AU620" t="s">
        <v>3</v>
      </c>
      <c r="AV620">
        <v>0</v>
      </c>
      <c r="AW620">
        <v>2</v>
      </c>
      <c r="AX620">
        <v>51458252</v>
      </c>
      <c r="AY620">
        <v>2</v>
      </c>
      <c r="AZ620">
        <v>16384</v>
      </c>
      <c r="BA620">
        <v>620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CX620">
        <f>ROUND(Y620*Source!I303,9)</f>
        <v>0</v>
      </c>
      <c r="CY620">
        <f t="shared" si="354"/>
        <v>1448.8</v>
      </c>
      <c r="CZ620">
        <f t="shared" si="355"/>
        <v>1448.8</v>
      </c>
      <c r="DA620">
        <f t="shared" si="356"/>
        <v>1</v>
      </c>
      <c r="DB620">
        <f t="shared" si="357"/>
        <v>2810.67</v>
      </c>
      <c r="DC620">
        <f t="shared" si="358"/>
        <v>0</v>
      </c>
      <c r="DD620" t="s">
        <v>3</v>
      </c>
      <c r="DE620" t="s">
        <v>3</v>
      </c>
      <c r="DF620">
        <f t="shared" si="334"/>
        <v>0</v>
      </c>
      <c r="DG620">
        <f t="shared" si="335"/>
        <v>0</v>
      </c>
      <c r="DH620">
        <f t="shared" si="336"/>
        <v>0</v>
      </c>
      <c r="DI620">
        <f t="shared" si="337"/>
        <v>0</v>
      </c>
      <c r="DJ620">
        <f t="shared" si="359"/>
        <v>0</v>
      </c>
      <c r="DK620">
        <v>0</v>
      </c>
    </row>
    <row r="621" spans="1:115" x14ac:dyDescent="0.2">
      <c r="A621">
        <f>ROW(Source!A308)</f>
        <v>308</v>
      </c>
      <c r="B621">
        <v>51442965</v>
      </c>
      <c r="C621">
        <v>51458255</v>
      </c>
      <c r="D621">
        <v>0</v>
      </c>
      <c r="E621">
        <v>1</v>
      </c>
      <c r="F621">
        <v>1</v>
      </c>
      <c r="G621">
        <v>1</v>
      </c>
      <c r="H621">
        <v>1</v>
      </c>
      <c r="I621" t="s">
        <v>724</v>
      </c>
      <c r="J621" t="s">
        <v>3</v>
      </c>
      <c r="K621" t="s">
        <v>725</v>
      </c>
      <c r="L621">
        <v>1369</v>
      </c>
      <c r="N621">
        <v>1013</v>
      </c>
      <c r="O621" t="s">
        <v>642</v>
      </c>
      <c r="P621" t="s">
        <v>642</v>
      </c>
      <c r="Q621">
        <v>1</v>
      </c>
      <c r="W621">
        <v>0</v>
      </c>
      <c r="X621">
        <v>-1096138365</v>
      </c>
      <c r="Y621">
        <f>(AT621*1.15*1.15)</f>
        <v>104.21299999999998</v>
      </c>
      <c r="AA621">
        <v>0</v>
      </c>
      <c r="AB621">
        <v>0</v>
      </c>
      <c r="AC621">
        <v>0</v>
      </c>
      <c r="AD621">
        <v>8.3800000000000008</v>
      </c>
      <c r="AE621">
        <v>0</v>
      </c>
      <c r="AF621">
        <v>0</v>
      </c>
      <c r="AG621">
        <v>0</v>
      </c>
      <c r="AH621">
        <v>8.3800000000000008</v>
      </c>
      <c r="AI621">
        <v>1</v>
      </c>
      <c r="AJ621">
        <v>1</v>
      </c>
      <c r="AK621">
        <v>1</v>
      </c>
      <c r="AL621">
        <v>1</v>
      </c>
      <c r="AN621">
        <v>0</v>
      </c>
      <c r="AO621">
        <v>1</v>
      </c>
      <c r="AP621">
        <v>0</v>
      </c>
      <c r="AQ621">
        <v>0</v>
      </c>
      <c r="AR621">
        <v>0</v>
      </c>
      <c r="AS621" t="s">
        <v>3</v>
      </c>
      <c r="AT621">
        <v>78.8</v>
      </c>
      <c r="AU621" t="s">
        <v>43</v>
      </c>
      <c r="AV621">
        <v>1</v>
      </c>
      <c r="AW621">
        <v>2</v>
      </c>
      <c r="AX621">
        <v>51458279</v>
      </c>
      <c r="AY621">
        <v>2</v>
      </c>
      <c r="AZ621">
        <v>131072</v>
      </c>
      <c r="BA621">
        <v>621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CX621">
        <f>ROUND(Y621*Source!I308,9)</f>
        <v>0</v>
      </c>
      <c r="CY621">
        <f>AD621</f>
        <v>8.3800000000000008</v>
      </c>
      <c r="CZ621">
        <f>AH621</f>
        <v>8.3800000000000008</v>
      </c>
      <c r="DA621">
        <f>AL621</f>
        <v>1</v>
      </c>
      <c r="DB621">
        <f>ROUND((ROUND(AT621*CZ621,2)*1.15*1.15),6)</f>
        <v>873.29965000000004</v>
      </c>
      <c r="DC621">
        <f>ROUND((ROUND(AT621*AG621,2)*1.15*1.15),6)</f>
        <v>0</v>
      </c>
      <c r="DD621" t="s">
        <v>3</v>
      </c>
      <c r="DE621" t="s">
        <v>3</v>
      </c>
      <c r="DF621">
        <f t="shared" si="334"/>
        <v>0</v>
      </c>
      <c r="DG621">
        <f t="shared" si="335"/>
        <v>0</v>
      </c>
      <c r="DH621">
        <f t="shared" si="336"/>
        <v>0</v>
      </c>
      <c r="DI621">
        <f t="shared" si="337"/>
        <v>0</v>
      </c>
      <c r="DJ621">
        <f>DI621</f>
        <v>0</v>
      </c>
      <c r="DK621">
        <v>0</v>
      </c>
    </row>
    <row r="622" spans="1:115" x14ac:dyDescent="0.2">
      <c r="A622">
        <f>ROW(Source!A308)</f>
        <v>308</v>
      </c>
      <c r="B622">
        <v>51442965</v>
      </c>
      <c r="C622">
        <v>51458255</v>
      </c>
      <c r="D622">
        <v>121548</v>
      </c>
      <c r="E622">
        <v>1</v>
      </c>
      <c r="F622">
        <v>1</v>
      </c>
      <c r="G622">
        <v>1</v>
      </c>
      <c r="H622">
        <v>1</v>
      </c>
      <c r="I622" t="s">
        <v>31</v>
      </c>
      <c r="J622" t="s">
        <v>3</v>
      </c>
      <c r="K622" t="s">
        <v>643</v>
      </c>
      <c r="L622">
        <v>1369</v>
      </c>
      <c r="N622">
        <v>1013</v>
      </c>
      <c r="O622" t="s">
        <v>642</v>
      </c>
      <c r="P622" t="s">
        <v>642</v>
      </c>
      <c r="Q622">
        <v>1</v>
      </c>
      <c r="W622">
        <v>0</v>
      </c>
      <c r="X622">
        <v>18861106</v>
      </c>
      <c r="Y622">
        <f t="shared" ref="Y622:Y628" si="360">(AT622*1.25*1.15)</f>
        <v>32.645625000000003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1</v>
      </c>
      <c r="AJ622">
        <v>1</v>
      </c>
      <c r="AK622">
        <v>1</v>
      </c>
      <c r="AL622">
        <v>1</v>
      </c>
      <c r="AN622">
        <v>0</v>
      </c>
      <c r="AO622">
        <v>1</v>
      </c>
      <c r="AP622">
        <v>0</v>
      </c>
      <c r="AQ622">
        <v>0</v>
      </c>
      <c r="AR622">
        <v>0</v>
      </c>
      <c r="AS622" t="s">
        <v>3</v>
      </c>
      <c r="AT622">
        <v>22.71</v>
      </c>
      <c r="AU622" t="s">
        <v>36</v>
      </c>
      <c r="AV622">
        <v>2</v>
      </c>
      <c r="AW622">
        <v>2</v>
      </c>
      <c r="AX622">
        <v>51458280</v>
      </c>
      <c r="AY622">
        <v>1</v>
      </c>
      <c r="AZ622">
        <v>0</v>
      </c>
      <c r="BA622">
        <v>622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CX622">
        <f>ROUND(Y622*Source!I308,9)</f>
        <v>0</v>
      </c>
      <c r="CY622">
        <f>AD622</f>
        <v>0</v>
      </c>
      <c r="CZ622">
        <f>AH622</f>
        <v>0</v>
      </c>
      <c r="DA622">
        <f>AL622</f>
        <v>1</v>
      </c>
      <c r="DB622">
        <f t="shared" ref="DB622:DB628" si="361">ROUND((ROUND(AT622*CZ622,2)*1.25*1.15),6)</f>
        <v>0</v>
      </c>
      <c r="DC622">
        <f t="shared" ref="DC622:DC628" si="362">ROUND((ROUND(AT622*AG622,2)*1.25*1.15),6)</f>
        <v>0</v>
      </c>
      <c r="DD622" t="s">
        <v>3</v>
      </c>
      <c r="DE622" t="s">
        <v>3</v>
      </c>
      <c r="DF622">
        <f t="shared" si="334"/>
        <v>0</v>
      </c>
      <c r="DG622">
        <f t="shared" si="335"/>
        <v>0</v>
      </c>
      <c r="DH622">
        <f t="shared" si="336"/>
        <v>0</v>
      </c>
      <c r="DI622">
        <f t="shared" si="337"/>
        <v>0</v>
      </c>
      <c r="DJ622">
        <f>DI622</f>
        <v>0</v>
      </c>
      <c r="DK622">
        <v>0</v>
      </c>
    </row>
    <row r="623" spans="1:115" x14ac:dyDescent="0.2">
      <c r="A623">
        <f>ROW(Source!A308)</f>
        <v>308</v>
      </c>
      <c r="B623">
        <v>51442965</v>
      </c>
      <c r="C623">
        <v>51458255</v>
      </c>
      <c r="D623">
        <v>0</v>
      </c>
      <c r="E623">
        <v>1</v>
      </c>
      <c r="F623">
        <v>1</v>
      </c>
      <c r="G623">
        <v>1</v>
      </c>
      <c r="H623">
        <v>2</v>
      </c>
      <c r="I623" t="s">
        <v>673</v>
      </c>
      <c r="J623" t="s">
        <v>3</v>
      </c>
      <c r="K623" t="s">
        <v>674</v>
      </c>
      <c r="L623">
        <v>37129807</v>
      </c>
      <c r="N623">
        <v>1011</v>
      </c>
      <c r="O623" t="s">
        <v>646</v>
      </c>
      <c r="P623" t="s">
        <v>646</v>
      </c>
      <c r="Q623">
        <v>1</v>
      </c>
      <c r="W623">
        <v>0</v>
      </c>
      <c r="X623">
        <v>1021476359</v>
      </c>
      <c r="Y623">
        <f t="shared" si="360"/>
        <v>14.6625</v>
      </c>
      <c r="AA623">
        <v>0</v>
      </c>
      <c r="AB623">
        <v>187.02</v>
      </c>
      <c r="AC623">
        <v>25.1</v>
      </c>
      <c r="AD623">
        <v>0</v>
      </c>
      <c r="AE623">
        <v>0</v>
      </c>
      <c r="AF623">
        <v>187.02</v>
      </c>
      <c r="AG623">
        <v>25.1</v>
      </c>
      <c r="AH623">
        <v>0</v>
      </c>
      <c r="AI623">
        <v>1</v>
      </c>
      <c r="AJ623">
        <v>1</v>
      </c>
      <c r="AK623">
        <v>1</v>
      </c>
      <c r="AL623">
        <v>1</v>
      </c>
      <c r="AN623">
        <v>0</v>
      </c>
      <c r="AO623">
        <v>1</v>
      </c>
      <c r="AP623">
        <v>0</v>
      </c>
      <c r="AQ623">
        <v>0</v>
      </c>
      <c r="AR623">
        <v>0</v>
      </c>
      <c r="AS623" t="s">
        <v>3</v>
      </c>
      <c r="AT623">
        <v>10.199999999999999</v>
      </c>
      <c r="AU623" t="s">
        <v>36</v>
      </c>
      <c r="AV623">
        <v>0</v>
      </c>
      <c r="AW623">
        <v>2</v>
      </c>
      <c r="AX623">
        <v>51458281</v>
      </c>
      <c r="AY623">
        <v>2</v>
      </c>
      <c r="AZ623">
        <v>98304</v>
      </c>
      <c r="BA623">
        <v>623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CX623">
        <f>ROUND(Y623*Source!I308,9)</f>
        <v>0</v>
      </c>
      <c r="CY623">
        <f t="shared" ref="CY623:CY628" si="363">AB623</f>
        <v>187.02</v>
      </c>
      <c r="CZ623">
        <f t="shared" ref="CZ623:CZ628" si="364">AF623</f>
        <v>187.02</v>
      </c>
      <c r="DA623">
        <f t="shared" ref="DA623:DA628" si="365">AJ623</f>
        <v>1</v>
      </c>
      <c r="DB623">
        <f t="shared" si="361"/>
        <v>2742.1750000000002</v>
      </c>
      <c r="DC623">
        <f t="shared" si="362"/>
        <v>368.02875</v>
      </c>
      <c r="DD623" t="s">
        <v>3</v>
      </c>
      <c r="DE623" t="s">
        <v>3</v>
      </c>
      <c r="DF623">
        <f t="shared" si="334"/>
        <v>0</v>
      </c>
      <c r="DG623">
        <f t="shared" si="335"/>
        <v>0</v>
      </c>
      <c r="DH623">
        <f t="shared" si="336"/>
        <v>0</v>
      </c>
      <c r="DI623">
        <f t="shared" si="337"/>
        <v>0</v>
      </c>
      <c r="DJ623">
        <f t="shared" ref="DJ623:DJ628" si="366">DG623</f>
        <v>0</v>
      </c>
      <c r="DK623">
        <v>0</v>
      </c>
    </row>
    <row r="624" spans="1:115" x14ac:dyDescent="0.2">
      <c r="A624">
        <f>ROW(Source!A308)</f>
        <v>308</v>
      </c>
      <c r="B624">
        <v>51442965</v>
      </c>
      <c r="C624">
        <v>51458255</v>
      </c>
      <c r="D624">
        <v>0</v>
      </c>
      <c r="E624">
        <v>1</v>
      </c>
      <c r="F624">
        <v>1</v>
      </c>
      <c r="G624">
        <v>1</v>
      </c>
      <c r="H624">
        <v>2</v>
      </c>
      <c r="I624" t="s">
        <v>675</v>
      </c>
      <c r="J624" t="s">
        <v>3</v>
      </c>
      <c r="K624" t="s">
        <v>676</v>
      </c>
      <c r="L624">
        <v>37129807</v>
      </c>
      <c r="N624">
        <v>1011</v>
      </c>
      <c r="O624" t="s">
        <v>646</v>
      </c>
      <c r="P624" t="s">
        <v>646</v>
      </c>
      <c r="Q624">
        <v>1</v>
      </c>
      <c r="W624">
        <v>0</v>
      </c>
      <c r="X624">
        <v>-1946704301</v>
      </c>
      <c r="Y624">
        <f t="shared" si="360"/>
        <v>14.6625</v>
      </c>
      <c r="AA624">
        <v>0</v>
      </c>
      <c r="AB624">
        <v>16.64</v>
      </c>
      <c r="AC624">
        <v>0</v>
      </c>
      <c r="AD624">
        <v>0</v>
      </c>
      <c r="AE624">
        <v>0</v>
      </c>
      <c r="AF624">
        <v>16.64</v>
      </c>
      <c r="AG624">
        <v>0</v>
      </c>
      <c r="AH624">
        <v>0</v>
      </c>
      <c r="AI624">
        <v>1</v>
      </c>
      <c r="AJ624">
        <v>1</v>
      </c>
      <c r="AK624">
        <v>1</v>
      </c>
      <c r="AL624">
        <v>1</v>
      </c>
      <c r="AN624">
        <v>0</v>
      </c>
      <c r="AO624">
        <v>1</v>
      </c>
      <c r="AP624">
        <v>0</v>
      </c>
      <c r="AQ624">
        <v>0</v>
      </c>
      <c r="AR624">
        <v>0</v>
      </c>
      <c r="AS624" t="s">
        <v>3</v>
      </c>
      <c r="AT624">
        <v>10.199999999999999</v>
      </c>
      <c r="AU624" t="s">
        <v>36</v>
      </c>
      <c r="AV624">
        <v>0</v>
      </c>
      <c r="AW624">
        <v>2</v>
      </c>
      <c r="AX624">
        <v>51458282</v>
      </c>
      <c r="AY624">
        <v>2</v>
      </c>
      <c r="AZ624">
        <v>32768</v>
      </c>
      <c r="BA624">
        <v>624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CX624">
        <f>ROUND(Y624*Source!I308,9)</f>
        <v>0</v>
      </c>
      <c r="CY624">
        <f t="shared" si="363"/>
        <v>16.64</v>
      </c>
      <c r="CZ624">
        <f t="shared" si="364"/>
        <v>16.64</v>
      </c>
      <c r="DA624">
        <f t="shared" si="365"/>
        <v>1</v>
      </c>
      <c r="DB624">
        <f t="shared" si="361"/>
        <v>243.986875</v>
      </c>
      <c r="DC624">
        <f t="shared" si="362"/>
        <v>0</v>
      </c>
      <c r="DD624" t="s">
        <v>3</v>
      </c>
      <c r="DE624" t="s">
        <v>3</v>
      </c>
      <c r="DF624">
        <f t="shared" si="334"/>
        <v>0</v>
      </c>
      <c r="DG624">
        <f t="shared" si="335"/>
        <v>0</v>
      </c>
      <c r="DH624">
        <f t="shared" si="336"/>
        <v>0</v>
      </c>
      <c r="DI624">
        <f t="shared" si="337"/>
        <v>0</v>
      </c>
      <c r="DJ624">
        <f t="shared" si="366"/>
        <v>0</v>
      </c>
      <c r="DK624">
        <v>0</v>
      </c>
    </row>
    <row r="625" spans="1:115" x14ac:dyDescent="0.2">
      <c r="A625">
        <f>ROW(Source!A308)</f>
        <v>308</v>
      </c>
      <c r="B625">
        <v>51442965</v>
      </c>
      <c r="C625">
        <v>51458255</v>
      </c>
      <c r="D625">
        <v>0</v>
      </c>
      <c r="E625">
        <v>1</v>
      </c>
      <c r="F625">
        <v>1</v>
      </c>
      <c r="G625">
        <v>1</v>
      </c>
      <c r="H625">
        <v>2</v>
      </c>
      <c r="I625" t="s">
        <v>677</v>
      </c>
      <c r="J625" t="s">
        <v>3</v>
      </c>
      <c r="K625" t="s">
        <v>678</v>
      </c>
      <c r="L625">
        <v>37129807</v>
      </c>
      <c r="N625">
        <v>1011</v>
      </c>
      <c r="O625" t="s">
        <v>646</v>
      </c>
      <c r="P625" t="s">
        <v>646</v>
      </c>
      <c r="Q625">
        <v>1</v>
      </c>
      <c r="W625">
        <v>0</v>
      </c>
      <c r="X625">
        <v>101208139</v>
      </c>
      <c r="Y625">
        <f t="shared" si="360"/>
        <v>1.1787499999999997</v>
      </c>
      <c r="AA625">
        <v>0</v>
      </c>
      <c r="AB625">
        <v>480</v>
      </c>
      <c r="AC625">
        <v>23.2</v>
      </c>
      <c r="AD625">
        <v>0</v>
      </c>
      <c r="AE625">
        <v>0</v>
      </c>
      <c r="AF625">
        <v>480</v>
      </c>
      <c r="AG625">
        <v>23.2</v>
      </c>
      <c r="AH625">
        <v>0</v>
      </c>
      <c r="AI625">
        <v>1</v>
      </c>
      <c r="AJ625">
        <v>1</v>
      </c>
      <c r="AK625">
        <v>1</v>
      </c>
      <c r="AL625">
        <v>1</v>
      </c>
      <c r="AN625">
        <v>0</v>
      </c>
      <c r="AO625">
        <v>1</v>
      </c>
      <c r="AP625">
        <v>0</v>
      </c>
      <c r="AQ625">
        <v>0</v>
      </c>
      <c r="AR625">
        <v>0</v>
      </c>
      <c r="AS625" t="s">
        <v>3</v>
      </c>
      <c r="AT625">
        <v>0.82</v>
      </c>
      <c r="AU625" t="s">
        <v>36</v>
      </c>
      <c r="AV625">
        <v>0</v>
      </c>
      <c r="AW625">
        <v>2</v>
      </c>
      <c r="AX625">
        <v>51458283</v>
      </c>
      <c r="AY625">
        <v>2</v>
      </c>
      <c r="AZ625">
        <v>100352</v>
      </c>
      <c r="BA625">
        <v>625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CX625">
        <f>ROUND(Y625*Source!I308,9)</f>
        <v>0</v>
      </c>
      <c r="CY625">
        <f t="shared" si="363"/>
        <v>480</v>
      </c>
      <c r="CZ625">
        <f t="shared" si="364"/>
        <v>480</v>
      </c>
      <c r="DA625">
        <f t="shared" si="365"/>
        <v>1</v>
      </c>
      <c r="DB625">
        <f t="shared" si="361"/>
        <v>565.79999999999995</v>
      </c>
      <c r="DC625">
        <f t="shared" si="362"/>
        <v>27.341249999999999</v>
      </c>
      <c r="DD625" t="s">
        <v>3</v>
      </c>
      <c r="DE625" t="s">
        <v>3</v>
      </c>
      <c r="DF625">
        <f t="shared" si="334"/>
        <v>0</v>
      </c>
      <c r="DG625">
        <f t="shared" si="335"/>
        <v>0</v>
      </c>
      <c r="DH625">
        <f t="shared" si="336"/>
        <v>0</v>
      </c>
      <c r="DI625">
        <f t="shared" si="337"/>
        <v>0</v>
      </c>
      <c r="DJ625">
        <f t="shared" si="366"/>
        <v>0</v>
      </c>
      <c r="DK625">
        <v>0</v>
      </c>
    </row>
    <row r="626" spans="1:115" x14ac:dyDescent="0.2">
      <c r="A626">
        <f>ROW(Source!A308)</f>
        <v>308</v>
      </c>
      <c r="B626">
        <v>51442965</v>
      </c>
      <c r="C626">
        <v>51458255</v>
      </c>
      <c r="D626">
        <v>0</v>
      </c>
      <c r="E626">
        <v>1</v>
      </c>
      <c r="F626">
        <v>1</v>
      </c>
      <c r="G626">
        <v>1</v>
      </c>
      <c r="H626">
        <v>2</v>
      </c>
      <c r="I626" t="s">
        <v>707</v>
      </c>
      <c r="J626" t="s">
        <v>3</v>
      </c>
      <c r="K626" t="s">
        <v>708</v>
      </c>
      <c r="L626">
        <v>37129807</v>
      </c>
      <c r="N626">
        <v>1011</v>
      </c>
      <c r="O626" t="s">
        <v>646</v>
      </c>
      <c r="P626" t="s">
        <v>646</v>
      </c>
      <c r="Q626">
        <v>1</v>
      </c>
      <c r="W626">
        <v>0</v>
      </c>
      <c r="X626">
        <v>2111957426</v>
      </c>
      <c r="Y626">
        <f t="shared" si="360"/>
        <v>2.7456249999999995</v>
      </c>
      <c r="AA626">
        <v>0</v>
      </c>
      <c r="AB626">
        <v>20</v>
      </c>
      <c r="AC626">
        <v>0</v>
      </c>
      <c r="AD626">
        <v>0</v>
      </c>
      <c r="AE626">
        <v>0</v>
      </c>
      <c r="AF626">
        <v>20</v>
      </c>
      <c r="AG626">
        <v>0</v>
      </c>
      <c r="AH626">
        <v>0</v>
      </c>
      <c r="AI626">
        <v>1</v>
      </c>
      <c r="AJ626">
        <v>1</v>
      </c>
      <c r="AK626">
        <v>1</v>
      </c>
      <c r="AL626">
        <v>1</v>
      </c>
      <c r="AN626">
        <v>0</v>
      </c>
      <c r="AO626">
        <v>1</v>
      </c>
      <c r="AP626">
        <v>0</v>
      </c>
      <c r="AQ626">
        <v>0</v>
      </c>
      <c r="AR626">
        <v>0</v>
      </c>
      <c r="AS626" t="s">
        <v>3</v>
      </c>
      <c r="AT626">
        <v>1.91</v>
      </c>
      <c r="AU626" t="s">
        <v>36</v>
      </c>
      <c r="AV626">
        <v>0</v>
      </c>
      <c r="AW626">
        <v>2</v>
      </c>
      <c r="AX626">
        <v>51458284</v>
      </c>
      <c r="AY626">
        <v>2</v>
      </c>
      <c r="AZ626">
        <v>34816</v>
      </c>
      <c r="BA626">
        <v>626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CX626">
        <f>ROUND(Y626*Source!I308,9)</f>
        <v>0</v>
      </c>
      <c r="CY626">
        <f t="shared" si="363"/>
        <v>20</v>
      </c>
      <c r="CZ626">
        <f t="shared" si="364"/>
        <v>20</v>
      </c>
      <c r="DA626">
        <f t="shared" si="365"/>
        <v>1</v>
      </c>
      <c r="DB626">
        <f t="shared" si="361"/>
        <v>54.912500000000001</v>
      </c>
      <c r="DC626">
        <f t="shared" si="362"/>
        <v>0</v>
      </c>
      <c r="DD626" t="s">
        <v>3</v>
      </c>
      <c r="DE626" t="s">
        <v>3</v>
      </c>
      <c r="DF626">
        <f t="shared" si="334"/>
        <v>0</v>
      </c>
      <c r="DG626">
        <f t="shared" si="335"/>
        <v>0</v>
      </c>
      <c r="DH626">
        <f t="shared" si="336"/>
        <v>0</v>
      </c>
      <c r="DI626">
        <f t="shared" si="337"/>
        <v>0</v>
      </c>
      <c r="DJ626">
        <f t="shared" si="366"/>
        <v>0</v>
      </c>
      <c r="DK626">
        <v>0</v>
      </c>
    </row>
    <row r="627" spans="1:115" x14ac:dyDescent="0.2">
      <c r="A627">
        <f>ROW(Source!A308)</f>
        <v>308</v>
      </c>
      <c r="B627">
        <v>51442965</v>
      </c>
      <c r="C627">
        <v>51458255</v>
      </c>
      <c r="D627">
        <v>0</v>
      </c>
      <c r="E627">
        <v>1</v>
      </c>
      <c r="F627">
        <v>1</v>
      </c>
      <c r="G627">
        <v>1</v>
      </c>
      <c r="H627">
        <v>2</v>
      </c>
      <c r="I627" t="s">
        <v>709</v>
      </c>
      <c r="J627" t="s">
        <v>3</v>
      </c>
      <c r="K627" t="s">
        <v>710</v>
      </c>
      <c r="L627">
        <v>37129807</v>
      </c>
      <c r="N627">
        <v>1011</v>
      </c>
      <c r="O627" t="s">
        <v>646</v>
      </c>
      <c r="P627" t="s">
        <v>646</v>
      </c>
      <c r="Q627">
        <v>1</v>
      </c>
      <c r="W627">
        <v>0</v>
      </c>
      <c r="X627">
        <v>1349450528</v>
      </c>
      <c r="Y627">
        <f t="shared" si="360"/>
        <v>5.8793749999999996</v>
      </c>
      <c r="AA627">
        <v>0</v>
      </c>
      <c r="AB627">
        <v>3</v>
      </c>
      <c r="AC627">
        <v>0</v>
      </c>
      <c r="AD627">
        <v>0</v>
      </c>
      <c r="AE627">
        <v>0</v>
      </c>
      <c r="AF627">
        <v>3</v>
      </c>
      <c r="AG627">
        <v>0</v>
      </c>
      <c r="AH627">
        <v>0</v>
      </c>
      <c r="AI627">
        <v>1</v>
      </c>
      <c r="AJ627">
        <v>1</v>
      </c>
      <c r="AK627">
        <v>1</v>
      </c>
      <c r="AL627">
        <v>1</v>
      </c>
      <c r="AN627">
        <v>0</v>
      </c>
      <c r="AO627">
        <v>1</v>
      </c>
      <c r="AP627">
        <v>0</v>
      </c>
      <c r="AQ627">
        <v>0</v>
      </c>
      <c r="AR627">
        <v>0</v>
      </c>
      <c r="AS627" t="s">
        <v>3</v>
      </c>
      <c r="AT627">
        <v>4.09</v>
      </c>
      <c r="AU627" t="s">
        <v>36</v>
      </c>
      <c r="AV627">
        <v>0</v>
      </c>
      <c r="AW627">
        <v>2</v>
      </c>
      <c r="AX627">
        <v>51458285</v>
      </c>
      <c r="AY627">
        <v>2</v>
      </c>
      <c r="AZ627">
        <v>32768</v>
      </c>
      <c r="BA627">
        <v>627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CX627">
        <f>ROUND(Y627*Source!I308,9)</f>
        <v>0</v>
      </c>
      <c r="CY627">
        <f t="shared" si="363"/>
        <v>3</v>
      </c>
      <c r="CZ627">
        <f t="shared" si="364"/>
        <v>3</v>
      </c>
      <c r="DA627">
        <f t="shared" si="365"/>
        <v>1</v>
      </c>
      <c r="DB627">
        <f t="shared" si="361"/>
        <v>17.638124999999999</v>
      </c>
      <c r="DC627">
        <f t="shared" si="362"/>
        <v>0</v>
      </c>
      <c r="DD627" t="s">
        <v>3</v>
      </c>
      <c r="DE627" t="s">
        <v>3</v>
      </c>
      <c r="DF627">
        <f t="shared" si="334"/>
        <v>0</v>
      </c>
      <c r="DG627">
        <f t="shared" si="335"/>
        <v>0</v>
      </c>
      <c r="DH627">
        <f t="shared" si="336"/>
        <v>0</v>
      </c>
      <c r="DI627">
        <f t="shared" si="337"/>
        <v>0</v>
      </c>
      <c r="DJ627">
        <f t="shared" si="366"/>
        <v>0</v>
      </c>
      <c r="DK627">
        <v>0</v>
      </c>
    </row>
    <row r="628" spans="1:115" x14ac:dyDescent="0.2">
      <c r="A628">
        <f>ROW(Source!A308)</f>
        <v>308</v>
      </c>
      <c r="B628">
        <v>51442965</v>
      </c>
      <c r="C628">
        <v>51458255</v>
      </c>
      <c r="D628">
        <v>0</v>
      </c>
      <c r="E628">
        <v>1</v>
      </c>
      <c r="F628">
        <v>1</v>
      </c>
      <c r="G628">
        <v>1</v>
      </c>
      <c r="H628">
        <v>2</v>
      </c>
      <c r="I628" t="s">
        <v>795</v>
      </c>
      <c r="J628" t="s">
        <v>3</v>
      </c>
      <c r="K628" t="s">
        <v>796</v>
      </c>
      <c r="L628">
        <v>37129807</v>
      </c>
      <c r="N628">
        <v>1011</v>
      </c>
      <c r="O628" t="s">
        <v>646</v>
      </c>
      <c r="P628" t="s">
        <v>646</v>
      </c>
      <c r="Q628">
        <v>1</v>
      </c>
      <c r="W628">
        <v>0</v>
      </c>
      <c r="X628">
        <v>-433420819</v>
      </c>
      <c r="Y628">
        <f t="shared" si="360"/>
        <v>0.9631249999999999</v>
      </c>
      <c r="AA628">
        <v>0</v>
      </c>
      <c r="AB628">
        <v>118.7</v>
      </c>
      <c r="AC628">
        <v>11.6</v>
      </c>
      <c r="AD628">
        <v>0</v>
      </c>
      <c r="AE628">
        <v>0</v>
      </c>
      <c r="AF628">
        <v>118.7</v>
      </c>
      <c r="AG628">
        <v>11.6</v>
      </c>
      <c r="AH628">
        <v>0</v>
      </c>
      <c r="AI628">
        <v>1</v>
      </c>
      <c r="AJ628">
        <v>1</v>
      </c>
      <c r="AK628">
        <v>1</v>
      </c>
      <c r="AL628">
        <v>1</v>
      </c>
      <c r="AN628">
        <v>0</v>
      </c>
      <c r="AO628">
        <v>1</v>
      </c>
      <c r="AP628">
        <v>0</v>
      </c>
      <c r="AQ628">
        <v>0</v>
      </c>
      <c r="AR628">
        <v>0</v>
      </c>
      <c r="AS628" t="s">
        <v>3</v>
      </c>
      <c r="AT628">
        <v>0.67</v>
      </c>
      <c r="AU628" t="s">
        <v>36</v>
      </c>
      <c r="AV628">
        <v>0</v>
      </c>
      <c r="AW628">
        <v>2</v>
      </c>
      <c r="AX628">
        <v>51458286</v>
      </c>
      <c r="AY628">
        <v>2</v>
      </c>
      <c r="AZ628">
        <v>100352</v>
      </c>
      <c r="BA628">
        <v>628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CX628">
        <f>ROUND(Y628*Source!I308,9)</f>
        <v>0</v>
      </c>
      <c r="CY628">
        <f t="shared" si="363"/>
        <v>118.7</v>
      </c>
      <c r="CZ628">
        <f t="shared" si="364"/>
        <v>118.7</v>
      </c>
      <c r="DA628">
        <f t="shared" si="365"/>
        <v>1</v>
      </c>
      <c r="DB628">
        <f t="shared" si="361"/>
        <v>114.324375</v>
      </c>
      <c r="DC628">
        <f t="shared" si="362"/>
        <v>11.169375</v>
      </c>
      <c r="DD628" t="s">
        <v>3</v>
      </c>
      <c r="DE628" t="s">
        <v>3</v>
      </c>
      <c r="DF628">
        <f t="shared" si="334"/>
        <v>0</v>
      </c>
      <c r="DG628">
        <f t="shared" si="335"/>
        <v>0</v>
      </c>
      <c r="DH628">
        <f t="shared" si="336"/>
        <v>0</v>
      </c>
      <c r="DI628">
        <f t="shared" si="337"/>
        <v>0</v>
      </c>
      <c r="DJ628">
        <f t="shared" si="366"/>
        <v>0</v>
      </c>
      <c r="DK628">
        <v>0</v>
      </c>
    </row>
    <row r="629" spans="1:115" x14ac:dyDescent="0.2">
      <c r="A629">
        <f>ROW(Source!A308)</f>
        <v>308</v>
      </c>
      <c r="B629">
        <v>51442965</v>
      </c>
      <c r="C629">
        <v>51458255</v>
      </c>
      <c r="D629">
        <v>0</v>
      </c>
      <c r="E629">
        <v>1</v>
      </c>
      <c r="F629">
        <v>1</v>
      </c>
      <c r="G629">
        <v>1</v>
      </c>
      <c r="H629">
        <v>3</v>
      </c>
      <c r="I629" t="s">
        <v>713</v>
      </c>
      <c r="J629" t="s">
        <v>3</v>
      </c>
      <c r="K629" t="s">
        <v>714</v>
      </c>
      <c r="L629">
        <v>1348</v>
      </c>
      <c r="N629">
        <v>1009</v>
      </c>
      <c r="O629" t="s">
        <v>230</v>
      </c>
      <c r="P629" t="s">
        <v>230</v>
      </c>
      <c r="Q629">
        <v>1000</v>
      </c>
      <c r="W629">
        <v>0</v>
      </c>
      <c r="X629">
        <v>-933603626</v>
      </c>
      <c r="Y629">
        <f t="shared" ref="Y629:Y643" si="367">AT629</f>
        <v>1E-3</v>
      </c>
      <c r="AA629">
        <v>2457.8000000000002</v>
      </c>
      <c r="AB629">
        <v>0</v>
      </c>
      <c r="AC629">
        <v>0</v>
      </c>
      <c r="AD629">
        <v>0</v>
      </c>
      <c r="AE629">
        <v>2457.8000000000002</v>
      </c>
      <c r="AF629">
        <v>0</v>
      </c>
      <c r="AG629">
        <v>0</v>
      </c>
      <c r="AH629">
        <v>0</v>
      </c>
      <c r="AI629">
        <v>1</v>
      </c>
      <c r="AJ629">
        <v>1</v>
      </c>
      <c r="AK629">
        <v>1</v>
      </c>
      <c r="AL629">
        <v>1</v>
      </c>
      <c r="AN629">
        <v>0</v>
      </c>
      <c r="AO629">
        <v>1</v>
      </c>
      <c r="AP629">
        <v>0</v>
      </c>
      <c r="AQ629">
        <v>0</v>
      </c>
      <c r="AR629">
        <v>0</v>
      </c>
      <c r="AS629" t="s">
        <v>3</v>
      </c>
      <c r="AT629">
        <v>1E-3</v>
      </c>
      <c r="AU629" t="s">
        <v>3</v>
      </c>
      <c r="AV629">
        <v>0</v>
      </c>
      <c r="AW629">
        <v>2</v>
      </c>
      <c r="AX629">
        <v>51458287</v>
      </c>
      <c r="AY629">
        <v>2</v>
      </c>
      <c r="AZ629">
        <v>16384</v>
      </c>
      <c r="BA629">
        <v>629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CX629">
        <f>ROUND(Y629*Source!I308,9)</f>
        <v>0</v>
      </c>
      <c r="CY629">
        <f t="shared" ref="CY629:CY643" si="368">AA629</f>
        <v>2457.8000000000002</v>
      </c>
      <c r="CZ629">
        <f t="shared" ref="CZ629:CZ643" si="369">AE629</f>
        <v>2457.8000000000002</v>
      </c>
      <c r="DA629">
        <f t="shared" ref="DA629:DA643" si="370">AI629</f>
        <v>1</v>
      </c>
      <c r="DB629">
        <f t="shared" ref="DB629:DB643" si="371">ROUND(ROUND(AT629*CZ629,2),6)</f>
        <v>2.46</v>
      </c>
      <c r="DC629">
        <f t="shared" ref="DC629:DC643" si="372">ROUND(ROUND(AT629*AG629,2),6)</f>
        <v>0</v>
      </c>
      <c r="DD629" t="s">
        <v>3</v>
      </c>
      <c r="DE629" t="s">
        <v>3</v>
      </c>
      <c r="DF629">
        <f t="shared" si="334"/>
        <v>0</v>
      </c>
      <c r="DG629">
        <f t="shared" si="335"/>
        <v>0</v>
      </c>
      <c r="DH629">
        <f t="shared" si="336"/>
        <v>0</v>
      </c>
      <c r="DI629">
        <f t="shared" si="337"/>
        <v>0</v>
      </c>
      <c r="DJ629">
        <f t="shared" ref="DJ629:DJ643" si="373">DF629</f>
        <v>0</v>
      </c>
      <c r="DK629">
        <v>0</v>
      </c>
    </row>
    <row r="630" spans="1:115" x14ac:dyDescent="0.2">
      <c r="A630">
        <f>ROW(Source!A308)</f>
        <v>308</v>
      </c>
      <c r="B630">
        <v>51442965</v>
      </c>
      <c r="C630">
        <v>51458255</v>
      </c>
      <c r="D630">
        <v>0</v>
      </c>
      <c r="E630">
        <v>1</v>
      </c>
      <c r="F630">
        <v>1</v>
      </c>
      <c r="G630">
        <v>1</v>
      </c>
      <c r="H630">
        <v>3</v>
      </c>
      <c r="I630" t="s">
        <v>797</v>
      </c>
      <c r="J630" t="s">
        <v>3</v>
      </c>
      <c r="K630" t="s">
        <v>798</v>
      </c>
      <c r="L630">
        <v>1348</v>
      </c>
      <c r="N630">
        <v>1009</v>
      </c>
      <c r="O630" t="s">
        <v>230</v>
      </c>
      <c r="P630" t="s">
        <v>230</v>
      </c>
      <c r="Q630">
        <v>1000</v>
      </c>
      <c r="W630">
        <v>0</v>
      </c>
      <c r="X630">
        <v>1710839575</v>
      </c>
      <c r="Y630">
        <f t="shared" si="367"/>
        <v>5.0000000000000001E-4</v>
      </c>
      <c r="AA630">
        <v>9765</v>
      </c>
      <c r="AB630">
        <v>0</v>
      </c>
      <c r="AC630">
        <v>0</v>
      </c>
      <c r="AD630">
        <v>0</v>
      </c>
      <c r="AE630">
        <v>9765</v>
      </c>
      <c r="AF630">
        <v>0</v>
      </c>
      <c r="AG630">
        <v>0</v>
      </c>
      <c r="AH630">
        <v>0</v>
      </c>
      <c r="AI630">
        <v>1</v>
      </c>
      <c r="AJ630">
        <v>1</v>
      </c>
      <c r="AK630">
        <v>1</v>
      </c>
      <c r="AL630">
        <v>1</v>
      </c>
      <c r="AN630">
        <v>0</v>
      </c>
      <c r="AO630">
        <v>1</v>
      </c>
      <c r="AP630">
        <v>0</v>
      </c>
      <c r="AQ630">
        <v>0</v>
      </c>
      <c r="AR630">
        <v>0</v>
      </c>
      <c r="AS630" t="s">
        <v>3</v>
      </c>
      <c r="AT630">
        <v>5.0000000000000001E-4</v>
      </c>
      <c r="AU630" t="s">
        <v>3</v>
      </c>
      <c r="AV630">
        <v>0</v>
      </c>
      <c r="AW630">
        <v>2</v>
      </c>
      <c r="AX630">
        <v>51458288</v>
      </c>
      <c r="AY630">
        <v>2</v>
      </c>
      <c r="AZ630">
        <v>16384</v>
      </c>
      <c r="BA630">
        <v>630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CX630">
        <f>ROUND(Y630*Source!I308,9)</f>
        <v>0</v>
      </c>
      <c r="CY630">
        <f t="shared" si="368"/>
        <v>9765</v>
      </c>
      <c r="CZ630">
        <f t="shared" si="369"/>
        <v>9765</v>
      </c>
      <c r="DA630">
        <f t="shared" si="370"/>
        <v>1</v>
      </c>
      <c r="DB630">
        <f t="shared" si="371"/>
        <v>4.88</v>
      </c>
      <c r="DC630">
        <f t="shared" si="372"/>
        <v>0</v>
      </c>
      <c r="DD630" t="s">
        <v>3</v>
      </c>
      <c r="DE630" t="s">
        <v>3</v>
      </c>
      <c r="DF630">
        <f t="shared" si="334"/>
        <v>0</v>
      </c>
      <c r="DG630">
        <f t="shared" si="335"/>
        <v>0</v>
      </c>
      <c r="DH630">
        <f t="shared" si="336"/>
        <v>0</v>
      </c>
      <c r="DI630">
        <f t="shared" si="337"/>
        <v>0</v>
      </c>
      <c r="DJ630">
        <f t="shared" si="373"/>
        <v>0</v>
      </c>
      <c r="DK630">
        <v>0</v>
      </c>
    </row>
    <row r="631" spans="1:115" x14ac:dyDescent="0.2">
      <c r="A631">
        <f>ROW(Source!A308)</f>
        <v>308</v>
      </c>
      <c r="B631">
        <v>51442965</v>
      </c>
      <c r="C631">
        <v>51458255</v>
      </c>
      <c r="D631">
        <v>0</v>
      </c>
      <c r="E631">
        <v>1</v>
      </c>
      <c r="F631">
        <v>1</v>
      </c>
      <c r="G631">
        <v>1</v>
      </c>
      <c r="H631">
        <v>3</v>
      </c>
      <c r="I631" t="s">
        <v>799</v>
      </c>
      <c r="J631" t="s">
        <v>3</v>
      </c>
      <c r="K631" t="s">
        <v>800</v>
      </c>
      <c r="L631">
        <v>1348</v>
      </c>
      <c r="N631">
        <v>1009</v>
      </c>
      <c r="O631" t="s">
        <v>230</v>
      </c>
      <c r="P631" t="s">
        <v>230</v>
      </c>
      <c r="Q631">
        <v>1000</v>
      </c>
      <c r="W631">
        <v>0</v>
      </c>
      <c r="X631">
        <v>1332717115</v>
      </c>
      <c r="Y631">
        <f t="shared" si="367"/>
        <v>0.01</v>
      </c>
      <c r="AA631">
        <v>12606</v>
      </c>
      <c r="AB631">
        <v>0</v>
      </c>
      <c r="AC631">
        <v>0</v>
      </c>
      <c r="AD631">
        <v>0</v>
      </c>
      <c r="AE631">
        <v>12606</v>
      </c>
      <c r="AF631">
        <v>0</v>
      </c>
      <c r="AG631">
        <v>0</v>
      </c>
      <c r="AH631">
        <v>0</v>
      </c>
      <c r="AI631">
        <v>1</v>
      </c>
      <c r="AJ631">
        <v>1</v>
      </c>
      <c r="AK631">
        <v>1</v>
      </c>
      <c r="AL631">
        <v>1</v>
      </c>
      <c r="AN631">
        <v>0</v>
      </c>
      <c r="AO631">
        <v>1</v>
      </c>
      <c r="AP631">
        <v>0</v>
      </c>
      <c r="AQ631">
        <v>0</v>
      </c>
      <c r="AR631">
        <v>0</v>
      </c>
      <c r="AS631" t="s">
        <v>3</v>
      </c>
      <c r="AT631">
        <v>0.01</v>
      </c>
      <c r="AU631" t="s">
        <v>3</v>
      </c>
      <c r="AV631">
        <v>0</v>
      </c>
      <c r="AW631">
        <v>2</v>
      </c>
      <c r="AX631">
        <v>51458289</v>
      </c>
      <c r="AY631">
        <v>2</v>
      </c>
      <c r="AZ631">
        <v>16384</v>
      </c>
      <c r="BA631">
        <v>631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CX631">
        <f>ROUND(Y631*Source!I308,9)</f>
        <v>0</v>
      </c>
      <c r="CY631">
        <f t="shared" si="368"/>
        <v>12606</v>
      </c>
      <c r="CZ631">
        <f t="shared" si="369"/>
        <v>12606</v>
      </c>
      <c r="DA631">
        <f t="shared" si="370"/>
        <v>1</v>
      </c>
      <c r="DB631">
        <f t="shared" si="371"/>
        <v>126.06</v>
      </c>
      <c r="DC631">
        <f t="shared" si="372"/>
        <v>0</v>
      </c>
      <c r="DD631" t="s">
        <v>3</v>
      </c>
      <c r="DE631" t="s">
        <v>3</v>
      </c>
      <c r="DF631">
        <f t="shared" si="334"/>
        <v>0</v>
      </c>
      <c r="DG631">
        <f t="shared" si="335"/>
        <v>0</v>
      </c>
      <c r="DH631">
        <f t="shared" si="336"/>
        <v>0</v>
      </c>
      <c r="DI631">
        <f t="shared" si="337"/>
        <v>0</v>
      </c>
      <c r="DJ631">
        <f t="shared" si="373"/>
        <v>0</v>
      </c>
      <c r="DK631">
        <v>0</v>
      </c>
    </row>
    <row r="632" spans="1:115" x14ac:dyDescent="0.2">
      <c r="A632">
        <f>ROW(Source!A308)</f>
        <v>308</v>
      </c>
      <c r="B632">
        <v>51442965</v>
      </c>
      <c r="C632">
        <v>51458255</v>
      </c>
      <c r="D632">
        <v>0</v>
      </c>
      <c r="E632">
        <v>1</v>
      </c>
      <c r="F632">
        <v>1</v>
      </c>
      <c r="G632">
        <v>1</v>
      </c>
      <c r="H632">
        <v>3</v>
      </c>
      <c r="I632" t="s">
        <v>801</v>
      </c>
      <c r="J632" t="s">
        <v>3</v>
      </c>
      <c r="K632" t="s">
        <v>802</v>
      </c>
      <c r="L632">
        <v>1339</v>
      </c>
      <c r="N632">
        <v>1007</v>
      </c>
      <c r="O632" t="s">
        <v>57</v>
      </c>
      <c r="P632" t="s">
        <v>57</v>
      </c>
      <c r="Q632">
        <v>1</v>
      </c>
      <c r="W632">
        <v>0</v>
      </c>
      <c r="X632">
        <v>1858880806</v>
      </c>
      <c r="Y632">
        <f t="shared" si="367"/>
        <v>20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1</v>
      </c>
      <c r="AJ632">
        <v>1</v>
      </c>
      <c r="AK632">
        <v>1</v>
      </c>
      <c r="AL632">
        <v>1</v>
      </c>
      <c r="AN632">
        <v>0</v>
      </c>
      <c r="AO632">
        <v>0</v>
      </c>
      <c r="AP632">
        <v>0</v>
      </c>
      <c r="AQ632">
        <v>0</v>
      </c>
      <c r="AR632">
        <v>0</v>
      </c>
      <c r="AS632" t="s">
        <v>3</v>
      </c>
      <c r="AT632">
        <v>20</v>
      </c>
      <c r="AU632" t="s">
        <v>3</v>
      </c>
      <c r="AV632">
        <v>0</v>
      </c>
      <c r="AW632">
        <v>2</v>
      </c>
      <c r="AX632">
        <v>51458290</v>
      </c>
      <c r="AY632">
        <v>1</v>
      </c>
      <c r="AZ632">
        <v>0</v>
      </c>
      <c r="BA632">
        <v>632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CX632">
        <f>ROUND(Y632*Source!I308,9)</f>
        <v>0</v>
      </c>
      <c r="CY632">
        <f t="shared" si="368"/>
        <v>0</v>
      </c>
      <c r="CZ632">
        <f t="shared" si="369"/>
        <v>0</v>
      </c>
      <c r="DA632">
        <f t="shared" si="370"/>
        <v>1</v>
      </c>
      <c r="DB632">
        <f t="shared" si="371"/>
        <v>0</v>
      </c>
      <c r="DC632">
        <f t="shared" si="372"/>
        <v>0</v>
      </c>
      <c r="DD632" t="s">
        <v>3</v>
      </c>
      <c r="DE632" t="s">
        <v>3</v>
      </c>
      <c r="DF632">
        <f t="shared" si="334"/>
        <v>0</v>
      </c>
      <c r="DG632">
        <f t="shared" si="335"/>
        <v>0</v>
      </c>
      <c r="DH632">
        <f t="shared" si="336"/>
        <v>0</v>
      </c>
      <c r="DI632">
        <f t="shared" si="337"/>
        <v>0</v>
      </c>
      <c r="DJ632">
        <f t="shared" si="373"/>
        <v>0</v>
      </c>
      <c r="DK632">
        <v>0</v>
      </c>
    </row>
    <row r="633" spans="1:115" x14ac:dyDescent="0.2">
      <c r="A633">
        <f>ROW(Source!A308)</f>
        <v>308</v>
      </c>
      <c r="B633">
        <v>51442965</v>
      </c>
      <c r="C633">
        <v>51458255</v>
      </c>
      <c r="D633">
        <v>0</v>
      </c>
      <c r="E633">
        <v>1</v>
      </c>
      <c r="F633">
        <v>1</v>
      </c>
      <c r="G633">
        <v>1</v>
      </c>
      <c r="H633">
        <v>3</v>
      </c>
      <c r="I633" t="s">
        <v>803</v>
      </c>
      <c r="J633" t="s">
        <v>3</v>
      </c>
      <c r="K633" t="s">
        <v>804</v>
      </c>
      <c r="L633">
        <v>1348</v>
      </c>
      <c r="N633">
        <v>1009</v>
      </c>
      <c r="O633" t="s">
        <v>230</v>
      </c>
      <c r="P633" t="s">
        <v>230</v>
      </c>
      <c r="Q633">
        <v>1000</v>
      </c>
      <c r="W633">
        <v>0</v>
      </c>
      <c r="X633">
        <v>-1849915576</v>
      </c>
      <c r="Y633">
        <f t="shared" si="367"/>
        <v>1.9E-2</v>
      </c>
      <c r="AA633">
        <v>5763</v>
      </c>
      <c r="AB633">
        <v>0</v>
      </c>
      <c r="AC633">
        <v>0</v>
      </c>
      <c r="AD633">
        <v>0</v>
      </c>
      <c r="AE633">
        <v>5763</v>
      </c>
      <c r="AF633">
        <v>0</v>
      </c>
      <c r="AG633">
        <v>0</v>
      </c>
      <c r="AH633">
        <v>0</v>
      </c>
      <c r="AI633">
        <v>1</v>
      </c>
      <c r="AJ633">
        <v>1</v>
      </c>
      <c r="AK633">
        <v>1</v>
      </c>
      <c r="AL633">
        <v>1</v>
      </c>
      <c r="AN633">
        <v>0</v>
      </c>
      <c r="AO633">
        <v>1</v>
      </c>
      <c r="AP633">
        <v>0</v>
      </c>
      <c r="AQ633">
        <v>0</v>
      </c>
      <c r="AR633">
        <v>0</v>
      </c>
      <c r="AS633" t="s">
        <v>3</v>
      </c>
      <c r="AT633">
        <v>1.9E-2</v>
      </c>
      <c r="AU633" t="s">
        <v>3</v>
      </c>
      <c r="AV633">
        <v>0</v>
      </c>
      <c r="AW633">
        <v>2</v>
      </c>
      <c r="AX633">
        <v>51458291</v>
      </c>
      <c r="AY633">
        <v>2</v>
      </c>
      <c r="AZ633">
        <v>16384</v>
      </c>
      <c r="BA633">
        <v>633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CX633">
        <f>ROUND(Y633*Source!I308,9)</f>
        <v>0</v>
      </c>
      <c r="CY633">
        <f t="shared" si="368"/>
        <v>5763</v>
      </c>
      <c r="CZ633">
        <f t="shared" si="369"/>
        <v>5763</v>
      </c>
      <c r="DA633">
        <f t="shared" si="370"/>
        <v>1</v>
      </c>
      <c r="DB633">
        <f t="shared" si="371"/>
        <v>109.5</v>
      </c>
      <c r="DC633">
        <f t="shared" si="372"/>
        <v>0</v>
      </c>
      <c r="DD633" t="s">
        <v>3</v>
      </c>
      <c r="DE633" t="s">
        <v>3</v>
      </c>
      <c r="DF633">
        <f t="shared" si="334"/>
        <v>0</v>
      </c>
      <c r="DG633">
        <f t="shared" si="335"/>
        <v>0</v>
      </c>
      <c r="DH633">
        <f t="shared" si="336"/>
        <v>0</v>
      </c>
      <c r="DI633">
        <f t="shared" si="337"/>
        <v>0</v>
      </c>
      <c r="DJ633">
        <f t="shared" si="373"/>
        <v>0</v>
      </c>
      <c r="DK633">
        <v>0</v>
      </c>
    </row>
    <row r="634" spans="1:115" x14ac:dyDescent="0.2">
      <c r="A634">
        <f>ROW(Source!A308)</f>
        <v>308</v>
      </c>
      <c r="B634">
        <v>51442965</v>
      </c>
      <c r="C634">
        <v>51458255</v>
      </c>
      <c r="D634">
        <v>0</v>
      </c>
      <c r="E634">
        <v>1</v>
      </c>
      <c r="F634">
        <v>1</v>
      </c>
      <c r="G634">
        <v>1</v>
      </c>
      <c r="H634">
        <v>3</v>
      </c>
      <c r="I634" t="s">
        <v>805</v>
      </c>
      <c r="J634" t="s">
        <v>3</v>
      </c>
      <c r="K634" t="s">
        <v>806</v>
      </c>
      <c r="L634">
        <v>1348</v>
      </c>
      <c r="N634">
        <v>1009</v>
      </c>
      <c r="O634" t="s">
        <v>230</v>
      </c>
      <c r="P634" t="s">
        <v>230</v>
      </c>
      <c r="Q634">
        <v>1000</v>
      </c>
      <c r="W634">
        <v>0</v>
      </c>
      <c r="X634">
        <v>1705728817</v>
      </c>
      <c r="Y634">
        <f t="shared" si="367"/>
        <v>0.01</v>
      </c>
      <c r="AA634">
        <v>5085</v>
      </c>
      <c r="AB634">
        <v>0</v>
      </c>
      <c r="AC634">
        <v>0</v>
      </c>
      <c r="AD634">
        <v>0</v>
      </c>
      <c r="AE634">
        <v>5085</v>
      </c>
      <c r="AF634">
        <v>0</v>
      </c>
      <c r="AG634">
        <v>0</v>
      </c>
      <c r="AH634">
        <v>0</v>
      </c>
      <c r="AI634">
        <v>1</v>
      </c>
      <c r="AJ634">
        <v>1</v>
      </c>
      <c r="AK634">
        <v>1</v>
      </c>
      <c r="AL634">
        <v>1</v>
      </c>
      <c r="AN634">
        <v>0</v>
      </c>
      <c r="AO634">
        <v>1</v>
      </c>
      <c r="AP634">
        <v>0</v>
      </c>
      <c r="AQ634">
        <v>0</v>
      </c>
      <c r="AR634">
        <v>0</v>
      </c>
      <c r="AS634" t="s">
        <v>3</v>
      </c>
      <c r="AT634">
        <v>0.01</v>
      </c>
      <c r="AU634" t="s">
        <v>3</v>
      </c>
      <c r="AV634">
        <v>0</v>
      </c>
      <c r="AW634">
        <v>2</v>
      </c>
      <c r="AX634">
        <v>51458292</v>
      </c>
      <c r="AY634">
        <v>2</v>
      </c>
      <c r="AZ634">
        <v>16384</v>
      </c>
      <c r="BA634">
        <v>634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CX634">
        <f>ROUND(Y634*Source!I308,9)</f>
        <v>0</v>
      </c>
      <c r="CY634">
        <f t="shared" si="368"/>
        <v>5085</v>
      </c>
      <c r="CZ634">
        <f t="shared" si="369"/>
        <v>5085</v>
      </c>
      <c r="DA634">
        <f t="shared" si="370"/>
        <v>1</v>
      </c>
      <c r="DB634">
        <f t="shared" si="371"/>
        <v>50.85</v>
      </c>
      <c r="DC634">
        <f t="shared" si="372"/>
        <v>0</v>
      </c>
      <c r="DD634" t="s">
        <v>3</v>
      </c>
      <c r="DE634" t="s">
        <v>3</v>
      </c>
      <c r="DF634">
        <f t="shared" si="334"/>
        <v>0</v>
      </c>
      <c r="DG634">
        <f t="shared" si="335"/>
        <v>0</v>
      </c>
      <c r="DH634">
        <f t="shared" si="336"/>
        <v>0</v>
      </c>
      <c r="DI634">
        <f t="shared" si="337"/>
        <v>0</v>
      </c>
      <c r="DJ634">
        <f t="shared" si="373"/>
        <v>0</v>
      </c>
      <c r="DK634">
        <v>0</v>
      </c>
    </row>
    <row r="635" spans="1:115" x14ac:dyDescent="0.2">
      <c r="A635">
        <f>ROW(Source!A308)</f>
        <v>308</v>
      </c>
      <c r="B635">
        <v>51442965</v>
      </c>
      <c r="C635">
        <v>51458255</v>
      </c>
      <c r="D635">
        <v>0</v>
      </c>
      <c r="E635">
        <v>1</v>
      </c>
      <c r="F635">
        <v>1</v>
      </c>
      <c r="G635">
        <v>1</v>
      </c>
      <c r="H635">
        <v>3</v>
      </c>
      <c r="I635" t="s">
        <v>450</v>
      </c>
      <c r="J635" t="s">
        <v>3</v>
      </c>
      <c r="K635" t="s">
        <v>451</v>
      </c>
      <c r="L635">
        <v>1339</v>
      </c>
      <c r="N635">
        <v>1007</v>
      </c>
      <c r="O635" t="s">
        <v>57</v>
      </c>
      <c r="P635" t="s">
        <v>57</v>
      </c>
      <c r="Q635">
        <v>1</v>
      </c>
      <c r="W635">
        <v>0</v>
      </c>
      <c r="X635">
        <v>-400933283</v>
      </c>
      <c r="Y635">
        <f t="shared" si="367"/>
        <v>0.4</v>
      </c>
      <c r="AA635">
        <v>2308.0100000000002</v>
      </c>
      <c r="AB635">
        <v>0</v>
      </c>
      <c r="AC635">
        <v>0</v>
      </c>
      <c r="AD635">
        <v>0</v>
      </c>
      <c r="AE635">
        <v>2308.0100000000002</v>
      </c>
      <c r="AF635">
        <v>0</v>
      </c>
      <c r="AG635">
        <v>0</v>
      </c>
      <c r="AH635">
        <v>0</v>
      </c>
      <c r="AI635">
        <v>1</v>
      </c>
      <c r="AJ635">
        <v>1</v>
      </c>
      <c r="AK635">
        <v>1</v>
      </c>
      <c r="AL635">
        <v>1</v>
      </c>
      <c r="AN635">
        <v>0</v>
      </c>
      <c r="AO635">
        <v>1</v>
      </c>
      <c r="AP635">
        <v>0</v>
      </c>
      <c r="AQ635">
        <v>0</v>
      </c>
      <c r="AR635">
        <v>0</v>
      </c>
      <c r="AS635" t="s">
        <v>3</v>
      </c>
      <c r="AT635">
        <v>0.4</v>
      </c>
      <c r="AU635" t="s">
        <v>3</v>
      </c>
      <c r="AV635">
        <v>0</v>
      </c>
      <c r="AW635">
        <v>2</v>
      </c>
      <c r="AX635">
        <v>51458293</v>
      </c>
      <c r="AY635">
        <v>2</v>
      </c>
      <c r="AZ635">
        <v>16384</v>
      </c>
      <c r="BA635">
        <v>635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CX635">
        <f>ROUND(Y635*Source!I308,9)</f>
        <v>0</v>
      </c>
      <c r="CY635">
        <f t="shared" si="368"/>
        <v>2308.0100000000002</v>
      </c>
      <c r="CZ635">
        <f t="shared" si="369"/>
        <v>2308.0100000000002</v>
      </c>
      <c r="DA635">
        <f t="shared" si="370"/>
        <v>1</v>
      </c>
      <c r="DB635">
        <f t="shared" si="371"/>
        <v>923.2</v>
      </c>
      <c r="DC635">
        <f t="shared" si="372"/>
        <v>0</v>
      </c>
      <c r="DD635" t="s">
        <v>3</v>
      </c>
      <c r="DE635" t="s">
        <v>3</v>
      </c>
      <c r="DF635">
        <f t="shared" si="334"/>
        <v>0</v>
      </c>
      <c r="DG635">
        <f t="shared" si="335"/>
        <v>0</v>
      </c>
      <c r="DH635">
        <f t="shared" si="336"/>
        <v>0</v>
      </c>
      <c r="DI635">
        <f t="shared" si="337"/>
        <v>0</v>
      </c>
      <c r="DJ635">
        <f t="shared" si="373"/>
        <v>0</v>
      </c>
      <c r="DK635">
        <v>0</v>
      </c>
    </row>
    <row r="636" spans="1:115" x14ac:dyDescent="0.2">
      <c r="A636">
        <f>ROW(Source!A308)</f>
        <v>308</v>
      </c>
      <c r="B636">
        <v>51442965</v>
      </c>
      <c r="C636">
        <v>51458255</v>
      </c>
      <c r="D636">
        <v>0</v>
      </c>
      <c r="E636">
        <v>1</v>
      </c>
      <c r="F636">
        <v>1</v>
      </c>
      <c r="G636">
        <v>1</v>
      </c>
      <c r="H636">
        <v>3</v>
      </c>
      <c r="I636" t="s">
        <v>746</v>
      </c>
      <c r="J636" t="s">
        <v>3</v>
      </c>
      <c r="K636" t="s">
        <v>747</v>
      </c>
      <c r="L636">
        <v>1346</v>
      </c>
      <c r="N636">
        <v>1009</v>
      </c>
      <c r="O636" t="s">
        <v>365</v>
      </c>
      <c r="P636" t="s">
        <v>365</v>
      </c>
      <c r="Q636">
        <v>1</v>
      </c>
      <c r="W636">
        <v>0</v>
      </c>
      <c r="X636">
        <v>1043853680</v>
      </c>
      <c r="Y636">
        <f t="shared" si="367"/>
        <v>1</v>
      </c>
      <c r="AA636">
        <v>15.12</v>
      </c>
      <c r="AB636">
        <v>0</v>
      </c>
      <c r="AC636">
        <v>0</v>
      </c>
      <c r="AD636">
        <v>0</v>
      </c>
      <c r="AE636">
        <v>15.12</v>
      </c>
      <c r="AF636">
        <v>0</v>
      </c>
      <c r="AG636">
        <v>0</v>
      </c>
      <c r="AH636">
        <v>0</v>
      </c>
      <c r="AI636">
        <v>1</v>
      </c>
      <c r="AJ636">
        <v>1</v>
      </c>
      <c r="AK636">
        <v>1</v>
      </c>
      <c r="AL636">
        <v>1</v>
      </c>
      <c r="AN636">
        <v>0</v>
      </c>
      <c r="AO636">
        <v>1</v>
      </c>
      <c r="AP636">
        <v>0</v>
      </c>
      <c r="AQ636">
        <v>0</v>
      </c>
      <c r="AR636">
        <v>0</v>
      </c>
      <c r="AS636" t="s">
        <v>3</v>
      </c>
      <c r="AT636">
        <v>1</v>
      </c>
      <c r="AU636" t="s">
        <v>3</v>
      </c>
      <c r="AV636">
        <v>0</v>
      </c>
      <c r="AW636">
        <v>2</v>
      </c>
      <c r="AX636">
        <v>51458294</v>
      </c>
      <c r="AY636">
        <v>2</v>
      </c>
      <c r="AZ636">
        <v>16384</v>
      </c>
      <c r="BA636">
        <v>636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CX636">
        <f>ROUND(Y636*Source!I308,9)</f>
        <v>0</v>
      </c>
      <c r="CY636">
        <f t="shared" si="368"/>
        <v>15.12</v>
      </c>
      <c r="CZ636">
        <f t="shared" si="369"/>
        <v>15.12</v>
      </c>
      <c r="DA636">
        <f t="shared" si="370"/>
        <v>1</v>
      </c>
      <c r="DB636">
        <f t="shared" si="371"/>
        <v>15.12</v>
      </c>
      <c r="DC636">
        <f t="shared" si="372"/>
        <v>0</v>
      </c>
      <c r="DD636" t="s">
        <v>3</v>
      </c>
      <c r="DE636" t="s">
        <v>3</v>
      </c>
      <c r="DF636">
        <f t="shared" si="334"/>
        <v>0</v>
      </c>
      <c r="DG636">
        <f t="shared" si="335"/>
        <v>0</v>
      </c>
      <c r="DH636">
        <f t="shared" si="336"/>
        <v>0</v>
      </c>
      <c r="DI636">
        <f t="shared" si="337"/>
        <v>0</v>
      </c>
      <c r="DJ636">
        <f t="shared" si="373"/>
        <v>0</v>
      </c>
      <c r="DK636">
        <v>0</v>
      </c>
    </row>
    <row r="637" spans="1:115" x14ac:dyDescent="0.2">
      <c r="A637">
        <f>ROW(Source!A308)</f>
        <v>308</v>
      </c>
      <c r="B637">
        <v>51442965</v>
      </c>
      <c r="C637">
        <v>51458255</v>
      </c>
      <c r="D637">
        <v>0</v>
      </c>
      <c r="E637">
        <v>1</v>
      </c>
      <c r="F637">
        <v>1</v>
      </c>
      <c r="G637">
        <v>1</v>
      </c>
      <c r="H637">
        <v>3</v>
      </c>
      <c r="I637" t="s">
        <v>807</v>
      </c>
      <c r="J637" t="s">
        <v>3</v>
      </c>
      <c r="K637" t="s">
        <v>808</v>
      </c>
      <c r="L637">
        <v>1348</v>
      </c>
      <c r="N637">
        <v>1009</v>
      </c>
      <c r="O637" t="s">
        <v>230</v>
      </c>
      <c r="P637" t="s">
        <v>230</v>
      </c>
      <c r="Q637">
        <v>1000</v>
      </c>
      <c r="W637">
        <v>0</v>
      </c>
      <c r="X637">
        <v>-1223869955</v>
      </c>
      <c r="Y637">
        <f t="shared" si="367"/>
        <v>1E-3</v>
      </c>
      <c r="AA637">
        <v>16950</v>
      </c>
      <c r="AB637">
        <v>0</v>
      </c>
      <c r="AC637">
        <v>0</v>
      </c>
      <c r="AD637">
        <v>0</v>
      </c>
      <c r="AE637">
        <v>16950</v>
      </c>
      <c r="AF637">
        <v>0</v>
      </c>
      <c r="AG637">
        <v>0</v>
      </c>
      <c r="AH637">
        <v>0</v>
      </c>
      <c r="AI637">
        <v>1</v>
      </c>
      <c r="AJ637">
        <v>1</v>
      </c>
      <c r="AK637">
        <v>1</v>
      </c>
      <c r="AL637">
        <v>1</v>
      </c>
      <c r="AN637">
        <v>0</v>
      </c>
      <c r="AO637">
        <v>1</v>
      </c>
      <c r="AP637">
        <v>0</v>
      </c>
      <c r="AQ637">
        <v>0</v>
      </c>
      <c r="AR637">
        <v>0</v>
      </c>
      <c r="AS637" t="s">
        <v>3</v>
      </c>
      <c r="AT637">
        <v>1E-3</v>
      </c>
      <c r="AU637" t="s">
        <v>3</v>
      </c>
      <c r="AV637">
        <v>0</v>
      </c>
      <c r="AW637">
        <v>2</v>
      </c>
      <c r="AX637">
        <v>51458295</v>
      </c>
      <c r="AY637">
        <v>2</v>
      </c>
      <c r="AZ637">
        <v>16384</v>
      </c>
      <c r="BA637">
        <v>637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CX637">
        <f>ROUND(Y637*Source!I308,9)</f>
        <v>0</v>
      </c>
      <c r="CY637">
        <f t="shared" si="368"/>
        <v>16950</v>
      </c>
      <c r="CZ637">
        <f t="shared" si="369"/>
        <v>16950</v>
      </c>
      <c r="DA637">
        <f t="shared" si="370"/>
        <v>1</v>
      </c>
      <c r="DB637">
        <f t="shared" si="371"/>
        <v>16.95</v>
      </c>
      <c r="DC637">
        <f t="shared" si="372"/>
        <v>0</v>
      </c>
      <c r="DD637" t="s">
        <v>3</v>
      </c>
      <c r="DE637" t="s">
        <v>3</v>
      </c>
      <c r="DF637">
        <f t="shared" si="334"/>
        <v>0</v>
      </c>
      <c r="DG637">
        <f t="shared" si="335"/>
        <v>0</v>
      </c>
      <c r="DH637">
        <f t="shared" si="336"/>
        <v>0</v>
      </c>
      <c r="DI637">
        <f t="shared" si="337"/>
        <v>0</v>
      </c>
      <c r="DJ637">
        <f t="shared" si="373"/>
        <v>0</v>
      </c>
      <c r="DK637">
        <v>0</v>
      </c>
    </row>
    <row r="638" spans="1:115" x14ac:dyDescent="0.2">
      <c r="A638">
        <f>ROW(Source!A308)</f>
        <v>308</v>
      </c>
      <c r="B638">
        <v>51442965</v>
      </c>
      <c r="C638">
        <v>51458255</v>
      </c>
      <c r="D638">
        <v>0</v>
      </c>
      <c r="E638">
        <v>1</v>
      </c>
      <c r="F638">
        <v>1</v>
      </c>
      <c r="G638">
        <v>1</v>
      </c>
      <c r="H638">
        <v>3</v>
      </c>
      <c r="I638" t="s">
        <v>454</v>
      </c>
      <c r="J638" t="s">
        <v>3</v>
      </c>
      <c r="K638" t="s">
        <v>455</v>
      </c>
      <c r="L638">
        <v>1371</v>
      </c>
      <c r="N638">
        <v>1013</v>
      </c>
      <c r="O638" t="s">
        <v>154</v>
      </c>
      <c r="P638" t="s">
        <v>154</v>
      </c>
      <c r="Q638">
        <v>1</v>
      </c>
      <c r="W638">
        <v>0</v>
      </c>
      <c r="X638">
        <v>1618511</v>
      </c>
      <c r="Y638">
        <f t="shared" si="367"/>
        <v>27</v>
      </c>
      <c r="AA638">
        <v>248.1</v>
      </c>
      <c r="AB638">
        <v>0</v>
      </c>
      <c r="AC638">
        <v>0</v>
      </c>
      <c r="AD638">
        <v>0</v>
      </c>
      <c r="AE638">
        <v>248.1</v>
      </c>
      <c r="AF638">
        <v>0</v>
      </c>
      <c r="AG638">
        <v>0</v>
      </c>
      <c r="AH638">
        <v>0</v>
      </c>
      <c r="AI638">
        <v>1</v>
      </c>
      <c r="AJ638">
        <v>1</v>
      </c>
      <c r="AK638">
        <v>1</v>
      </c>
      <c r="AL638">
        <v>1</v>
      </c>
      <c r="AN638">
        <v>0</v>
      </c>
      <c r="AO638">
        <v>1</v>
      </c>
      <c r="AP638">
        <v>0</v>
      </c>
      <c r="AQ638">
        <v>0</v>
      </c>
      <c r="AR638">
        <v>0</v>
      </c>
      <c r="AS638" t="s">
        <v>3</v>
      </c>
      <c r="AT638">
        <v>27</v>
      </c>
      <c r="AU638" t="s">
        <v>3</v>
      </c>
      <c r="AV638">
        <v>0</v>
      </c>
      <c r="AW638">
        <v>2</v>
      </c>
      <c r="AX638">
        <v>51458296</v>
      </c>
      <c r="AY638">
        <v>2</v>
      </c>
      <c r="AZ638">
        <v>16384</v>
      </c>
      <c r="BA638">
        <v>638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CX638">
        <f>ROUND(Y638*Source!I308,9)</f>
        <v>0</v>
      </c>
      <c r="CY638">
        <f t="shared" si="368"/>
        <v>248.1</v>
      </c>
      <c r="CZ638">
        <f t="shared" si="369"/>
        <v>248.1</v>
      </c>
      <c r="DA638">
        <f t="shared" si="370"/>
        <v>1</v>
      </c>
      <c r="DB638">
        <f t="shared" si="371"/>
        <v>6698.7</v>
      </c>
      <c r="DC638">
        <f t="shared" si="372"/>
        <v>0</v>
      </c>
      <c r="DD638" t="s">
        <v>3</v>
      </c>
      <c r="DE638" t="s">
        <v>3</v>
      </c>
      <c r="DF638">
        <f t="shared" si="334"/>
        <v>0</v>
      </c>
      <c r="DG638">
        <f t="shared" si="335"/>
        <v>0</v>
      </c>
      <c r="DH638">
        <f t="shared" si="336"/>
        <v>0</v>
      </c>
      <c r="DI638">
        <f t="shared" si="337"/>
        <v>0</v>
      </c>
      <c r="DJ638">
        <f t="shared" si="373"/>
        <v>0</v>
      </c>
      <c r="DK638">
        <v>0</v>
      </c>
    </row>
    <row r="639" spans="1:115" x14ac:dyDescent="0.2">
      <c r="A639">
        <f>ROW(Source!A308)</f>
        <v>308</v>
      </c>
      <c r="B639">
        <v>51442965</v>
      </c>
      <c r="C639">
        <v>51458255</v>
      </c>
      <c r="D639">
        <v>0</v>
      </c>
      <c r="E639">
        <v>1</v>
      </c>
      <c r="F639">
        <v>1</v>
      </c>
      <c r="G639">
        <v>1</v>
      </c>
      <c r="H639">
        <v>3</v>
      </c>
      <c r="I639" t="s">
        <v>458</v>
      </c>
      <c r="J639" t="s">
        <v>3</v>
      </c>
      <c r="K639" t="s">
        <v>459</v>
      </c>
      <c r="L639">
        <v>1348</v>
      </c>
      <c r="N639">
        <v>1009</v>
      </c>
      <c r="O639" t="s">
        <v>230</v>
      </c>
      <c r="P639" t="s">
        <v>230</v>
      </c>
      <c r="Q639">
        <v>1000</v>
      </c>
      <c r="W639">
        <v>0</v>
      </c>
      <c r="X639">
        <v>-1125452713</v>
      </c>
      <c r="Y639">
        <f t="shared" si="367"/>
        <v>0.05</v>
      </c>
      <c r="AA639">
        <v>5470.15</v>
      </c>
      <c r="AB639">
        <v>0</v>
      </c>
      <c r="AC639">
        <v>0</v>
      </c>
      <c r="AD639">
        <v>0</v>
      </c>
      <c r="AE639">
        <v>5470.15</v>
      </c>
      <c r="AF639">
        <v>0</v>
      </c>
      <c r="AG639">
        <v>0</v>
      </c>
      <c r="AH639">
        <v>0</v>
      </c>
      <c r="AI639">
        <v>1</v>
      </c>
      <c r="AJ639">
        <v>1</v>
      </c>
      <c r="AK639">
        <v>1</v>
      </c>
      <c r="AL639">
        <v>1</v>
      </c>
      <c r="AN639">
        <v>0</v>
      </c>
      <c r="AO639">
        <v>1</v>
      </c>
      <c r="AP639">
        <v>0</v>
      </c>
      <c r="AQ639">
        <v>0</v>
      </c>
      <c r="AR639">
        <v>0</v>
      </c>
      <c r="AS639" t="s">
        <v>3</v>
      </c>
      <c r="AT639">
        <v>0.05</v>
      </c>
      <c r="AU639" t="s">
        <v>3</v>
      </c>
      <c r="AV639">
        <v>0</v>
      </c>
      <c r="AW639">
        <v>2</v>
      </c>
      <c r="AX639">
        <v>51458297</v>
      </c>
      <c r="AY639">
        <v>2</v>
      </c>
      <c r="AZ639">
        <v>16384</v>
      </c>
      <c r="BA639">
        <v>639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CX639">
        <f>ROUND(Y639*Source!I308,9)</f>
        <v>0</v>
      </c>
      <c r="CY639">
        <f t="shared" si="368"/>
        <v>5470.15</v>
      </c>
      <c r="CZ639">
        <f t="shared" si="369"/>
        <v>5470.15</v>
      </c>
      <c r="DA639">
        <f t="shared" si="370"/>
        <v>1</v>
      </c>
      <c r="DB639">
        <f t="shared" si="371"/>
        <v>273.51</v>
      </c>
      <c r="DC639">
        <f t="shared" si="372"/>
        <v>0</v>
      </c>
      <c r="DD639" t="s">
        <v>3</v>
      </c>
      <c r="DE639" t="s">
        <v>3</v>
      </c>
      <c r="DF639">
        <f t="shared" si="334"/>
        <v>0</v>
      </c>
      <c r="DG639">
        <f t="shared" si="335"/>
        <v>0</v>
      </c>
      <c r="DH639">
        <f t="shared" si="336"/>
        <v>0</v>
      </c>
      <c r="DI639">
        <f t="shared" si="337"/>
        <v>0</v>
      </c>
      <c r="DJ639">
        <f t="shared" si="373"/>
        <v>0</v>
      </c>
      <c r="DK639">
        <v>0</v>
      </c>
    </row>
    <row r="640" spans="1:115" x14ac:dyDescent="0.2">
      <c r="A640">
        <f>ROW(Source!A308)</f>
        <v>308</v>
      </c>
      <c r="B640">
        <v>51442965</v>
      </c>
      <c r="C640">
        <v>51458255</v>
      </c>
      <c r="D640">
        <v>0</v>
      </c>
      <c r="E640">
        <v>1</v>
      </c>
      <c r="F640">
        <v>1</v>
      </c>
      <c r="G640">
        <v>1</v>
      </c>
      <c r="H640">
        <v>3</v>
      </c>
      <c r="I640" t="s">
        <v>368</v>
      </c>
      <c r="J640" t="s">
        <v>3</v>
      </c>
      <c r="K640" t="s">
        <v>369</v>
      </c>
      <c r="L640">
        <v>1348</v>
      </c>
      <c r="N640">
        <v>1009</v>
      </c>
      <c r="O640" t="s">
        <v>230</v>
      </c>
      <c r="P640" t="s">
        <v>230</v>
      </c>
      <c r="Q640">
        <v>1000</v>
      </c>
      <c r="W640">
        <v>0</v>
      </c>
      <c r="X640">
        <v>-1427723800</v>
      </c>
      <c r="Y640">
        <f t="shared" si="367"/>
        <v>0.01</v>
      </c>
      <c r="AA640">
        <v>10883</v>
      </c>
      <c r="AB640">
        <v>0</v>
      </c>
      <c r="AC640">
        <v>0</v>
      </c>
      <c r="AD640">
        <v>0</v>
      </c>
      <c r="AE640">
        <v>10883</v>
      </c>
      <c r="AF640">
        <v>0</v>
      </c>
      <c r="AG640">
        <v>0</v>
      </c>
      <c r="AH640">
        <v>0</v>
      </c>
      <c r="AI640">
        <v>1</v>
      </c>
      <c r="AJ640">
        <v>1</v>
      </c>
      <c r="AK640">
        <v>1</v>
      </c>
      <c r="AL640">
        <v>1</v>
      </c>
      <c r="AN640">
        <v>0</v>
      </c>
      <c r="AO640">
        <v>1</v>
      </c>
      <c r="AP640">
        <v>0</v>
      </c>
      <c r="AQ640">
        <v>0</v>
      </c>
      <c r="AR640">
        <v>0</v>
      </c>
      <c r="AS640" t="s">
        <v>3</v>
      </c>
      <c r="AT640">
        <v>0.01</v>
      </c>
      <c r="AU640" t="s">
        <v>3</v>
      </c>
      <c r="AV640">
        <v>0</v>
      </c>
      <c r="AW640">
        <v>2</v>
      </c>
      <c r="AX640">
        <v>51458298</v>
      </c>
      <c r="AY640">
        <v>2</v>
      </c>
      <c r="AZ640">
        <v>16384</v>
      </c>
      <c r="BA640">
        <v>640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CX640">
        <f>ROUND(Y640*Source!I308,9)</f>
        <v>0</v>
      </c>
      <c r="CY640">
        <f t="shared" si="368"/>
        <v>10883</v>
      </c>
      <c r="CZ640">
        <f t="shared" si="369"/>
        <v>10883</v>
      </c>
      <c r="DA640">
        <f t="shared" si="370"/>
        <v>1</v>
      </c>
      <c r="DB640">
        <f t="shared" si="371"/>
        <v>108.83</v>
      </c>
      <c r="DC640">
        <f t="shared" si="372"/>
        <v>0</v>
      </c>
      <c r="DD640" t="s">
        <v>3</v>
      </c>
      <c r="DE640" t="s">
        <v>3</v>
      </c>
      <c r="DF640">
        <f t="shared" si="334"/>
        <v>0</v>
      </c>
      <c r="DG640">
        <f t="shared" si="335"/>
        <v>0</v>
      </c>
      <c r="DH640">
        <f t="shared" si="336"/>
        <v>0</v>
      </c>
      <c r="DI640">
        <f t="shared" si="337"/>
        <v>0</v>
      </c>
      <c r="DJ640">
        <f t="shared" si="373"/>
        <v>0</v>
      </c>
      <c r="DK640">
        <v>0</v>
      </c>
    </row>
    <row r="641" spans="1:115" x14ac:dyDescent="0.2">
      <c r="A641">
        <f>ROW(Source!A308)</f>
        <v>308</v>
      </c>
      <c r="B641">
        <v>51442965</v>
      </c>
      <c r="C641">
        <v>51458255</v>
      </c>
      <c r="D641">
        <v>0</v>
      </c>
      <c r="E641">
        <v>1</v>
      </c>
      <c r="F641">
        <v>1</v>
      </c>
      <c r="G641">
        <v>1</v>
      </c>
      <c r="H641">
        <v>3</v>
      </c>
      <c r="I641" t="s">
        <v>335</v>
      </c>
      <c r="J641" t="s">
        <v>3</v>
      </c>
      <c r="K641" t="s">
        <v>336</v>
      </c>
      <c r="L641">
        <v>1348</v>
      </c>
      <c r="N641">
        <v>1009</v>
      </c>
      <c r="O641" t="s">
        <v>230</v>
      </c>
      <c r="P641" t="s">
        <v>230</v>
      </c>
      <c r="Q641">
        <v>1000</v>
      </c>
      <c r="W641">
        <v>0</v>
      </c>
      <c r="X641">
        <v>1382106581</v>
      </c>
      <c r="Y641">
        <f t="shared" si="367"/>
        <v>0.08</v>
      </c>
      <c r="AA641">
        <v>3700</v>
      </c>
      <c r="AB641">
        <v>0</v>
      </c>
      <c r="AC641">
        <v>0</v>
      </c>
      <c r="AD641">
        <v>0</v>
      </c>
      <c r="AE641">
        <v>3700</v>
      </c>
      <c r="AF641">
        <v>0</v>
      </c>
      <c r="AG641">
        <v>0</v>
      </c>
      <c r="AH641">
        <v>0</v>
      </c>
      <c r="AI641">
        <v>1</v>
      </c>
      <c r="AJ641">
        <v>1</v>
      </c>
      <c r="AK641">
        <v>1</v>
      </c>
      <c r="AL641">
        <v>1</v>
      </c>
      <c r="AN641">
        <v>0</v>
      </c>
      <c r="AO641">
        <v>1</v>
      </c>
      <c r="AP641">
        <v>0</v>
      </c>
      <c r="AQ641">
        <v>0</v>
      </c>
      <c r="AR641">
        <v>0</v>
      </c>
      <c r="AS641" t="s">
        <v>3</v>
      </c>
      <c r="AT641">
        <v>0.08</v>
      </c>
      <c r="AU641" t="s">
        <v>3</v>
      </c>
      <c r="AV641">
        <v>0</v>
      </c>
      <c r="AW641">
        <v>2</v>
      </c>
      <c r="AX641">
        <v>51458299</v>
      </c>
      <c r="AY641">
        <v>2</v>
      </c>
      <c r="AZ641">
        <v>16384</v>
      </c>
      <c r="BA641">
        <v>641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CX641">
        <f>ROUND(Y641*Source!I308,9)</f>
        <v>0</v>
      </c>
      <c r="CY641">
        <f t="shared" si="368"/>
        <v>3700</v>
      </c>
      <c r="CZ641">
        <f t="shared" si="369"/>
        <v>3700</v>
      </c>
      <c r="DA641">
        <f t="shared" si="370"/>
        <v>1</v>
      </c>
      <c r="DB641">
        <f t="shared" si="371"/>
        <v>296</v>
      </c>
      <c r="DC641">
        <f t="shared" si="372"/>
        <v>0</v>
      </c>
      <c r="DD641" t="s">
        <v>3</v>
      </c>
      <c r="DE641" t="s">
        <v>3</v>
      </c>
      <c r="DF641">
        <f t="shared" ref="DF641:DF704" si="374">ROUND(AE641*CX641,2)</f>
        <v>0</v>
      </c>
      <c r="DG641">
        <f t="shared" ref="DG641:DG704" si="375">ROUND(AF641*CX641,2)</f>
        <v>0</v>
      </c>
      <c r="DH641">
        <f t="shared" ref="DH641:DH704" si="376">ROUND(AG641*CX641,2)</f>
        <v>0</v>
      </c>
      <c r="DI641">
        <f t="shared" ref="DI641:DI704" si="377">ROUND(AH641*CX641,2)</f>
        <v>0</v>
      </c>
      <c r="DJ641">
        <f t="shared" si="373"/>
        <v>0</v>
      </c>
      <c r="DK641">
        <v>0</v>
      </c>
    </row>
    <row r="642" spans="1:115" x14ac:dyDescent="0.2">
      <c r="A642">
        <f>ROW(Source!A308)</f>
        <v>308</v>
      </c>
      <c r="B642">
        <v>51442965</v>
      </c>
      <c r="C642">
        <v>51458255</v>
      </c>
      <c r="D642">
        <v>0</v>
      </c>
      <c r="E642">
        <v>1</v>
      </c>
      <c r="F642">
        <v>1</v>
      </c>
      <c r="G642">
        <v>1</v>
      </c>
      <c r="H642">
        <v>3</v>
      </c>
      <c r="I642" t="s">
        <v>464</v>
      </c>
      <c r="J642" t="s">
        <v>3</v>
      </c>
      <c r="K642" t="s">
        <v>465</v>
      </c>
      <c r="L642">
        <v>1348</v>
      </c>
      <c r="N642">
        <v>1009</v>
      </c>
      <c r="O642" t="s">
        <v>230</v>
      </c>
      <c r="P642" t="s">
        <v>230</v>
      </c>
      <c r="Q642">
        <v>1000</v>
      </c>
      <c r="W642">
        <v>0</v>
      </c>
      <c r="X642">
        <v>1194639722</v>
      </c>
      <c r="Y642">
        <f t="shared" si="367"/>
        <v>0.17</v>
      </c>
      <c r="AA642">
        <v>4600</v>
      </c>
      <c r="AB642">
        <v>0</v>
      </c>
      <c r="AC642">
        <v>0</v>
      </c>
      <c r="AD642">
        <v>0</v>
      </c>
      <c r="AE642">
        <v>4600</v>
      </c>
      <c r="AF642">
        <v>0</v>
      </c>
      <c r="AG642">
        <v>0</v>
      </c>
      <c r="AH642">
        <v>0</v>
      </c>
      <c r="AI642">
        <v>1</v>
      </c>
      <c r="AJ642">
        <v>1</v>
      </c>
      <c r="AK642">
        <v>1</v>
      </c>
      <c r="AL642">
        <v>1</v>
      </c>
      <c r="AN642">
        <v>0</v>
      </c>
      <c r="AO642">
        <v>1</v>
      </c>
      <c r="AP642">
        <v>0</v>
      </c>
      <c r="AQ642">
        <v>0</v>
      </c>
      <c r="AR642">
        <v>0</v>
      </c>
      <c r="AS642" t="s">
        <v>3</v>
      </c>
      <c r="AT642">
        <v>0.17</v>
      </c>
      <c r="AU642" t="s">
        <v>3</v>
      </c>
      <c r="AV642">
        <v>0</v>
      </c>
      <c r="AW642">
        <v>2</v>
      </c>
      <c r="AX642">
        <v>51458300</v>
      </c>
      <c r="AY642">
        <v>2</v>
      </c>
      <c r="AZ642">
        <v>16384</v>
      </c>
      <c r="BA642">
        <v>642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CX642">
        <f>ROUND(Y642*Source!I308,9)</f>
        <v>0</v>
      </c>
      <c r="CY642">
        <f t="shared" si="368"/>
        <v>4600</v>
      </c>
      <c r="CZ642">
        <f t="shared" si="369"/>
        <v>4600</v>
      </c>
      <c r="DA642">
        <f t="shared" si="370"/>
        <v>1</v>
      </c>
      <c r="DB642">
        <f t="shared" si="371"/>
        <v>782</v>
      </c>
      <c r="DC642">
        <f t="shared" si="372"/>
        <v>0</v>
      </c>
      <c r="DD642" t="s">
        <v>3</v>
      </c>
      <c r="DE642" t="s">
        <v>3</v>
      </c>
      <c r="DF642">
        <f t="shared" si="374"/>
        <v>0</v>
      </c>
      <c r="DG642">
        <f t="shared" si="375"/>
        <v>0</v>
      </c>
      <c r="DH642">
        <f t="shared" si="376"/>
        <v>0</v>
      </c>
      <c r="DI642">
        <f t="shared" si="377"/>
        <v>0</v>
      </c>
      <c r="DJ642">
        <f t="shared" si="373"/>
        <v>0</v>
      </c>
      <c r="DK642">
        <v>0</v>
      </c>
    </row>
    <row r="643" spans="1:115" x14ac:dyDescent="0.2">
      <c r="A643">
        <f>ROW(Source!A308)</f>
        <v>308</v>
      </c>
      <c r="B643">
        <v>51442965</v>
      </c>
      <c r="C643">
        <v>51458255</v>
      </c>
      <c r="D643">
        <v>0</v>
      </c>
      <c r="E643">
        <v>1</v>
      </c>
      <c r="F643">
        <v>1</v>
      </c>
      <c r="G643">
        <v>1</v>
      </c>
      <c r="H643">
        <v>3</v>
      </c>
      <c r="I643" t="s">
        <v>443</v>
      </c>
      <c r="J643" t="s">
        <v>3</v>
      </c>
      <c r="K643" t="s">
        <v>444</v>
      </c>
      <c r="L643">
        <v>1348</v>
      </c>
      <c r="N643">
        <v>1009</v>
      </c>
      <c r="O643" t="s">
        <v>230</v>
      </c>
      <c r="P643" t="s">
        <v>230</v>
      </c>
      <c r="Q643">
        <v>1000</v>
      </c>
      <c r="W643">
        <v>0</v>
      </c>
      <c r="X643">
        <v>-1498865290</v>
      </c>
      <c r="Y643">
        <f t="shared" si="367"/>
        <v>1.94</v>
      </c>
      <c r="AA643">
        <v>1448.8</v>
      </c>
      <c r="AB643">
        <v>0</v>
      </c>
      <c r="AC643">
        <v>0</v>
      </c>
      <c r="AD643">
        <v>0</v>
      </c>
      <c r="AE643">
        <v>1448.8</v>
      </c>
      <c r="AF643">
        <v>0</v>
      </c>
      <c r="AG643">
        <v>0</v>
      </c>
      <c r="AH643">
        <v>0</v>
      </c>
      <c r="AI643">
        <v>1</v>
      </c>
      <c r="AJ643">
        <v>1</v>
      </c>
      <c r="AK643">
        <v>1</v>
      </c>
      <c r="AL643">
        <v>1</v>
      </c>
      <c r="AN643">
        <v>0</v>
      </c>
      <c r="AO643">
        <v>1</v>
      </c>
      <c r="AP643">
        <v>0</v>
      </c>
      <c r="AQ643">
        <v>0</v>
      </c>
      <c r="AR643">
        <v>0</v>
      </c>
      <c r="AS643" t="s">
        <v>3</v>
      </c>
      <c r="AT643">
        <v>1.94</v>
      </c>
      <c r="AU643" t="s">
        <v>3</v>
      </c>
      <c r="AV643">
        <v>0</v>
      </c>
      <c r="AW643">
        <v>2</v>
      </c>
      <c r="AX643">
        <v>51458301</v>
      </c>
      <c r="AY643">
        <v>2</v>
      </c>
      <c r="AZ643">
        <v>16384</v>
      </c>
      <c r="BA643">
        <v>643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CX643">
        <f>ROUND(Y643*Source!I308,9)</f>
        <v>0</v>
      </c>
      <c r="CY643">
        <f t="shared" si="368"/>
        <v>1448.8</v>
      </c>
      <c r="CZ643">
        <f t="shared" si="369"/>
        <v>1448.8</v>
      </c>
      <c r="DA643">
        <f t="shared" si="370"/>
        <v>1</v>
      </c>
      <c r="DB643">
        <f t="shared" si="371"/>
        <v>2810.67</v>
      </c>
      <c r="DC643">
        <f t="shared" si="372"/>
        <v>0</v>
      </c>
      <c r="DD643" t="s">
        <v>3</v>
      </c>
      <c r="DE643" t="s">
        <v>3</v>
      </c>
      <c r="DF643">
        <f t="shared" si="374"/>
        <v>0</v>
      </c>
      <c r="DG643">
        <f t="shared" si="375"/>
        <v>0</v>
      </c>
      <c r="DH643">
        <f t="shared" si="376"/>
        <v>0</v>
      </c>
      <c r="DI643">
        <f t="shared" si="377"/>
        <v>0</v>
      </c>
      <c r="DJ643">
        <f t="shared" si="373"/>
        <v>0</v>
      </c>
      <c r="DK643">
        <v>0</v>
      </c>
    </row>
    <row r="644" spans="1:115" x14ac:dyDescent="0.2">
      <c r="A644">
        <f>ROW(Source!A309)</f>
        <v>309</v>
      </c>
      <c r="B644">
        <v>51441990</v>
      </c>
      <c r="C644">
        <v>51458255</v>
      </c>
      <c r="D644">
        <v>0</v>
      </c>
      <c r="E644">
        <v>1</v>
      </c>
      <c r="F644">
        <v>1</v>
      </c>
      <c r="G644">
        <v>1</v>
      </c>
      <c r="H644">
        <v>1</v>
      </c>
      <c r="I644" t="s">
        <v>724</v>
      </c>
      <c r="J644" t="s">
        <v>3</v>
      </c>
      <c r="K644" t="s">
        <v>725</v>
      </c>
      <c r="L644">
        <v>1369</v>
      </c>
      <c r="N644">
        <v>1013</v>
      </c>
      <c r="O644" t="s">
        <v>642</v>
      </c>
      <c r="P644" t="s">
        <v>642</v>
      </c>
      <c r="Q644">
        <v>1</v>
      </c>
      <c r="W644">
        <v>0</v>
      </c>
      <c r="X644">
        <v>-1096138365</v>
      </c>
      <c r="Y644">
        <f>(AT644*1.15*1.15)</f>
        <v>104.21299999999998</v>
      </c>
      <c r="AA644">
        <v>0</v>
      </c>
      <c r="AB644">
        <v>0</v>
      </c>
      <c r="AC644">
        <v>0</v>
      </c>
      <c r="AD644">
        <v>8.3800000000000008</v>
      </c>
      <c r="AE644">
        <v>0</v>
      </c>
      <c r="AF644">
        <v>0</v>
      </c>
      <c r="AG644">
        <v>0</v>
      </c>
      <c r="AH644">
        <v>8.3800000000000008</v>
      </c>
      <c r="AI644">
        <v>1</v>
      </c>
      <c r="AJ644">
        <v>1</v>
      </c>
      <c r="AK644">
        <v>1</v>
      </c>
      <c r="AL644">
        <v>1</v>
      </c>
      <c r="AN644">
        <v>0</v>
      </c>
      <c r="AO644">
        <v>1</v>
      </c>
      <c r="AP644">
        <v>0</v>
      </c>
      <c r="AQ644">
        <v>0</v>
      </c>
      <c r="AR644">
        <v>0</v>
      </c>
      <c r="AS644" t="s">
        <v>3</v>
      </c>
      <c r="AT644">
        <v>78.8</v>
      </c>
      <c r="AU644" t="s">
        <v>43</v>
      </c>
      <c r="AV644">
        <v>1</v>
      </c>
      <c r="AW644">
        <v>2</v>
      </c>
      <c r="AX644">
        <v>51458279</v>
      </c>
      <c r="AY644">
        <v>2</v>
      </c>
      <c r="AZ644">
        <v>131072</v>
      </c>
      <c r="BA644">
        <v>644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CX644">
        <f>ROUND(Y644*Source!I309,9)</f>
        <v>0</v>
      </c>
      <c r="CY644">
        <f>AD644</f>
        <v>8.3800000000000008</v>
      </c>
      <c r="CZ644">
        <f>AH644</f>
        <v>8.3800000000000008</v>
      </c>
      <c r="DA644">
        <f>AL644</f>
        <v>1</v>
      </c>
      <c r="DB644">
        <f>ROUND((ROUND(AT644*CZ644,2)*1.15*1.15),6)</f>
        <v>873.29965000000004</v>
      </c>
      <c r="DC644">
        <f>ROUND((ROUND(AT644*AG644,2)*1.15*1.15),6)</f>
        <v>0</v>
      </c>
      <c r="DD644" t="s">
        <v>3</v>
      </c>
      <c r="DE644" t="s">
        <v>3</v>
      </c>
      <c r="DF644">
        <f t="shared" si="374"/>
        <v>0</v>
      </c>
      <c r="DG644">
        <f t="shared" si="375"/>
        <v>0</v>
      </c>
      <c r="DH644">
        <f t="shared" si="376"/>
        <v>0</v>
      </c>
      <c r="DI644">
        <f t="shared" si="377"/>
        <v>0</v>
      </c>
      <c r="DJ644">
        <f>DI644</f>
        <v>0</v>
      </c>
      <c r="DK644">
        <v>0</v>
      </c>
    </row>
    <row r="645" spans="1:115" x14ac:dyDescent="0.2">
      <c r="A645">
        <f>ROW(Source!A309)</f>
        <v>309</v>
      </c>
      <c r="B645">
        <v>51441990</v>
      </c>
      <c r="C645">
        <v>51458255</v>
      </c>
      <c r="D645">
        <v>121548</v>
      </c>
      <c r="E645">
        <v>1</v>
      </c>
      <c r="F645">
        <v>1</v>
      </c>
      <c r="G645">
        <v>1</v>
      </c>
      <c r="H645">
        <v>1</v>
      </c>
      <c r="I645" t="s">
        <v>31</v>
      </c>
      <c r="J645" t="s">
        <v>3</v>
      </c>
      <c r="K645" t="s">
        <v>643</v>
      </c>
      <c r="L645">
        <v>1369</v>
      </c>
      <c r="N645">
        <v>1013</v>
      </c>
      <c r="O645" t="s">
        <v>642</v>
      </c>
      <c r="P645" t="s">
        <v>642</v>
      </c>
      <c r="Q645">
        <v>1</v>
      </c>
      <c r="W645">
        <v>0</v>
      </c>
      <c r="X645">
        <v>18861106</v>
      </c>
      <c r="Y645">
        <f t="shared" ref="Y645:Y651" si="378">(AT645*1.25*1.15)</f>
        <v>32.645625000000003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1</v>
      </c>
      <c r="AJ645">
        <v>1</v>
      </c>
      <c r="AK645">
        <v>1</v>
      </c>
      <c r="AL645">
        <v>1</v>
      </c>
      <c r="AN645">
        <v>0</v>
      </c>
      <c r="AO645">
        <v>1</v>
      </c>
      <c r="AP645">
        <v>0</v>
      </c>
      <c r="AQ645">
        <v>0</v>
      </c>
      <c r="AR645">
        <v>0</v>
      </c>
      <c r="AS645" t="s">
        <v>3</v>
      </c>
      <c r="AT645">
        <v>22.71</v>
      </c>
      <c r="AU645" t="s">
        <v>36</v>
      </c>
      <c r="AV645">
        <v>2</v>
      </c>
      <c r="AW645">
        <v>2</v>
      </c>
      <c r="AX645">
        <v>51458280</v>
      </c>
      <c r="AY645">
        <v>1</v>
      </c>
      <c r="AZ645">
        <v>0</v>
      </c>
      <c r="BA645">
        <v>645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CX645">
        <f>ROUND(Y645*Source!I309,9)</f>
        <v>0</v>
      </c>
      <c r="CY645">
        <f>AD645</f>
        <v>0</v>
      </c>
      <c r="CZ645">
        <f>AH645</f>
        <v>0</v>
      </c>
      <c r="DA645">
        <f>AL645</f>
        <v>1</v>
      </c>
      <c r="DB645">
        <f t="shared" ref="DB645:DB651" si="379">ROUND((ROUND(AT645*CZ645,2)*1.25*1.15),6)</f>
        <v>0</v>
      </c>
      <c r="DC645">
        <f t="shared" ref="DC645:DC651" si="380">ROUND((ROUND(AT645*AG645,2)*1.25*1.15),6)</f>
        <v>0</v>
      </c>
      <c r="DD645" t="s">
        <v>3</v>
      </c>
      <c r="DE645" t="s">
        <v>3</v>
      </c>
      <c r="DF645">
        <f t="shared" si="374"/>
        <v>0</v>
      </c>
      <c r="DG645">
        <f t="shared" si="375"/>
        <v>0</v>
      </c>
      <c r="DH645">
        <f t="shared" si="376"/>
        <v>0</v>
      </c>
      <c r="DI645">
        <f t="shared" si="377"/>
        <v>0</v>
      </c>
      <c r="DJ645">
        <f>DI645</f>
        <v>0</v>
      </c>
      <c r="DK645">
        <v>0</v>
      </c>
    </row>
    <row r="646" spans="1:115" x14ac:dyDescent="0.2">
      <c r="A646">
        <f>ROW(Source!A309)</f>
        <v>309</v>
      </c>
      <c r="B646">
        <v>51441990</v>
      </c>
      <c r="C646">
        <v>51458255</v>
      </c>
      <c r="D646">
        <v>0</v>
      </c>
      <c r="E646">
        <v>1</v>
      </c>
      <c r="F646">
        <v>1</v>
      </c>
      <c r="G646">
        <v>1</v>
      </c>
      <c r="H646">
        <v>2</v>
      </c>
      <c r="I646" t="s">
        <v>673</v>
      </c>
      <c r="J646" t="s">
        <v>3</v>
      </c>
      <c r="K646" t="s">
        <v>674</v>
      </c>
      <c r="L646">
        <v>37129807</v>
      </c>
      <c r="N646">
        <v>1011</v>
      </c>
      <c r="O646" t="s">
        <v>646</v>
      </c>
      <c r="P646" t="s">
        <v>646</v>
      </c>
      <c r="Q646">
        <v>1</v>
      </c>
      <c r="W646">
        <v>0</v>
      </c>
      <c r="X646">
        <v>1021476359</v>
      </c>
      <c r="Y646">
        <f t="shared" si="378"/>
        <v>14.6625</v>
      </c>
      <c r="AA646">
        <v>0</v>
      </c>
      <c r="AB646">
        <v>187.02</v>
      </c>
      <c r="AC646">
        <v>25.1</v>
      </c>
      <c r="AD646">
        <v>0</v>
      </c>
      <c r="AE646">
        <v>0</v>
      </c>
      <c r="AF646">
        <v>187.02</v>
      </c>
      <c r="AG646">
        <v>25.1</v>
      </c>
      <c r="AH646">
        <v>0</v>
      </c>
      <c r="AI646">
        <v>1</v>
      </c>
      <c r="AJ646">
        <v>1</v>
      </c>
      <c r="AK646">
        <v>1</v>
      </c>
      <c r="AL646">
        <v>1</v>
      </c>
      <c r="AN646">
        <v>0</v>
      </c>
      <c r="AO646">
        <v>1</v>
      </c>
      <c r="AP646">
        <v>0</v>
      </c>
      <c r="AQ646">
        <v>0</v>
      </c>
      <c r="AR646">
        <v>0</v>
      </c>
      <c r="AS646" t="s">
        <v>3</v>
      </c>
      <c r="AT646">
        <v>10.199999999999999</v>
      </c>
      <c r="AU646" t="s">
        <v>36</v>
      </c>
      <c r="AV646">
        <v>0</v>
      </c>
      <c r="AW646">
        <v>2</v>
      </c>
      <c r="AX646">
        <v>51458281</v>
      </c>
      <c r="AY646">
        <v>2</v>
      </c>
      <c r="AZ646">
        <v>98304</v>
      </c>
      <c r="BA646">
        <v>646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CX646">
        <f>ROUND(Y646*Source!I309,9)</f>
        <v>0</v>
      </c>
      <c r="CY646">
        <f t="shared" ref="CY646:CY651" si="381">AB646</f>
        <v>187.02</v>
      </c>
      <c r="CZ646">
        <f t="shared" ref="CZ646:CZ651" si="382">AF646</f>
        <v>187.02</v>
      </c>
      <c r="DA646">
        <f t="shared" ref="DA646:DA651" si="383">AJ646</f>
        <v>1</v>
      </c>
      <c r="DB646">
        <f t="shared" si="379"/>
        <v>2742.1750000000002</v>
      </c>
      <c r="DC646">
        <f t="shared" si="380"/>
        <v>368.02875</v>
      </c>
      <c r="DD646" t="s">
        <v>3</v>
      </c>
      <c r="DE646" t="s">
        <v>3</v>
      </c>
      <c r="DF646">
        <f t="shared" si="374"/>
        <v>0</v>
      </c>
      <c r="DG646">
        <f t="shared" si="375"/>
        <v>0</v>
      </c>
      <c r="DH646">
        <f t="shared" si="376"/>
        <v>0</v>
      </c>
      <c r="DI646">
        <f t="shared" si="377"/>
        <v>0</v>
      </c>
      <c r="DJ646">
        <f t="shared" ref="DJ646:DJ651" si="384">DG646</f>
        <v>0</v>
      </c>
      <c r="DK646">
        <v>0</v>
      </c>
    </row>
    <row r="647" spans="1:115" x14ac:dyDescent="0.2">
      <c r="A647">
        <f>ROW(Source!A309)</f>
        <v>309</v>
      </c>
      <c r="B647">
        <v>51441990</v>
      </c>
      <c r="C647">
        <v>51458255</v>
      </c>
      <c r="D647">
        <v>0</v>
      </c>
      <c r="E647">
        <v>1</v>
      </c>
      <c r="F647">
        <v>1</v>
      </c>
      <c r="G647">
        <v>1</v>
      </c>
      <c r="H647">
        <v>2</v>
      </c>
      <c r="I647" t="s">
        <v>675</v>
      </c>
      <c r="J647" t="s">
        <v>3</v>
      </c>
      <c r="K647" t="s">
        <v>676</v>
      </c>
      <c r="L647">
        <v>37129807</v>
      </c>
      <c r="N647">
        <v>1011</v>
      </c>
      <c r="O647" t="s">
        <v>646</v>
      </c>
      <c r="P647" t="s">
        <v>646</v>
      </c>
      <c r="Q647">
        <v>1</v>
      </c>
      <c r="W647">
        <v>0</v>
      </c>
      <c r="X647">
        <v>-1946704301</v>
      </c>
      <c r="Y647">
        <f t="shared" si="378"/>
        <v>14.6625</v>
      </c>
      <c r="AA647">
        <v>0</v>
      </c>
      <c r="AB647">
        <v>16.64</v>
      </c>
      <c r="AC647">
        <v>0</v>
      </c>
      <c r="AD647">
        <v>0</v>
      </c>
      <c r="AE647">
        <v>0</v>
      </c>
      <c r="AF647">
        <v>16.64</v>
      </c>
      <c r="AG647">
        <v>0</v>
      </c>
      <c r="AH647">
        <v>0</v>
      </c>
      <c r="AI647">
        <v>1</v>
      </c>
      <c r="AJ647">
        <v>1</v>
      </c>
      <c r="AK647">
        <v>1</v>
      </c>
      <c r="AL647">
        <v>1</v>
      </c>
      <c r="AN647">
        <v>0</v>
      </c>
      <c r="AO647">
        <v>1</v>
      </c>
      <c r="AP647">
        <v>0</v>
      </c>
      <c r="AQ647">
        <v>0</v>
      </c>
      <c r="AR647">
        <v>0</v>
      </c>
      <c r="AS647" t="s">
        <v>3</v>
      </c>
      <c r="AT647">
        <v>10.199999999999999</v>
      </c>
      <c r="AU647" t="s">
        <v>36</v>
      </c>
      <c r="AV647">
        <v>0</v>
      </c>
      <c r="AW647">
        <v>2</v>
      </c>
      <c r="AX647">
        <v>51458282</v>
      </c>
      <c r="AY647">
        <v>2</v>
      </c>
      <c r="AZ647">
        <v>32768</v>
      </c>
      <c r="BA647">
        <v>647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CX647">
        <f>ROUND(Y647*Source!I309,9)</f>
        <v>0</v>
      </c>
      <c r="CY647">
        <f t="shared" si="381"/>
        <v>16.64</v>
      </c>
      <c r="CZ647">
        <f t="shared" si="382"/>
        <v>16.64</v>
      </c>
      <c r="DA647">
        <f t="shared" si="383"/>
        <v>1</v>
      </c>
      <c r="DB647">
        <f t="shared" si="379"/>
        <v>243.986875</v>
      </c>
      <c r="DC647">
        <f t="shared" si="380"/>
        <v>0</v>
      </c>
      <c r="DD647" t="s">
        <v>3</v>
      </c>
      <c r="DE647" t="s">
        <v>3</v>
      </c>
      <c r="DF647">
        <f t="shared" si="374"/>
        <v>0</v>
      </c>
      <c r="DG647">
        <f t="shared" si="375"/>
        <v>0</v>
      </c>
      <c r="DH647">
        <f t="shared" si="376"/>
        <v>0</v>
      </c>
      <c r="DI647">
        <f t="shared" si="377"/>
        <v>0</v>
      </c>
      <c r="DJ647">
        <f t="shared" si="384"/>
        <v>0</v>
      </c>
      <c r="DK647">
        <v>0</v>
      </c>
    </row>
    <row r="648" spans="1:115" x14ac:dyDescent="0.2">
      <c r="A648">
        <f>ROW(Source!A309)</f>
        <v>309</v>
      </c>
      <c r="B648">
        <v>51441990</v>
      </c>
      <c r="C648">
        <v>51458255</v>
      </c>
      <c r="D648">
        <v>0</v>
      </c>
      <c r="E648">
        <v>1</v>
      </c>
      <c r="F648">
        <v>1</v>
      </c>
      <c r="G648">
        <v>1</v>
      </c>
      <c r="H648">
        <v>2</v>
      </c>
      <c r="I648" t="s">
        <v>677</v>
      </c>
      <c r="J648" t="s">
        <v>3</v>
      </c>
      <c r="K648" t="s">
        <v>678</v>
      </c>
      <c r="L648">
        <v>37129807</v>
      </c>
      <c r="N648">
        <v>1011</v>
      </c>
      <c r="O648" t="s">
        <v>646</v>
      </c>
      <c r="P648" t="s">
        <v>646</v>
      </c>
      <c r="Q648">
        <v>1</v>
      </c>
      <c r="W648">
        <v>0</v>
      </c>
      <c r="X648">
        <v>101208139</v>
      </c>
      <c r="Y648">
        <f t="shared" si="378"/>
        <v>1.1787499999999997</v>
      </c>
      <c r="AA648">
        <v>0</v>
      </c>
      <c r="AB648">
        <v>480</v>
      </c>
      <c r="AC648">
        <v>23.2</v>
      </c>
      <c r="AD648">
        <v>0</v>
      </c>
      <c r="AE648">
        <v>0</v>
      </c>
      <c r="AF648">
        <v>480</v>
      </c>
      <c r="AG648">
        <v>23.2</v>
      </c>
      <c r="AH648">
        <v>0</v>
      </c>
      <c r="AI648">
        <v>1</v>
      </c>
      <c r="AJ648">
        <v>1</v>
      </c>
      <c r="AK648">
        <v>1</v>
      </c>
      <c r="AL648">
        <v>1</v>
      </c>
      <c r="AN648">
        <v>0</v>
      </c>
      <c r="AO648">
        <v>1</v>
      </c>
      <c r="AP648">
        <v>0</v>
      </c>
      <c r="AQ648">
        <v>0</v>
      </c>
      <c r="AR648">
        <v>0</v>
      </c>
      <c r="AS648" t="s">
        <v>3</v>
      </c>
      <c r="AT648">
        <v>0.82</v>
      </c>
      <c r="AU648" t="s">
        <v>36</v>
      </c>
      <c r="AV648">
        <v>0</v>
      </c>
      <c r="AW648">
        <v>2</v>
      </c>
      <c r="AX648">
        <v>51458283</v>
      </c>
      <c r="AY648">
        <v>2</v>
      </c>
      <c r="AZ648">
        <v>100352</v>
      </c>
      <c r="BA648">
        <v>648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CX648">
        <f>ROUND(Y648*Source!I309,9)</f>
        <v>0</v>
      </c>
      <c r="CY648">
        <f t="shared" si="381"/>
        <v>480</v>
      </c>
      <c r="CZ648">
        <f t="shared" si="382"/>
        <v>480</v>
      </c>
      <c r="DA648">
        <f t="shared" si="383"/>
        <v>1</v>
      </c>
      <c r="DB648">
        <f t="shared" si="379"/>
        <v>565.79999999999995</v>
      </c>
      <c r="DC648">
        <f t="shared" si="380"/>
        <v>27.341249999999999</v>
      </c>
      <c r="DD648" t="s">
        <v>3</v>
      </c>
      <c r="DE648" t="s">
        <v>3</v>
      </c>
      <c r="DF648">
        <f t="shared" si="374"/>
        <v>0</v>
      </c>
      <c r="DG648">
        <f t="shared" si="375"/>
        <v>0</v>
      </c>
      <c r="DH648">
        <f t="shared" si="376"/>
        <v>0</v>
      </c>
      <c r="DI648">
        <f t="shared" si="377"/>
        <v>0</v>
      </c>
      <c r="DJ648">
        <f t="shared" si="384"/>
        <v>0</v>
      </c>
      <c r="DK648">
        <v>0</v>
      </c>
    </row>
    <row r="649" spans="1:115" x14ac:dyDescent="0.2">
      <c r="A649">
        <f>ROW(Source!A309)</f>
        <v>309</v>
      </c>
      <c r="B649">
        <v>51441990</v>
      </c>
      <c r="C649">
        <v>51458255</v>
      </c>
      <c r="D649">
        <v>0</v>
      </c>
      <c r="E649">
        <v>1</v>
      </c>
      <c r="F649">
        <v>1</v>
      </c>
      <c r="G649">
        <v>1</v>
      </c>
      <c r="H649">
        <v>2</v>
      </c>
      <c r="I649" t="s">
        <v>707</v>
      </c>
      <c r="J649" t="s">
        <v>3</v>
      </c>
      <c r="K649" t="s">
        <v>708</v>
      </c>
      <c r="L649">
        <v>37129807</v>
      </c>
      <c r="N649">
        <v>1011</v>
      </c>
      <c r="O649" t="s">
        <v>646</v>
      </c>
      <c r="P649" t="s">
        <v>646</v>
      </c>
      <c r="Q649">
        <v>1</v>
      </c>
      <c r="W649">
        <v>0</v>
      </c>
      <c r="X649">
        <v>2111957426</v>
      </c>
      <c r="Y649">
        <f t="shared" si="378"/>
        <v>2.7456249999999995</v>
      </c>
      <c r="AA649">
        <v>0</v>
      </c>
      <c r="AB649">
        <v>20</v>
      </c>
      <c r="AC649">
        <v>0</v>
      </c>
      <c r="AD649">
        <v>0</v>
      </c>
      <c r="AE649">
        <v>0</v>
      </c>
      <c r="AF649">
        <v>20</v>
      </c>
      <c r="AG649">
        <v>0</v>
      </c>
      <c r="AH649">
        <v>0</v>
      </c>
      <c r="AI649">
        <v>1</v>
      </c>
      <c r="AJ649">
        <v>1</v>
      </c>
      <c r="AK649">
        <v>1</v>
      </c>
      <c r="AL649">
        <v>1</v>
      </c>
      <c r="AN649">
        <v>0</v>
      </c>
      <c r="AO649">
        <v>1</v>
      </c>
      <c r="AP649">
        <v>0</v>
      </c>
      <c r="AQ649">
        <v>0</v>
      </c>
      <c r="AR649">
        <v>0</v>
      </c>
      <c r="AS649" t="s">
        <v>3</v>
      </c>
      <c r="AT649">
        <v>1.91</v>
      </c>
      <c r="AU649" t="s">
        <v>36</v>
      </c>
      <c r="AV649">
        <v>0</v>
      </c>
      <c r="AW649">
        <v>2</v>
      </c>
      <c r="AX649">
        <v>51458284</v>
      </c>
      <c r="AY649">
        <v>2</v>
      </c>
      <c r="AZ649">
        <v>34816</v>
      </c>
      <c r="BA649">
        <v>649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CX649">
        <f>ROUND(Y649*Source!I309,9)</f>
        <v>0</v>
      </c>
      <c r="CY649">
        <f t="shared" si="381"/>
        <v>20</v>
      </c>
      <c r="CZ649">
        <f t="shared" si="382"/>
        <v>20</v>
      </c>
      <c r="DA649">
        <f t="shared" si="383"/>
        <v>1</v>
      </c>
      <c r="DB649">
        <f t="shared" si="379"/>
        <v>54.912500000000001</v>
      </c>
      <c r="DC649">
        <f t="shared" si="380"/>
        <v>0</v>
      </c>
      <c r="DD649" t="s">
        <v>3</v>
      </c>
      <c r="DE649" t="s">
        <v>3</v>
      </c>
      <c r="DF649">
        <f t="shared" si="374"/>
        <v>0</v>
      </c>
      <c r="DG649">
        <f t="shared" si="375"/>
        <v>0</v>
      </c>
      <c r="DH649">
        <f t="shared" si="376"/>
        <v>0</v>
      </c>
      <c r="DI649">
        <f t="shared" si="377"/>
        <v>0</v>
      </c>
      <c r="DJ649">
        <f t="shared" si="384"/>
        <v>0</v>
      </c>
      <c r="DK649">
        <v>0</v>
      </c>
    </row>
    <row r="650" spans="1:115" x14ac:dyDescent="0.2">
      <c r="A650">
        <f>ROW(Source!A309)</f>
        <v>309</v>
      </c>
      <c r="B650">
        <v>51441990</v>
      </c>
      <c r="C650">
        <v>51458255</v>
      </c>
      <c r="D650">
        <v>0</v>
      </c>
      <c r="E650">
        <v>1</v>
      </c>
      <c r="F650">
        <v>1</v>
      </c>
      <c r="G650">
        <v>1</v>
      </c>
      <c r="H650">
        <v>2</v>
      </c>
      <c r="I650" t="s">
        <v>709</v>
      </c>
      <c r="J650" t="s">
        <v>3</v>
      </c>
      <c r="K650" t="s">
        <v>710</v>
      </c>
      <c r="L650">
        <v>37129807</v>
      </c>
      <c r="N650">
        <v>1011</v>
      </c>
      <c r="O650" t="s">
        <v>646</v>
      </c>
      <c r="P650" t="s">
        <v>646</v>
      </c>
      <c r="Q650">
        <v>1</v>
      </c>
      <c r="W650">
        <v>0</v>
      </c>
      <c r="X650">
        <v>1349450528</v>
      </c>
      <c r="Y650">
        <f t="shared" si="378"/>
        <v>5.8793749999999996</v>
      </c>
      <c r="AA650">
        <v>0</v>
      </c>
      <c r="AB650">
        <v>3</v>
      </c>
      <c r="AC650">
        <v>0</v>
      </c>
      <c r="AD650">
        <v>0</v>
      </c>
      <c r="AE650">
        <v>0</v>
      </c>
      <c r="AF650">
        <v>3</v>
      </c>
      <c r="AG650">
        <v>0</v>
      </c>
      <c r="AH650">
        <v>0</v>
      </c>
      <c r="AI650">
        <v>1</v>
      </c>
      <c r="AJ650">
        <v>1</v>
      </c>
      <c r="AK650">
        <v>1</v>
      </c>
      <c r="AL650">
        <v>1</v>
      </c>
      <c r="AN650">
        <v>0</v>
      </c>
      <c r="AO650">
        <v>1</v>
      </c>
      <c r="AP650">
        <v>0</v>
      </c>
      <c r="AQ650">
        <v>0</v>
      </c>
      <c r="AR650">
        <v>0</v>
      </c>
      <c r="AS650" t="s">
        <v>3</v>
      </c>
      <c r="AT650">
        <v>4.09</v>
      </c>
      <c r="AU650" t="s">
        <v>36</v>
      </c>
      <c r="AV650">
        <v>0</v>
      </c>
      <c r="AW650">
        <v>2</v>
      </c>
      <c r="AX650">
        <v>51458285</v>
      </c>
      <c r="AY650">
        <v>2</v>
      </c>
      <c r="AZ650">
        <v>32768</v>
      </c>
      <c r="BA650">
        <v>650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CX650">
        <f>ROUND(Y650*Source!I309,9)</f>
        <v>0</v>
      </c>
      <c r="CY650">
        <f t="shared" si="381"/>
        <v>3</v>
      </c>
      <c r="CZ650">
        <f t="shared" si="382"/>
        <v>3</v>
      </c>
      <c r="DA650">
        <f t="shared" si="383"/>
        <v>1</v>
      </c>
      <c r="DB650">
        <f t="shared" si="379"/>
        <v>17.638124999999999</v>
      </c>
      <c r="DC650">
        <f t="shared" si="380"/>
        <v>0</v>
      </c>
      <c r="DD650" t="s">
        <v>3</v>
      </c>
      <c r="DE650" t="s">
        <v>3</v>
      </c>
      <c r="DF650">
        <f t="shared" si="374"/>
        <v>0</v>
      </c>
      <c r="DG650">
        <f t="shared" si="375"/>
        <v>0</v>
      </c>
      <c r="DH650">
        <f t="shared" si="376"/>
        <v>0</v>
      </c>
      <c r="DI650">
        <f t="shared" si="377"/>
        <v>0</v>
      </c>
      <c r="DJ650">
        <f t="shared" si="384"/>
        <v>0</v>
      </c>
      <c r="DK650">
        <v>0</v>
      </c>
    </row>
    <row r="651" spans="1:115" x14ac:dyDescent="0.2">
      <c r="A651">
        <f>ROW(Source!A309)</f>
        <v>309</v>
      </c>
      <c r="B651">
        <v>51441990</v>
      </c>
      <c r="C651">
        <v>51458255</v>
      </c>
      <c r="D651">
        <v>0</v>
      </c>
      <c r="E651">
        <v>1</v>
      </c>
      <c r="F651">
        <v>1</v>
      </c>
      <c r="G651">
        <v>1</v>
      </c>
      <c r="H651">
        <v>2</v>
      </c>
      <c r="I651" t="s">
        <v>795</v>
      </c>
      <c r="J651" t="s">
        <v>3</v>
      </c>
      <c r="K651" t="s">
        <v>796</v>
      </c>
      <c r="L651">
        <v>37129807</v>
      </c>
      <c r="N651">
        <v>1011</v>
      </c>
      <c r="O651" t="s">
        <v>646</v>
      </c>
      <c r="P651" t="s">
        <v>646</v>
      </c>
      <c r="Q651">
        <v>1</v>
      </c>
      <c r="W651">
        <v>0</v>
      </c>
      <c r="X651">
        <v>-433420819</v>
      </c>
      <c r="Y651">
        <f t="shared" si="378"/>
        <v>0.9631249999999999</v>
      </c>
      <c r="AA651">
        <v>0</v>
      </c>
      <c r="AB651">
        <v>118.7</v>
      </c>
      <c r="AC651">
        <v>11.6</v>
      </c>
      <c r="AD651">
        <v>0</v>
      </c>
      <c r="AE651">
        <v>0</v>
      </c>
      <c r="AF651">
        <v>118.7</v>
      </c>
      <c r="AG651">
        <v>11.6</v>
      </c>
      <c r="AH651">
        <v>0</v>
      </c>
      <c r="AI651">
        <v>1</v>
      </c>
      <c r="AJ651">
        <v>1</v>
      </c>
      <c r="AK651">
        <v>1</v>
      </c>
      <c r="AL651">
        <v>1</v>
      </c>
      <c r="AN651">
        <v>0</v>
      </c>
      <c r="AO651">
        <v>1</v>
      </c>
      <c r="AP651">
        <v>0</v>
      </c>
      <c r="AQ651">
        <v>0</v>
      </c>
      <c r="AR651">
        <v>0</v>
      </c>
      <c r="AS651" t="s">
        <v>3</v>
      </c>
      <c r="AT651">
        <v>0.67</v>
      </c>
      <c r="AU651" t="s">
        <v>36</v>
      </c>
      <c r="AV651">
        <v>0</v>
      </c>
      <c r="AW651">
        <v>2</v>
      </c>
      <c r="AX651">
        <v>51458286</v>
      </c>
      <c r="AY651">
        <v>2</v>
      </c>
      <c r="AZ651">
        <v>100352</v>
      </c>
      <c r="BA651">
        <v>651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CX651">
        <f>ROUND(Y651*Source!I309,9)</f>
        <v>0</v>
      </c>
      <c r="CY651">
        <f t="shared" si="381"/>
        <v>118.7</v>
      </c>
      <c r="CZ651">
        <f t="shared" si="382"/>
        <v>118.7</v>
      </c>
      <c r="DA651">
        <f t="shared" si="383"/>
        <v>1</v>
      </c>
      <c r="DB651">
        <f t="shared" si="379"/>
        <v>114.324375</v>
      </c>
      <c r="DC651">
        <f t="shared" si="380"/>
        <v>11.169375</v>
      </c>
      <c r="DD651" t="s">
        <v>3</v>
      </c>
      <c r="DE651" t="s">
        <v>3</v>
      </c>
      <c r="DF651">
        <f t="shared" si="374"/>
        <v>0</v>
      </c>
      <c r="DG651">
        <f t="shared" si="375"/>
        <v>0</v>
      </c>
      <c r="DH651">
        <f t="shared" si="376"/>
        <v>0</v>
      </c>
      <c r="DI651">
        <f t="shared" si="377"/>
        <v>0</v>
      </c>
      <c r="DJ651">
        <f t="shared" si="384"/>
        <v>0</v>
      </c>
      <c r="DK651">
        <v>0</v>
      </c>
    </row>
    <row r="652" spans="1:115" x14ac:dyDescent="0.2">
      <c r="A652">
        <f>ROW(Source!A309)</f>
        <v>309</v>
      </c>
      <c r="B652">
        <v>51441990</v>
      </c>
      <c r="C652">
        <v>51458255</v>
      </c>
      <c r="D652">
        <v>0</v>
      </c>
      <c r="E652">
        <v>1</v>
      </c>
      <c r="F652">
        <v>1</v>
      </c>
      <c r="G652">
        <v>1</v>
      </c>
      <c r="H652">
        <v>3</v>
      </c>
      <c r="I652" t="s">
        <v>713</v>
      </c>
      <c r="J652" t="s">
        <v>3</v>
      </c>
      <c r="K652" t="s">
        <v>714</v>
      </c>
      <c r="L652">
        <v>1348</v>
      </c>
      <c r="N652">
        <v>1009</v>
      </c>
      <c r="O652" t="s">
        <v>230</v>
      </c>
      <c r="P652" t="s">
        <v>230</v>
      </c>
      <c r="Q652">
        <v>1000</v>
      </c>
      <c r="W652">
        <v>0</v>
      </c>
      <c r="X652">
        <v>-933603626</v>
      </c>
      <c r="Y652">
        <f t="shared" ref="Y652:Y666" si="385">AT652</f>
        <v>1E-3</v>
      </c>
      <c r="AA652">
        <v>2457.8000000000002</v>
      </c>
      <c r="AB652">
        <v>0</v>
      </c>
      <c r="AC652">
        <v>0</v>
      </c>
      <c r="AD652">
        <v>0</v>
      </c>
      <c r="AE652">
        <v>2457.8000000000002</v>
      </c>
      <c r="AF652">
        <v>0</v>
      </c>
      <c r="AG652">
        <v>0</v>
      </c>
      <c r="AH652">
        <v>0</v>
      </c>
      <c r="AI652">
        <v>1</v>
      </c>
      <c r="AJ652">
        <v>1</v>
      </c>
      <c r="AK652">
        <v>1</v>
      </c>
      <c r="AL652">
        <v>1</v>
      </c>
      <c r="AN652">
        <v>0</v>
      </c>
      <c r="AO652">
        <v>1</v>
      </c>
      <c r="AP652">
        <v>0</v>
      </c>
      <c r="AQ652">
        <v>0</v>
      </c>
      <c r="AR652">
        <v>0</v>
      </c>
      <c r="AS652" t="s">
        <v>3</v>
      </c>
      <c r="AT652">
        <v>1E-3</v>
      </c>
      <c r="AU652" t="s">
        <v>3</v>
      </c>
      <c r="AV652">
        <v>0</v>
      </c>
      <c r="AW652">
        <v>2</v>
      </c>
      <c r="AX652">
        <v>51458287</v>
      </c>
      <c r="AY652">
        <v>2</v>
      </c>
      <c r="AZ652">
        <v>16384</v>
      </c>
      <c r="BA652">
        <v>652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CX652">
        <f>ROUND(Y652*Source!I309,9)</f>
        <v>0</v>
      </c>
      <c r="CY652">
        <f t="shared" ref="CY652:CY666" si="386">AA652</f>
        <v>2457.8000000000002</v>
      </c>
      <c r="CZ652">
        <f t="shared" ref="CZ652:CZ666" si="387">AE652</f>
        <v>2457.8000000000002</v>
      </c>
      <c r="DA652">
        <f t="shared" ref="DA652:DA666" si="388">AI652</f>
        <v>1</v>
      </c>
      <c r="DB652">
        <f t="shared" ref="DB652:DB666" si="389">ROUND(ROUND(AT652*CZ652,2),6)</f>
        <v>2.46</v>
      </c>
      <c r="DC652">
        <f t="shared" ref="DC652:DC666" si="390">ROUND(ROUND(AT652*AG652,2),6)</f>
        <v>0</v>
      </c>
      <c r="DD652" t="s">
        <v>3</v>
      </c>
      <c r="DE652" t="s">
        <v>3</v>
      </c>
      <c r="DF652">
        <f t="shared" si="374"/>
        <v>0</v>
      </c>
      <c r="DG652">
        <f t="shared" si="375"/>
        <v>0</v>
      </c>
      <c r="DH652">
        <f t="shared" si="376"/>
        <v>0</v>
      </c>
      <c r="DI652">
        <f t="shared" si="377"/>
        <v>0</v>
      </c>
      <c r="DJ652">
        <f t="shared" ref="DJ652:DJ666" si="391">DF652</f>
        <v>0</v>
      </c>
      <c r="DK652">
        <v>0</v>
      </c>
    </row>
    <row r="653" spans="1:115" x14ac:dyDescent="0.2">
      <c r="A653">
        <f>ROW(Source!A309)</f>
        <v>309</v>
      </c>
      <c r="B653">
        <v>51441990</v>
      </c>
      <c r="C653">
        <v>51458255</v>
      </c>
      <c r="D653">
        <v>0</v>
      </c>
      <c r="E653">
        <v>1</v>
      </c>
      <c r="F653">
        <v>1</v>
      </c>
      <c r="G653">
        <v>1</v>
      </c>
      <c r="H653">
        <v>3</v>
      </c>
      <c r="I653" t="s">
        <v>797</v>
      </c>
      <c r="J653" t="s">
        <v>3</v>
      </c>
      <c r="K653" t="s">
        <v>798</v>
      </c>
      <c r="L653">
        <v>1348</v>
      </c>
      <c r="N653">
        <v>1009</v>
      </c>
      <c r="O653" t="s">
        <v>230</v>
      </c>
      <c r="P653" t="s">
        <v>230</v>
      </c>
      <c r="Q653">
        <v>1000</v>
      </c>
      <c r="W653">
        <v>0</v>
      </c>
      <c r="X653">
        <v>1710839575</v>
      </c>
      <c r="Y653">
        <f t="shared" si="385"/>
        <v>5.0000000000000001E-4</v>
      </c>
      <c r="AA653">
        <v>9765</v>
      </c>
      <c r="AB653">
        <v>0</v>
      </c>
      <c r="AC653">
        <v>0</v>
      </c>
      <c r="AD653">
        <v>0</v>
      </c>
      <c r="AE653">
        <v>9765</v>
      </c>
      <c r="AF653">
        <v>0</v>
      </c>
      <c r="AG653">
        <v>0</v>
      </c>
      <c r="AH653">
        <v>0</v>
      </c>
      <c r="AI653">
        <v>1</v>
      </c>
      <c r="AJ653">
        <v>1</v>
      </c>
      <c r="AK653">
        <v>1</v>
      </c>
      <c r="AL653">
        <v>1</v>
      </c>
      <c r="AN653">
        <v>0</v>
      </c>
      <c r="AO653">
        <v>1</v>
      </c>
      <c r="AP653">
        <v>0</v>
      </c>
      <c r="AQ653">
        <v>0</v>
      </c>
      <c r="AR653">
        <v>0</v>
      </c>
      <c r="AS653" t="s">
        <v>3</v>
      </c>
      <c r="AT653">
        <v>5.0000000000000001E-4</v>
      </c>
      <c r="AU653" t="s">
        <v>3</v>
      </c>
      <c r="AV653">
        <v>0</v>
      </c>
      <c r="AW653">
        <v>2</v>
      </c>
      <c r="AX653">
        <v>51458288</v>
      </c>
      <c r="AY653">
        <v>2</v>
      </c>
      <c r="AZ653">
        <v>16384</v>
      </c>
      <c r="BA653">
        <v>653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CX653">
        <f>ROUND(Y653*Source!I309,9)</f>
        <v>0</v>
      </c>
      <c r="CY653">
        <f t="shared" si="386"/>
        <v>9765</v>
      </c>
      <c r="CZ653">
        <f t="shared" si="387"/>
        <v>9765</v>
      </c>
      <c r="DA653">
        <f t="shared" si="388"/>
        <v>1</v>
      </c>
      <c r="DB653">
        <f t="shared" si="389"/>
        <v>4.88</v>
      </c>
      <c r="DC653">
        <f t="shared" si="390"/>
        <v>0</v>
      </c>
      <c r="DD653" t="s">
        <v>3</v>
      </c>
      <c r="DE653" t="s">
        <v>3</v>
      </c>
      <c r="DF653">
        <f t="shared" si="374"/>
        <v>0</v>
      </c>
      <c r="DG653">
        <f t="shared" si="375"/>
        <v>0</v>
      </c>
      <c r="DH653">
        <f t="shared" si="376"/>
        <v>0</v>
      </c>
      <c r="DI653">
        <f t="shared" si="377"/>
        <v>0</v>
      </c>
      <c r="DJ653">
        <f t="shared" si="391"/>
        <v>0</v>
      </c>
      <c r="DK653">
        <v>0</v>
      </c>
    </row>
    <row r="654" spans="1:115" x14ac:dyDescent="0.2">
      <c r="A654">
        <f>ROW(Source!A309)</f>
        <v>309</v>
      </c>
      <c r="B654">
        <v>51441990</v>
      </c>
      <c r="C654">
        <v>51458255</v>
      </c>
      <c r="D654">
        <v>0</v>
      </c>
      <c r="E654">
        <v>1</v>
      </c>
      <c r="F654">
        <v>1</v>
      </c>
      <c r="G654">
        <v>1</v>
      </c>
      <c r="H654">
        <v>3</v>
      </c>
      <c r="I654" t="s">
        <v>799</v>
      </c>
      <c r="J654" t="s">
        <v>3</v>
      </c>
      <c r="K654" t="s">
        <v>800</v>
      </c>
      <c r="L654">
        <v>1348</v>
      </c>
      <c r="N654">
        <v>1009</v>
      </c>
      <c r="O654" t="s">
        <v>230</v>
      </c>
      <c r="P654" t="s">
        <v>230</v>
      </c>
      <c r="Q654">
        <v>1000</v>
      </c>
      <c r="W654">
        <v>0</v>
      </c>
      <c r="X654">
        <v>1332717115</v>
      </c>
      <c r="Y654">
        <f t="shared" si="385"/>
        <v>0.01</v>
      </c>
      <c r="AA654">
        <v>12606</v>
      </c>
      <c r="AB654">
        <v>0</v>
      </c>
      <c r="AC654">
        <v>0</v>
      </c>
      <c r="AD654">
        <v>0</v>
      </c>
      <c r="AE654">
        <v>12606</v>
      </c>
      <c r="AF654">
        <v>0</v>
      </c>
      <c r="AG654">
        <v>0</v>
      </c>
      <c r="AH654">
        <v>0</v>
      </c>
      <c r="AI654">
        <v>1</v>
      </c>
      <c r="AJ654">
        <v>1</v>
      </c>
      <c r="AK654">
        <v>1</v>
      </c>
      <c r="AL654">
        <v>1</v>
      </c>
      <c r="AN654">
        <v>0</v>
      </c>
      <c r="AO654">
        <v>1</v>
      </c>
      <c r="AP654">
        <v>0</v>
      </c>
      <c r="AQ654">
        <v>0</v>
      </c>
      <c r="AR654">
        <v>0</v>
      </c>
      <c r="AS654" t="s">
        <v>3</v>
      </c>
      <c r="AT654">
        <v>0.01</v>
      </c>
      <c r="AU654" t="s">
        <v>3</v>
      </c>
      <c r="AV654">
        <v>0</v>
      </c>
      <c r="AW654">
        <v>2</v>
      </c>
      <c r="AX654">
        <v>51458289</v>
      </c>
      <c r="AY654">
        <v>2</v>
      </c>
      <c r="AZ654">
        <v>16384</v>
      </c>
      <c r="BA654">
        <v>654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CX654">
        <f>ROUND(Y654*Source!I309,9)</f>
        <v>0</v>
      </c>
      <c r="CY654">
        <f t="shared" si="386"/>
        <v>12606</v>
      </c>
      <c r="CZ654">
        <f t="shared" si="387"/>
        <v>12606</v>
      </c>
      <c r="DA654">
        <f t="shared" si="388"/>
        <v>1</v>
      </c>
      <c r="DB654">
        <f t="shared" si="389"/>
        <v>126.06</v>
      </c>
      <c r="DC654">
        <f t="shared" si="390"/>
        <v>0</v>
      </c>
      <c r="DD654" t="s">
        <v>3</v>
      </c>
      <c r="DE654" t="s">
        <v>3</v>
      </c>
      <c r="DF654">
        <f t="shared" si="374"/>
        <v>0</v>
      </c>
      <c r="DG654">
        <f t="shared" si="375"/>
        <v>0</v>
      </c>
      <c r="DH654">
        <f t="shared" si="376"/>
        <v>0</v>
      </c>
      <c r="DI654">
        <f t="shared" si="377"/>
        <v>0</v>
      </c>
      <c r="DJ654">
        <f t="shared" si="391"/>
        <v>0</v>
      </c>
      <c r="DK654">
        <v>0</v>
      </c>
    </row>
    <row r="655" spans="1:115" x14ac:dyDescent="0.2">
      <c r="A655">
        <f>ROW(Source!A309)</f>
        <v>309</v>
      </c>
      <c r="B655">
        <v>51441990</v>
      </c>
      <c r="C655">
        <v>51458255</v>
      </c>
      <c r="D655">
        <v>0</v>
      </c>
      <c r="E655">
        <v>1</v>
      </c>
      <c r="F655">
        <v>1</v>
      </c>
      <c r="G655">
        <v>1</v>
      </c>
      <c r="H655">
        <v>3</v>
      </c>
      <c r="I655" t="s">
        <v>801</v>
      </c>
      <c r="J655" t="s">
        <v>3</v>
      </c>
      <c r="K655" t="s">
        <v>802</v>
      </c>
      <c r="L655">
        <v>1339</v>
      </c>
      <c r="N655">
        <v>1007</v>
      </c>
      <c r="O655" t="s">
        <v>57</v>
      </c>
      <c r="P655" t="s">
        <v>57</v>
      </c>
      <c r="Q655">
        <v>1</v>
      </c>
      <c r="W655">
        <v>0</v>
      </c>
      <c r="X655">
        <v>1858880806</v>
      </c>
      <c r="Y655">
        <f t="shared" si="385"/>
        <v>20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1</v>
      </c>
      <c r="AJ655">
        <v>1</v>
      </c>
      <c r="AK655">
        <v>1</v>
      </c>
      <c r="AL655">
        <v>1</v>
      </c>
      <c r="AN655">
        <v>0</v>
      </c>
      <c r="AO655">
        <v>0</v>
      </c>
      <c r="AP655">
        <v>0</v>
      </c>
      <c r="AQ655">
        <v>0</v>
      </c>
      <c r="AR655">
        <v>0</v>
      </c>
      <c r="AS655" t="s">
        <v>3</v>
      </c>
      <c r="AT655">
        <v>20</v>
      </c>
      <c r="AU655" t="s">
        <v>3</v>
      </c>
      <c r="AV655">
        <v>0</v>
      </c>
      <c r="AW655">
        <v>2</v>
      </c>
      <c r="AX655">
        <v>51458290</v>
      </c>
      <c r="AY655">
        <v>1</v>
      </c>
      <c r="AZ655">
        <v>0</v>
      </c>
      <c r="BA655">
        <v>655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CX655">
        <f>ROUND(Y655*Source!I309,9)</f>
        <v>0</v>
      </c>
      <c r="CY655">
        <f t="shared" si="386"/>
        <v>0</v>
      </c>
      <c r="CZ655">
        <f t="shared" si="387"/>
        <v>0</v>
      </c>
      <c r="DA655">
        <f t="shared" si="388"/>
        <v>1</v>
      </c>
      <c r="DB655">
        <f t="shared" si="389"/>
        <v>0</v>
      </c>
      <c r="DC655">
        <f t="shared" si="390"/>
        <v>0</v>
      </c>
      <c r="DD655" t="s">
        <v>3</v>
      </c>
      <c r="DE655" t="s">
        <v>3</v>
      </c>
      <c r="DF655">
        <f t="shared" si="374"/>
        <v>0</v>
      </c>
      <c r="DG655">
        <f t="shared" si="375"/>
        <v>0</v>
      </c>
      <c r="DH655">
        <f t="shared" si="376"/>
        <v>0</v>
      </c>
      <c r="DI655">
        <f t="shared" si="377"/>
        <v>0</v>
      </c>
      <c r="DJ655">
        <f t="shared" si="391"/>
        <v>0</v>
      </c>
      <c r="DK655">
        <v>0</v>
      </c>
    </row>
    <row r="656" spans="1:115" x14ac:dyDescent="0.2">
      <c r="A656">
        <f>ROW(Source!A309)</f>
        <v>309</v>
      </c>
      <c r="B656">
        <v>51441990</v>
      </c>
      <c r="C656">
        <v>51458255</v>
      </c>
      <c r="D656">
        <v>0</v>
      </c>
      <c r="E656">
        <v>1</v>
      </c>
      <c r="F656">
        <v>1</v>
      </c>
      <c r="G656">
        <v>1</v>
      </c>
      <c r="H656">
        <v>3</v>
      </c>
      <c r="I656" t="s">
        <v>803</v>
      </c>
      <c r="J656" t="s">
        <v>3</v>
      </c>
      <c r="K656" t="s">
        <v>804</v>
      </c>
      <c r="L656">
        <v>1348</v>
      </c>
      <c r="N656">
        <v>1009</v>
      </c>
      <c r="O656" t="s">
        <v>230</v>
      </c>
      <c r="P656" t="s">
        <v>230</v>
      </c>
      <c r="Q656">
        <v>1000</v>
      </c>
      <c r="W656">
        <v>0</v>
      </c>
      <c r="X656">
        <v>-1849915576</v>
      </c>
      <c r="Y656">
        <f t="shared" si="385"/>
        <v>1.9E-2</v>
      </c>
      <c r="AA656">
        <v>5763</v>
      </c>
      <c r="AB656">
        <v>0</v>
      </c>
      <c r="AC656">
        <v>0</v>
      </c>
      <c r="AD656">
        <v>0</v>
      </c>
      <c r="AE656">
        <v>5763</v>
      </c>
      <c r="AF656">
        <v>0</v>
      </c>
      <c r="AG656">
        <v>0</v>
      </c>
      <c r="AH656">
        <v>0</v>
      </c>
      <c r="AI656">
        <v>1</v>
      </c>
      <c r="AJ656">
        <v>1</v>
      </c>
      <c r="AK656">
        <v>1</v>
      </c>
      <c r="AL656">
        <v>1</v>
      </c>
      <c r="AN656">
        <v>0</v>
      </c>
      <c r="AO656">
        <v>1</v>
      </c>
      <c r="AP656">
        <v>0</v>
      </c>
      <c r="AQ656">
        <v>0</v>
      </c>
      <c r="AR656">
        <v>0</v>
      </c>
      <c r="AS656" t="s">
        <v>3</v>
      </c>
      <c r="AT656">
        <v>1.9E-2</v>
      </c>
      <c r="AU656" t="s">
        <v>3</v>
      </c>
      <c r="AV656">
        <v>0</v>
      </c>
      <c r="AW656">
        <v>2</v>
      </c>
      <c r="AX656">
        <v>51458291</v>
      </c>
      <c r="AY656">
        <v>2</v>
      </c>
      <c r="AZ656">
        <v>16384</v>
      </c>
      <c r="BA656">
        <v>656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CX656">
        <f>ROUND(Y656*Source!I309,9)</f>
        <v>0</v>
      </c>
      <c r="CY656">
        <f t="shared" si="386"/>
        <v>5763</v>
      </c>
      <c r="CZ656">
        <f t="shared" si="387"/>
        <v>5763</v>
      </c>
      <c r="DA656">
        <f t="shared" si="388"/>
        <v>1</v>
      </c>
      <c r="DB656">
        <f t="shared" si="389"/>
        <v>109.5</v>
      </c>
      <c r="DC656">
        <f t="shared" si="390"/>
        <v>0</v>
      </c>
      <c r="DD656" t="s">
        <v>3</v>
      </c>
      <c r="DE656" t="s">
        <v>3</v>
      </c>
      <c r="DF656">
        <f t="shared" si="374"/>
        <v>0</v>
      </c>
      <c r="DG656">
        <f t="shared" si="375"/>
        <v>0</v>
      </c>
      <c r="DH656">
        <f t="shared" si="376"/>
        <v>0</v>
      </c>
      <c r="DI656">
        <f t="shared" si="377"/>
        <v>0</v>
      </c>
      <c r="DJ656">
        <f t="shared" si="391"/>
        <v>0</v>
      </c>
      <c r="DK656">
        <v>0</v>
      </c>
    </row>
    <row r="657" spans="1:115" x14ac:dyDescent="0.2">
      <c r="A657">
        <f>ROW(Source!A309)</f>
        <v>309</v>
      </c>
      <c r="B657">
        <v>51441990</v>
      </c>
      <c r="C657">
        <v>51458255</v>
      </c>
      <c r="D657">
        <v>0</v>
      </c>
      <c r="E657">
        <v>1</v>
      </c>
      <c r="F657">
        <v>1</v>
      </c>
      <c r="G657">
        <v>1</v>
      </c>
      <c r="H657">
        <v>3</v>
      </c>
      <c r="I657" t="s">
        <v>805</v>
      </c>
      <c r="J657" t="s">
        <v>3</v>
      </c>
      <c r="K657" t="s">
        <v>806</v>
      </c>
      <c r="L657">
        <v>1348</v>
      </c>
      <c r="N657">
        <v>1009</v>
      </c>
      <c r="O657" t="s">
        <v>230</v>
      </c>
      <c r="P657" t="s">
        <v>230</v>
      </c>
      <c r="Q657">
        <v>1000</v>
      </c>
      <c r="W657">
        <v>0</v>
      </c>
      <c r="X657">
        <v>1705728817</v>
      </c>
      <c r="Y657">
        <f t="shared" si="385"/>
        <v>0.01</v>
      </c>
      <c r="AA657">
        <v>5085</v>
      </c>
      <c r="AB657">
        <v>0</v>
      </c>
      <c r="AC657">
        <v>0</v>
      </c>
      <c r="AD657">
        <v>0</v>
      </c>
      <c r="AE657">
        <v>5085</v>
      </c>
      <c r="AF657">
        <v>0</v>
      </c>
      <c r="AG657">
        <v>0</v>
      </c>
      <c r="AH657">
        <v>0</v>
      </c>
      <c r="AI657">
        <v>1</v>
      </c>
      <c r="AJ657">
        <v>1</v>
      </c>
      <c r="AK657">
        <v>1</v>
      </c>
      <c r="AL657">
        <v>1</v>
      </c>
      <c r="AN657">
        <v>0</v>
      </c>
      <c r="AO657">
        <v>1</v>
      </c>
      <c r="AP657">
        <v>0</v>
      </c>
      <c r="AQ657">
        <v>0</v>
      </c>
      <c r="AR657">
        <v>0</v>
      </c>
      <c r="AS657" t="s">
        <v>3</v>
      </c>
      <c r="AT657">
        <v>0.01</v>
      </c>
      <c r="AU657" t="s">
        <v>3</v>
      </c>
      <c r="AV657">
        <v>0</v>
      </c>
      <c r="AW657">
        <v>2</v>
      </c>
      <c r="AX657">
        <v>51458292</v>
      </c>
      <c r="AY657">
        <v>2</v>
      </c>
      <c r="AZ657">
        <v>16384</v>
      </c>
      <c r="BA657">
        <v>657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CX657">
        <f>ROUND(Y657*Source!I309,9)</f>
        <v>0</v>
      </c>
      <c r="CY657">
        <f t="shared" si="386"/>
        <v>5085</v>
      </c>
      <c r="CZ657">
        <f t="shared" si="387"/>
        <v>5085</v>
      </c>
      <c r="DA657">
        <f t="shared" si="388"/>
        <v>1</v>
      </c>
      <c r="DB657">
        <f t="shared" si="389"/>
        <v>50.85</v>
      </c>
      <c r="DC657">
        <f t="shared" si="390"/>
        <v>0</v>
      </c>
      <c r="DD657" t="s">
        <v>3</v>
      </c>
      <c r="DE657" t="s">
        <v>3</v>
      </c>
      <c r="DF657">
        <f t="shared" si="374"/>
        <v>0</v>
      </c>
      <c r="DG657">
        <f t="shared" si="375"/>
        <v>0</v>
      </c>
      <c r="DH657">
        <f t="shared" si="376"/>
        <v>0</v>
      </c>
      <c r="DI657">
        <f t="shared" si="377"/>
        <v>0</v>
      </c>
      <c r="DJ657">
        <f t="shared" si="391"/>
        <v>0</v>
      </c>
      <c r="DK657">
        <v>0</v>
      </c>
    </row>
    <row r="658" spans="1:115" x14ac:dyDescent="0.2">
      <c r="A658">
        <f>ROW(Source!A309)</f>
        <v>309</v>
      </c>
      <c r="B658">
        <v>51441990</v>
      </c>
      <c r="C658">
        <v>51458255</v>
      </c>
      <c r="D658">
        <v>0</v>
      </c>
      <c r="E658">
        <v>1</v>
      </c>
      <c r="F658">
        <v>1</v>
      </c>
      <c r="G658">
        <v>1</v>
      </c>
      <c r="H658">
        <v>3</v>
      </c>
      <c r="I658" t="s">
        <v>450</v>
      </c>
      <c r="J658" t="s">
        <v>3</v>
      </c>
      <c r="K658" t="s">
        <v>451</v>
      </c>
      <c r="L658">
        <v>1339</v>
      </c>
      <c r="N658">
        <v>1007</v>
      </c>
      <c r="O658" t="s">
        <v>57</v>
      </c>
      <c r="P658" t="s">
        <v>57</v>
      </c>
      <c r="Q658">
        <v>1</v>
      </c>
      <c r="W658">
        <v>0</v>
      </c>
      <c r="X658">
        <v>-400933283</v>
      </c>
      <c r="Y658">
        <f t="shared" si="385"/>
        <v>0.4</v>
      </c>
      <c r="AA658">
        <v>2308.0100000000002</v>
      </c>
      <c r="AB658">
        <v>0</v>
      </c>
      <c r="AC658">
        <v>0</v>
      </c>
      <c r="AD658">
        <v>0</v>
      </c>
      <c r="AE658">
        <v>2308.0100000000002</v>
      </c>
      <c r="AF658">
        <v>0</v>
      </c>
      <c r="AG658">
        <v>0</v>
      </c>
      <c r="AH658">
        <v>0</v>
      </c>
      <c r="AI658">
        <v>1</v>
      </c>
      <c r="AJ658">
        <v>1</v>
      </c>
      <c r="AK658">
        <v>1</v>
      </c>
      <c r="AL658">
        <v>1</v>
      </c>
      <c r="AN658">
        <v>0</v>
      </c>
      <c r="AO658">
        <v>1</v>
      </c>
      <c r="AP658">
        <v>0</v>
      </c>
      <c r="AQ658">
        <v>0</v>
      </c>
      <c r="AR658">
        <v>0</v>
      </c>
      <c r="AS658" t="s">
        <v>3</v>
      </c>
      <c r="AT658">
        <v>0.4</v>
      </c>
      <c r="AU658" t="s">
        <v>3</v>
      </c>
      <c r="AV658">
        <v>0</v>
      </c>
      <c r="AW658">
        <v>2</v>
      </c>
      <c r="AX658">
        <v>51458293</v>
      </c>
      <c r="AY658">
        <v>2</v>
      </c>
      <c r="AZ658">
        <v>16384</v>
      </c>
      <c r="BA658">
        <v>658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CX658">
        <f>ROUND(Y658*Source!I309,9)</f>
        <v>0</v>
      </c>
      <c r="CY658">
        <f t="shared" si="386"/>
        <v>2308.0100000000002</v>
      </c>
      <c r="CZ658">
        <f t="shared" si="387"/>
        <v>2308.0100000000002</v>
      </c>
      <c r="DA658">
        <f t="shared" si="388"/>
        <v>1</v>
      </c>
      <c r="DB658">
        <f t="shared" si="389"/>
        <v>923.2</v>
      </c>
      <c r="DC658">
        <f t="shared" si="390"/>
        <v>0</v>
      </c>
      <c r="DD658" t="s">
        <v>3</v>
      </c>
      <c r="DE658" t="s">
        <v>3</v>
      </c>
      <c r="DF658">
        <f t="shared" si="374"/>
        <v>0</v>
      </c>
      <c r="DG658">
        <f t="shared" si="375"/>
        <v>0</v>
      </c>
      <c r="DH658">
        <f t="shared" si="376"/>
        <v>0</v>
      </c>
      <c r="DI658">
        <f t="shared" si="377"/>
        <v>0</v>
      </c>
      <c r="DJ658">
        <f t="shared" si="391"/>
        <v>0</v>
      </c>
      <c r="DK658">
        <v>0</v>
      </c>
    </row>
    <row r="659" spans="1:115" x14ac:dyDescent="0.2">
      <c r="A659">
        <f>ROW(Source!A309)</f>
        <v>309</v>
      </c>
      <c r="B659">
        <v>51441990</v>
      </c>
      <c r="C659">
        <v>51458255</v>
      </c>
      <c r="D659">
        <v>0</v>
      </c>
      <c r="E659">
        <v>1</v>
      </c>
      <c r="F659">
        <v>1</v>
      </c>
      <c r="G659">
        <v>1</v>
      </c>
      <c r="H659">
        <v>3</v>
      </c>
      <c r="I659" t="s">
        <v>746</v>
      </c>
      <c r="J659" t="s">
        <v>3</v>
      </c>
      <c r="K659" t="s">
        <v>747</v>
      </c>
      <c r="L659">
        <v>1346</v>
      </c>
      <c r="N659">
        <v>1009</v>
      </c>
      <c r="O659" t="s">
        <v>365</v>
      </c>
      <c r="P659" t="s">
        <v>365</v>
      </c>
      <c r="Q659">
        <v>1</v>
      </c>
      <c r="W659">
        <v>0</v>
      </c>
      <c r="X659">
        <v>1043853680</v>
      </c>
      <c r="Y659">
        <f t="shared" si="385"/>
        <v>1</v>
      </c>
      <c r="AA659">
        <v>15.12</v>
      </c>
      <c r="AB659">
        <v>0</v>
      </c>
      <c r="AC659">
        <v>0</v>
      </c>
      <c r="AD659">
        <v>0</v>
      </c>
      <c r="AE659">
        <v>15.12</v>
      </c>
      <c r="AF659">
        <v>0</v>
      </c>
      <c r="AG659">
        <v>0</v>
      </c>
      <c r="AH659">
        <v>0</v>
      </c>
      <c r="AI659">
        <v>1</v>
      </c>
      <c r="AJ659">
        <v>1</v>
      </c>
      <c r="AK659">
        <v>1</v>
      </c>
      <c r="AL659">
        <v>1</v>
      </c>
      <c r="AN659">
        <v>0</v>
      </c>
      <c r="AO659">
        <v>1</v>
      </c>
      <c r="AP659">
        <v>0</v>
      </c>
      <c r="AQ659">
        <v>0</v>
      </c>
      <c r="AR659">
        <v>0</v>
      </c>
      <c r="AS659" t="s">
        <v>3</v>
      </c>
      <c r="AT659">
        <v>1</v>
      </c>
      <c r="AU659" t="s">
        <v>3</v>
      </c>
      <c r="AV659">
        <v>0</v>
      </c>
      <c r="AW659">
        <v>2</v>
      </c>
      <c r="AX659">
        <v>51458294</v>
      </c>
      <c r="AY659">
        <v>2</v>
      </c>
      <c r="AZ659">
        <v>16384</v>
      </c>
      <c r="BA659">
        <v>659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CX659">
        <f>ROUND(Y659*Source!I309,9)</f>
        <v>0</v>
      </c>
      <c r="CY659">
        <f t="shared" si="386"/>
        <v>15.12</v>
      </c>
      <c r="CZ659">
        <f t="shared" si="387"/>
        <v>15.12</v>
      </c>
      <c r="DA659">
        <f t="shared" si="388"/>
        <v>1</v>
      </c>
      <c r="DB659">
        <f t="shared" si="389"/>
        <v>15.12</v>
      </c>
      <c r="DC659">
        <f t="shared" si="390"/>
        <v>0</v>
      </c>
      <c r="DD659" t="s">
        <v>3</v>
      </c>
      <c r="DE659" t="s">
        <v>3</v>
      </c>
      <c r="DF659">
        <f t="shared" si="374"/>
        <v>0</v>
      </c>
      <c r="DG659">
        <f t="shared" si="375"/>
        <v>0</v>
      </c>
      <c r="DH659">
        <f t="shared" si="376"/>
        <v>0</v>
      </c>
      <c r="DI659">
        <f t="shared" si="377"/>
        <v>0</v>
      </c>
      <c r="DJ659">
        <f t="shared" si="391"/>
        <v>0</v>
      </c>
      <c r="DK659">
        <v>0</v>
      </c>
    </row>
    <row r="660" spans="1:115" x14ac:dyDescent="0.2">
      <c r="A660">
        <f>ROW(Source!A309)</f>
        <v>309</v>
      </c>
      <c r="B660">
        <v>51441990</v>
      </c>
      <c r="C660">
        <v>51458255</v>
      </c>
      <c r="D660">
        <v>0</v>
      </c>
      <c r="E660">
        <v>1</v>
      </c>
      <c r="F660">
        <v>1</v>
      </c>
      <c r="G660">
        <v>1</v>
      </c>
      <c r="H660">
        <v>3</v>
      </c>
      <c r="I660" t="s">
        <v>807</v>
      </c>
      <c r="J660" t="s">
        <v>3</v>
      </c>
      <c r="K660" t="s">
        <v>808</v>
      </c>
      <c r="L660">
        <v>1348</v>
      </c>
      <c r="N660">
        <v>1009</v>
      </c>
      <c r="O660" t="s">
        <v>230</v>
      </c>
      <c r="P660" t="s">
        <v>230</v>
      </c>
      <c r="Q660">
        <v>1000</v>
      </c>
      <c r="W660">
        <v>0</v>
      </c>
      <c r="X660">
        <v>-1223869955</v>
      </c>
      <c r="Y660">
        <f t="shared" si="385"/>
        <v>1E-3</v>
      </c>
      <c r="AA660">
        <v>16950</v>
      </c>
      <c r="AB660">
        <v>0</v>
      </c>
      <c r="AC660">
        <v>0</v>
      </c>
      <c r="AD660">
        <v>0</v>
      </c>
      <c r="AE660">
        <v>16950</v>
      </c>
      <c r="AF660">
        <v>0</v>
      </c>
      <c r="AG660">
        <v>0</v>
      </c>
      <c r="AH660">
        <v>0</v>
      </c>
      <c r="AI660">
        <v>1</v>
      </c>
      <c r="AJ660">
        <v>1</v>
      </c>
      <c r="AK660">
        <v>1</v>
      </c>
      <c r="AL660">
        <v>1</v>
      </c>
      <c r="AN660">
        <v>0</v>
      </c>
      <c r="AO660">
        <v>1</v>
      </c>
      <c r="AP660">
        <v>0</v>
      </c>
      <c r="AQ660">
        <v>0</v>
      </c>
      <c r="AR660">
        <v>0</v>
      </c>
      <c r="AS660" t="s">
        <v>3</v>
      </c>
      <c r="AT660">
        <v>1E-3</v>
      </c>
      <c r="AU660" t="s">
        <v>3</v>
      </c>
      <c r="AV660">
        <v>0</v>
      </c>
      <c r="AW660">
        <v>2</v>
      </c>
      <c r="AX660">
        <v>51458295</v>
      </c>
      <c r="AY660">
        <v>2</v>
      </c>
      <c r="AZ660">
        <v>16384</v>
      </c>
      <c r="BA660">
        <v>660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CX660">
        <f>ROUND(Y660*Source!I309,9)</f>
        <v>0</v>
      </c>
      <c r="CY660">
        <f t="shared" si="386"/>
        <v>16950</v>
      </c>
      <c r="CZ660">
        <f t="shared" si="387"/>
        <v>16950</v>
      </c>
      <c r="DA660">
        <f t="shared" si="388"/>
        <v>1</v>
      </c>
      <c r="DB660">
        <f t="shared" si="389"/>
        <v>16.95</v>
      </c>
      <c r="DC660">
        <f t="shared" si="390"/>
        <v>0</v>
      </c>
      <c r="DD660" t="s">
        <v>3</v>
      </c>
      <c r="DE660" t="s">
        <v>3</v>
      </c>
      <c r="DF660">
        <f t="shared" si="374"/>
        <v>0</v>
      </c>
      <c r="DG660">
        <f t="shared" si="375"/>
        <v>0</v>
      </c>
      <c r="DH660">
        <f t="shared" si="376"/>
        <v>0</v>
      </c>
      <c r="DI660">
        <f t="shared" si="377"/>
        <v>0</v>
      </c>
      <c r="DJ660">
        <f t="shared" si="391"/>
        <v>0</v>
      </c>
      <c r="DK660">
        <v>0</v>
      </c>
    </row>
    <row r="661" spans="1:115" x14ac:dyDescent="0.2">
      <c r="A661">
        <f>ROW(Source!A309)</f>
        <v>309</v>
      </c>
      <c r="B661">
        <v>51441990</v>
      </c>
      <c r="C661">
        <v>51458255</v>
      </c>
      <c r="D661">
        <v>0</v>
      </c>
      <c r="E661">
        <v>1</v>
      </c>
      <c r="F661">
        <v>1</v>
      </c>
      <c r="G661">
        <v>1</v>
      </c>
      <c r="H661">
        <v>3</v>
      </c>
      <c r="I661" t="s">
        <v>454</v>
      </c>
      <c r="J661" t="s">
        <v>3</v>
      </c>
      <c r="K661" t="s">
        <v>455</v>
      </c>
      <c r="L661">
        <v>1371</v>
      </c>
      <c r="N661">
        <v>1013</v>
      </c>
      <c r="O661" t="s">
        <v>154</v>
      </c>
      <c r="P661" t="s">
        <v>154</v>
      </c>
      <c r="Q661">
        <v>1</v>
      </c>
      <c r="W661">
        <v>0</v>
      </c>
      <c r="X661">
        <v>1618511</v>
      </c>
      <c r="Y661">
        <f t="shared" si="385"/>
        <v>27</v>
      </c>
      <c r="AA661">
        <v>248.1</v>
      </c>
      <c r="AB661">
        <v>0</v>
      </c>
      <c r="AC661">
        <v>0</v>
      </c>
      <c r="AD661">
        <v>0</v>
      </c>
      <c r="AE661">
        <v>248.1</v>
      </c>
      <c r="AF661">
        <v>0</v>
      </c>
      <c r="AG661">
        <v>0</v>
      </c>
      <c r="AH661">
        <v>0</v>
      </c>
      <c r="AI661">
        <v>1</v>
      </c>
      <c r="AJ661">
        <v>1</v>
      </c>
      <c r="AK661">
        <v>1</v>
      </c>
      <c r="AL661">
        <v>1</v>
      </c>
      <c r="AN661">
        <v>0</v>
      </c>
      <c r="AO661">
        <v>1</v>
      </c>
      <c r="AP661">
        <v>0</v>
      </c>
      <c r="AQ661">
        <v>0</v>
      </c>
      <c r="AR661">
        <v>0</v>
      </c>
      <c r="AS661" t="s">
        <v>3</v>
      </c>
      <c r="AT661">
        <v>27</v>
      </c>
      <c r="AU661" t="s">
        <v>3</v>
      </c>
      <c r="AV661">
        <v>0</v>
      </c>
      <c r="AW661">
        <v>2</v>
      </c>
      <c r="AX661">
        <v>51458296</v>
      </c>
      <c r="AY661">
        <v>2</v>
      </c>
      <c r="AZ661">
        <v>16384</v>
      </c>
      <c r="BA661">
        <v>661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CX661">
        <f>ROUND(Y661*Source!I309,9)</f>
        <v>0</v>
      </c>
      <c r="CY661">
        <f t="shared" si="386"/>
        <v>248.1</v>
      </c>
      <c r="CZ661">
        <f t="shared" si="387"/>
        <v>248.1</v>
      </c>
      <c r="DA661">
        <f t="shared" si="388"/>
        <v>1</v>
      </c>
      <c r="DB661">
        <f t="shared" si="389"/>
        <v>6698.7</v>
      </c>
      <c r="DC661">
        <f t="shared" si="390"/>
        <v>0</v>
      </c>
      <c r="DD661" t="s">
        <v>3</v>
      </c>
      <c r="DE661" t="s">
        <v>3</v>
      </c>
      <c r="DF661">
        <f t="shared" si="374"/>
        <v>0</v>
      </c>
      <c r="DG661">
        <f t="shared" si="375"/>
        <v>0</v>
      </c>
      <c r="DH661">
        <f t="shared" si="376"/>
        <v>0</v>
      </c>
      <c r="DI661">
        <f t="shared" si="377"/>
        <v>0</v>
      </c>
      <c r="DJ661">
        <f t="shared" si="391"/>
        <v>0</v>
      </c>
      <c r="DK661">
        <v>0</v>
      </c>
    </row>
    <row r="662" spans="1:115" x14ac:dyDescent="0.2">
      <c r="A662">
        <f>ROW(Source!A309)</f>
        <v>309</v>
      </c>
      <c r="B662">
        <v>51441990</v>
      </c>
      <c r="C662">
        <v>51458255</v>
      </c>
      <c r="D662">
        <v>0</v>
      </c>
      <c r="E662">
        <v>1</v>
      </c>
      <c r="F662">
        <v>1</v>
      </c>
      <c r="G662">
        <v>1</v>
      </c>
      <c r="H662">
        <v>3</v>
      </c>
      <c r="I662" t="s">
        <v>458</v>
      </c>
      <c r="J662" t="s">
        <v>3</v>
      </c>
      <c r="K662" t="s">
        <v>459</v>
      </c>
      <c r="L662">
        <v>1348</v>
      </c>
      <c r="N662">
        <v>1009</v>
      </c>
      <c r="O662" t="s">
        <v>230</v>
      </c>
      <c r="P662" t="s">
        <v>230</v>
      </c>
      <c r="Q662">
        <v>1000</v>
      </c>
      <c r="W662">
        <v>0</v>
      </c>
      <c r="X662">
        <v>-1125452713</v>
      </c>
      <c r="Y662">
        <f t="shared" si="385"/>
        <v>0.05</v>
      </c>
      <c r="AA662">
        <v>5470.15</v>
      </c>
      <c r="AB662">
        <v>0</v>
      </c>
      <c r="AC662">
        <v>0</v>
      </c>
      <c r="AD662">
        <v>0</v>
      </c>
      <c r="AE662">
        <v>5470.15</v>
      </c>
      <c r="AF662">
        <v>0</v>
      </c>
      <c r="AG662">
        <v>0</v>
      </c>
      <c r="AH662">
        <v>0</v>
      </c>
      <c r="AI662">
        <v>1</v>
      </c>
      <c r="AJ662">
        <v>1</v>
      </c>
      <c r="AK662">
        <v>1</v>
      </c>
      <c r="AL662">
        <v>1</v>
      </c>
      <c r="AN662">
        <v>0</v>
      </c>
      <c r="AO662">
        <v>1</v>
      </c>
      <c r="AP662">
        <v>0</v>
      </c>
      <c r="AQ662">
        <v>0</v>
      </c>
      <c r="AR662">
        <v>0</v>
      </c>
      <c r="AS662" t="s">
        <v>3</v>
      </c>
      <c r="AT662">
        <v>0.05</v>
      </c>
      <c r="AU662" t="s">
        <v>3</v>
      </c>
      <c r="AV662">
        <v>0</v>
      </c>
      <c r="AW662">
        <v>2</v>
      </c>
      <c r="AX662">
        <v>51458297</v>
      </c>
      <c r="AY662">
        <v>2</v>
      </c>
      <c r="AZ662">
        <v>16384</v>
      </c>
      <c r="BA662">
        <v>662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CX662">
        <f>ROUND(Y662*Source!I309,9)</f>
        <v>0</v>
      </c>
      <c r="CY662">
        <f t="shared" si="386"/>
        <v>5470.15</v>
      </c>
      <c r="CZ662">
        <f t="shared" si="387"/>
        <v>5470.15</v>
      </c>
      <c r="DA662">
        <f t="shared" si="388"/>
        <v>1</v>
      </c>
      <c r="DB662">
        <f t="shared" si="389"/>
        <v>273.51</v>
      </c>
      <c r="DC662">
        <f t="shared" si="390"/>
        <v>0</v>
      </c>
      <c r="DD662" t="s">
        <v>3</v>
      </c>
      <c r="DE662" t="s">
        <v>3</v>
      </c>
      <c r="DF662">
        <f t="shared" si="374"/>
        <v>0</v>
      </c>
      <c r="DG662">
        <f t="shared" si="375"/>
        <v>0</v>
      </c>
      <c r="DH662">
        <f t="shared" si="376"/>
        <v>0</v>
      </c>
      <c r="DI662">
        <f t="shared" si="377"/>
        <v>0</v>
      </c>
      <c r="DJ662">
        <f t="shared" si="391"/>
        <v>0</v>
      </c>
      <c r="DK662">
        <v>0</v>
      </c>
    </row>
    <row r="663" spans="1:115" x14ac:dyDescent="0.2">
      <c r="A663">
        <f>ROW(Source!A309)</f>
        <v>309</v>
      </c>
      <c r="B663">
        <v>51441990</v>
      </c>
      <c r="C663">
        <v>51458255</v>
      </c>
      <c r="D663">
        <v>0</v>
      </c>
      <c r="E663">
        <v>1</v>
      </c>
      <c r="F663">
        <v>1</v>
      </c>
      <c r="G663">
        <v>1</v>
      </c>
      <c r="H663">
        <v>3</v>
      </c>
      <c r="I663" t="s">
        <v>368</v>
      </c>
      <c r="J663" t="s">
        <v>3</v>
      </c>
      <c r="K663" t="s">
        <v>369</v>
      </c>
      <c r="L663">
        <v>1348</v>
      </c>
      <c r="N663">
        <v>1009</v>
      </c>
      <c r="O663" t="s">
        <v>230</v>
      </c>
      <c r="P663" t="s">
        <v>230</v>
      </c>
      <c r="Q663">
        <v>1000</v>
      </c>
      <c r="W663">
        <v>0</v>
      </c>
      <c r="X663">
        <v>-1427723800</v>
      </c>
      <c r="Y663">
        <f t="shared" si="385"/>
        <v>0.01</v>
      </c>
      <c r="AA663">
        <v>10883</v>
      </c>
      <c r="AB663">
        <v>0</v>
      </c>
      <c r="AC663">
        <v>0</v>
      </c>
      <c r="AD663">
        <v>0</v>
      </c>
      <c r="AE663">
        <v>10883</v>
      </c>
      <c r="AF663">
        <v>0</v>
      </c>
      <c r="AG663">
        <v>0</v>
      </c>
      <c r="AH663">
        <v>0</v>
      </c>
      <c r="AI663">
        <v>1</v>
      </c>
      <c r="AJ663">
        <v>1</v>
      </c>
      <c r="AK663">
        <v>1</v>
      </c>
      <c r="AL663">
        <v>1</v>
      </c>
      <c r="AN663">
        <v>0</v>
      </c>
      <c r="AO663">
        <v>1</v>
      </c>
      <c r="AP663">
        <v>0</v>
      </c>
      <c r="AQ663">
        <v>0</v>
      </c>
      <c r="AR663">
        <v>0</v>
      </c>
      <c r="AS663" t="s">
        <v>3</v>
      </c>
      <c r="AT663">
        <v>0.01</v>
      </c>
      <c r="AU663" t="s">
        <v>3</v>
      </c>
      <c r="AV663">
        <v>0</v>
      </c>
      <c r="AW663">
        <v>2</v>
      </c>
      <c r="AX663">
        <v>51458298</v>
      </c>
      <c r="AY663">
        <v>2</v>
      </c>
      <c r="AZ663">
        <v>16384</v>
      </c>
      <c r="BA663">
        <v>663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CX663">
        <f>ROUND(Y663*Source!I309,9)</f>
        <v>0</v>
      </c>
      <c r="CY663">
        <f t="shared" si="386"/>
        <v>10883</v>
      </c>
      <c r="CZ663">
        <f t="shared" si="387"/>
        <v>10883</v>
      </c>
      <c r="DA663">
        <f t="shared" si="388"/>
        <v>1</v>
      </c>
      <c r="DB663">
        <f t="shared" si="389"/>
        <v>108.83</v>
      </c>
      <c r="DC663">
        <f t="shared" si="390"/>
        <v>0</v>
      </c>
      <c r="DD663" t="s">
        <v>3</v>
      </c>
      <c r="DE663" t="s">
        <v>3</v>
      </c>
      <c r="DF663">
        <f t="shared" si="374"/>
        <v>0</v>
      </c>
      <c r="DG663">
        <f t="shared" si="375"/>
        <v>0</v>
      </c>
      <c r="DH663">
        <f t="shared" si="376"/>
        <v>0</v>
      </c>
      <c r="DI663">
        <f t="shared" si="377"/>
        <v>0</v>
      </c>
      <c r="DJ663">
        <f t="shared" si="391"/>
        <v>0</v>
      </c>
      <c r="DK663">
        <v>0</v>
      </c>
    </row>
    <row r="664" spans="1:115" x14ac:dyDescent="0.2">
      <c r="A664">
        <f>ROW(Source!A309)</f>
        <v>309</v>
      </c>
      <c r="B664">
        <v>51441990</v>
      </c>
      <c r="C664">
        <v>51458255</v>
      </c>
      <c r="D664">
        <v>0</v>
      </c>
      <c r="E664">
        <v>1</v>
      </c>
      <c r="F664">
        <v>1</v>
      </c>
      <c r="G664">
        <v>1</v>
      </c>
      <c r="H664">
        <v>3</v>
      </c>
      <c r="I664" t="s">
        <v>335</v>
      </c>
      <c r="J664" t="s">
        <v>3</v>
      </c>
      <c r="K664" t="s">
        <v>336</v>
      </c>
      <c r="L664">
        <v>1348</v>
      </c>
      <c r="N664">
        <v>1009</v>
      </c>
      <c r="O664" t="s">
        <v>230</v>
      </c>
      <c r="P664" t="s">
        <v>230</v>
      </c>
      <c r="Q664">
        <v>1000</v>
      </c>
      <c r="W664">
        <v>0</v>
      </c>
      <c r="X664">
        <v>1382106581</v>
      </c>
      <c r="Y664">
        <f t="shared" si="385"/>
        <v>0.08</v>
      </c>
      <c r="AA664">
        <v>3700</v>
      </c>
      <c r="AB664">
        <v>0</v>
      </c>
      <c r="AC664">
        <v>0</v>
      </c>
      <c r="AD664">
        <v>0</v>
      </c>
      <c r="AE664">
        <v>3700</v>
      </c>
      <c r="AF664">
        <v>0</v>
      </c>
      <c r="AG664">
        <v>0</v>
      </c>
      <c r="AH664">
        <v>0</v>
      </c>
      <c r="AI664">
        <v>1</v>
      </c>
      <c r="AJ664">
        <v>1</v>
      </c>
      <c r="AK664">
        <v>1</v>
      </c>
      <c r="AL664">
        <v>1</v>
      </c>
      <c r="AN664">
        <v>0</v>
      </c>
      <c r="AO664">
        <v>1</v>
      </c>
      <c r="AP664">
        <v>0</v>
      </c>
      <c r="AQ664">
        <v>0</v>
      </c>
      <c r="AR664">
        <v>0</v>
      </c>
      <c r="AS664" t="s">
        <v>3</v>
      </c>
      <c r="AT664">
        <v>0.08</v>
      </c>
      <c r="AU664" t="s">
        <v>3</v>
      </c>
      <c r="AV664">
        <v>0</v>
      </c>
      <c r="AW664">
        <v>2</v>
      </c>
      <c r="AX664">
        <v>51458299</v>
      </c>
      <c r="AY664">
        <v>2</v>
      </c>
      <c r="AZ664">
        <v>16384</v>
      </c>
      <c r="BA664">
        <v>664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CX664">
        <f>ROUND(Y664*Source!I309,9)</f>
        <v>0</v>
      </c>
      <c r="CY664">
        <f t="shared" si="386"/>
        <v>3700</v>
      </c>
      <c r="CZ664">
        <f t="shared" si="387"/>
        <v>3700</v>
      </c>
      <c r="DA664">
        <f t="shared" si="388"/>
        <v>1</v>
      </c>
      <c r="DB664">
        <f t="shared" si="389"/>
        <v>296</v>
      </c>
      <c r="DC664">
        <f t="shared" si="390"/>
        <v>0</v>
      </c>
      <c r="DD664" t="s">
        <v>3</v>
      </c>
      <c r="DE664" t="s">
        <v>3</v>
      </c>
      <c r="DF664">
        <f t="shared" si="374"/>
        <v>0</v>
      </c>
      <c r="DG664">
        <f t="shared" si="375"/>
        <v>0</v>
      </c>
      <c r="DH664">
        <f t="shared" si="376"/>
        <v>0</v>
      </c>
      <c r="DI664">
        <f t="shared" si="377"/>
        <v>0</v>
      </c>
      <c r="DJ664">
        <f t="shared" si="391"/>
        <v>0</v>
      </c>
      <c r="DK664">
        <v>0</v>
      </c>
    </row>
    <row r="665" spans="1:115" x14ac:dyDescent="0.2">
      <c r="A665">
        <f>ROW(Source!A309)</f>
        <v>309</v>
      </c>
      <c r="B665">
        <v>51441990</v>
      </c>
      <c r="C665">
        <v>51458255</v>
      </c>
      <c r="D665">
        <v>0</v>
      </c>
      <c r="E665">
        <v>1</v>
      </c>
      <c r="F665">
        <v>1</v>
      </c>
      <c r="G665">
        <v>1</v>
      </c>
      <c r="H665">
        <v>3</v>
      </c>
      <c r="I665" t="s">
        <v>464</v>
      </c>
      <c r="J665" t="s">
        <v>3</v>
      </c>
      <c r="K665" t="s">
        <v>465</v>
      </c>
      <c r="L665">
        <v>1348</v>
      </c>
      <c r="N665">
        <v>1009</v>
      </c>
      <c r="O665" t="s">
        <v>230</v>
      </c>
      <c r="P665" t="s">
        <v>230</v>
      </c>
      <c r="Q665">
        <v>1000</v>
      </c>
      <c r="W665">
        <v>0</v>
      </c>
      <c r="X665">
        <v>1194639722</v>
      </c>
      <c r="Y665">
        <f t="shared" si="385"/>
        <v>0.17</v>
      </c>
      <c r="AA665">
        <v>4600</v>
      </c>
      <c r="AB665">
        <v>0</v>
      </c>
      <c r="AC665">
        <v>0</v>
      </c>
      <c r="AD665">
        <v>0</v>
      </c>
      <c r="AE665">
        <v>4600</v>
      </c>
      <c r="AF665">
        <v>0</v>
      </c>
      <c r="AG665">
        <v>0</v>
      </c>
      <c r="AH665">
        <v>0</v>
      </c>
      <c r="AI665">
        <v>1</v>
      </c>
      <c r="AJ665">
        <v>1</v>
      </c>
      <c r="AK665">
        <v>1</v>
      </c>
      <c r="AL665">
        <v>1</v>
      </c>
      <c r="AN665">
        <v>0</v>
      </c>
      <c r="AO665">
        <v>1</v>
      </c>
      <c r="AP665">
        <v>0</v>
      </c>
      <c r="AQ665">
        <v>0</v>
      </c>
      <c r="AR665">
        <v>0</v>
      </c>
      <c r="AS665" t="s">
        <v>3</v>
      </c>
      <c r="AT665">
        <v>0.17</v>
      </c>
      <c r="AU665" t="s">
        <v>3</v>
      </c>
      <c r="AV665">
        <v>0</v>
      </c>
      <c r="AW665">
        <v>2</v>
      </c>
      <c r="AX665">
        <v>51458300</v>
      </c>
      <c r="AY665">
        <v>2</v>
      </c>
      <c r="AZ665">
        <v>16384</v>
      </c>
      <c r="BA665">
        <v>665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CX665">
        <f>ROUND(Y665*Source!I309,9)</f>
        <v>0</v>
      </c>
      <c r="CY665">
        <f t="shared" si="386"/>
        <v>4600</v>
      </c>
      <c r="CZ665">
        <f t="shared" si="387"/>
        <v>4600</v>
      </c>
      <c r="DA665">
        <f t="shared" si="388"/>
        <v>1</v>
      </c>
      <c r="DB665">
        <f t="shared" si="389"/>
        <v>782</v>
      </c>
      <c r="DC665">
        <f t="shared" si="390"/>
        <v>0</v>
      </c>
      <c r="DD665" t="s">
        <v>3</v>
      </c>
      <c r="DE665" t="s">
        <v>3</v>
      </c>
      <c r="DF665">
        <f t="shared" si="374"/>
        <v>0</v>
      </c>
      <c r="DG665">
        <f t="shared" si="375"/>
        <v>0</v>
      </c>
      <c r="DH665">
        <f t="shared" si="376"/>
        <v>0</v>
      </c>
      <c r="DI665">
        <f t="shared" si="377"/>
        <v>0</v>
      </c>
      <c r="DJ665">
        <f t="shared" si="391"/>
        <v>0</v>
      </c>
      <c r="DK665">
        <v>0</v>
      </c>
    </row>
    <row r="666" spans="1:115" x14ac:dyDescent="0.2">
      <c r="A666">
        <f>ROW(Source!A309)</f>
        <v>309</v>
      </c>
      <c r="B666">
        <v>51441990</v>
      </c>
      <c r="C666">
        <v>51458255</v>
      </c>
      <c r="D666">
        <v>0</v>
      </c>
      <c r="E666">
        <v>1</v>
      </c>
      <c r="F666">
        <v>1</v>
      </c>
      <c r="G666">
        <v>1</v>
      </c>
      <c r="H666">
        <v>3</v>
      </c>
      <c r="I666" t="s">
        <v>443</v>
      </c>
      <c r="J666" t="s">
        <v>3</v>
      </c>
      <c r="K666" t="s">
        <v>444</v>
      </c>
      <c r="L666">
        <v>1348</v>
      </c>
      <c r="N666">
        <v>1009</v>
      </c>
      <c r="O666" t="s">
        <v>230</v>
      </c>
      <c r="P666" t="s">
        <v>230</v>
      </c>
      <c r="Q666">
        <v>1000</v>
      </c>
      <c r="W666">
        <v>0</v>
      </c>
      <c r="X666">
        <v>-1498865290</v>
      </c>
      <c r="Y666">
        <f t="shared" si="385"/>
        <v>1.94</v>
      </c>
      <c r="AA666">
        <v>1448.8</v>
      </c>
      <c r="AB666">
        <v>0</v>
      </c>
      <c r="AC666">
        <v>0</v>
      </c>
      <c r="AD666">
        <v>0</v>
      </c>
      <c r="AE666">
        <v>1448.8</v>
      </c>
      <c r="AF666">
        <v>0</v>
      </c>
      <c r="AG666">
        <v>0</v>
      </c>
      <c r="AH666">
        <v>0</v>
      </c>
      <c r="AI666">
        <v>1</v>
      </c>
      <c r="AJ666">
        <v>1</v>
      </c>
      <c r="AK666">
        <v>1</v>
      </c>
      <c r="AL666">
        <v>1</v>
      </c>
      <c r="AN666">
        <v>0</v>
      </c>
      <c r="AO666">
        <v>1</v>
      </c>
      <c r="AP666">
        <v>0</v>
      </c>
      <c r="AQ666">
        <v>0</v>
      </c>
      <c r="AR666">
        <v>0</v>
      </c>
      <c r="AS666" t="s">
        <v>3</v>
      </c>
      <c r="AT666">
        <v>1.94</v>
      </c>
      <c r="AU666" t="s">
        <v>3</v>
      </c>
      <c r="AV666">
        <v>0</v>
      </c>
      <c r="AW666">
        <v>2</v>
      </c>
      <c r="AX666">
        <v>51458301</v>
      </c>
      <c r="AY666">
        <v>2</v>
      </c>
      <c r="AZ666">
        <v>16384</v>
      </c>
      <c r="BA666">
        <v>666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CX666">
        <f>ROUND(Y666*Source!I309,9)</f>
        <v>0</v>
      </c>
      <c r="CY666">
        <f t="shared" si="386"/>
        <v>1448.8</v>
      </c>
      <c r="CZ666">
        <f t="shared" si="387"/>
        <v>1448.8</v>
      </c>
      <c r="DA666">
        <f t="shared" si="388"/>
        <v>1</v>
      </c>
      <c r="DB666">
        <f t="shared" si="389"/>
        <v>2810.67</v>
      </c>
      <c r="DC666">
        <f t="shared" si="390"/>
        <v>0</v>
      </c>
      <c r="DD666" t="s">
        <v>3</v>
      </c>
      <c r="DE666" t="s">
        <v>3</v>
      </c>
      <c r="DF666">
        <f t="shared" si="374"/>
        <v>0</v>
      </c>
      <c r="DG666">
        <f t="shared" si="375"/>
        <v>0</v>
      </c>
      <c r="DH666">
        <f t="shared" si="376"/>
        <v>0</v>
      </c>
      <c r="DI666">
        <f t="shared" si="377"/>
        <v>0</v>
      </c>
      <c r="DJ666">
        <f t="shared" si="391"/>
        <v>0</v>
      </c>
      <c r="DK666">
        <v>0</v>
      </c>
    </row>
    <row r="667" spans="1:115" x14ac:dyDescent="0.2">
      <c r="A667">
        <f>ROW(Source!A328)</f>
        <v>328</v>
      </c>
      <c r="B667">
        <v>51442965</v>
      </c>
      <c r="C667">
        <v>51458311</v>
      </c>
      <c r="D667">
        <v>0</v>
      </c>
      <c r="E667">
        <v>1</v>
      </c>
      <c r="F667">
        <v>1</v>
      </c>
      <c r="G667">
        <v>1</v>
      </c>
      <c r="H667">
        <v>1</v>
      </c>
      <c r="I667" t="s">
        <v>703</v>
      </c>
      <c r="J667" t="s">
        <v>3</v>
      </c>
      <c r="K667" t="s">
        <v>704</v>
      </c>
      <c r="L667">
        <v>1369</v>
      </c>
      <c r="N667">
        <v>1013</v>
      </c>
      <c r="O667" t="s">
        <v>642</v>
      </c>
      <c r="P667" t="s">
        <v>642</v>
      </c>
      <c r="Q667">
        <v>1</v>
      </c>
      <c r="W667">
        <v>0</v>
      </c>
      <c r="X667">
        <v>1266649377</v>
      </c>
      <c r="Y667">
        <f>(AT667*1.15*1.15)</f>
        <v>250.67987499999995</v>
      </c>
      <c r="AA667">
        <v>0</v>
      </c>
      <c r="AB667">
        <v>0</v>
      </c>
      <c r="AC667">
        <v>0</v>
      </c>
      <c r="AD667">
        <v>8.31</v>
      </c>
      <c r="AE667">
        <v>0</v>
      </c>
      <c r="AF667">
        <v>0</v>
      </c>
      <c r="AG667">
        <v>0</v>
      </c>
      <c r="AH667">
        <v>8.31</v>
      </c>
      <c r="AI667">
        <v>1</v>
      </c>
      <c r="AJ667">
        <v>1</v>
      </c>
      <c r="AK667">
        <v>1</v>
      </c>
      <c r="AL667">
        <v>1</v>
      </c>
      <c r="AN667">
        <v>0</v>
      </c>
      <c r="AO667">
        <v>1</v>
      </c>
      <c r="AP667">
        <v>0</v>
      </c>
      <c r="AQ667">
        <v>0</v>
      </c>
      <c r="AR667">
        <v>0</v>
      </c>
      <c r="AS667" t="s">
        <v>3</v>
      </c>
      <c r="AT667">
        <v>189.55</v>
      </c>
      <c r="AU667" t="s">
        <v>43</v>
      </c>
      <c r="AV667">
        <v>1</v>
      </c>
      <c r="AW667">
        <v>2</v>
      </c>
      <c r="AX667">
        <v>51458323</v>
      </c>
      <c r="AY667">
        <v>2</v>
      </c>
      <c r="AZ667">
        <v>133120</v>
      </c>
      <c r="BA667">
        <v>667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CX667">
        <f>ROUND(Y667*Source!I328,9)</f>
        <v>0</v>
      </c>
      <c r="CY667">
        <f>AD667</f>
        <v>8.31</v>
      </c>
      <c r="CZ667">
        <f>AH667</f>
        <v>8.31</v>
      </c>
      <c r="DA667">
        <f>AL667</f>
        <v>1</v>
      </c>
      <c r="DB667">
        <f>ROUND((ROUND(AT667*CZ667,2)*1.15*1.15),6)</f>
        <v>2083.1491000000001</v>
      </c>
      <c r="DC667">
        <f>ROUND((ROUND(AT667*AG667,2)*1.15*1.15),6)</f>
        <v>0</v>
      </c>
      <c r="DD667" t="s">
        <v>3</v>
      </c>
      <c r="DE667" t="s">
        <v>3</v>
      </c>
      <c r="DF667">
        <f t="shared" si="374"/>
        <v>0</v>
      </c>
      <c r="DG667">
        <f t="shared" si="375"/>
        <v>0</v>
      </c>
      <c r="DH667">
        <f t="shared" si="376"/>
        <v>0</v>
      </c>
      <c r="DI667">
        <f t="shared" si="377"/>
        <v>0</v>
      </c>
      <c r="DJ667">
        <f>DI667</f>
        <v>0</v>
      </c>
      <c r="DK667">
        <v>0</v>
      </c>
    </row>
    <row r="668" spans="1:115" x14ac:dyDescent="0.2">
      <c r="A668">
        <f>ROW(Source!A328)</f>
        <v>328</v>
      </c>
      <c r="B668">
        <v>51442965</v>
      </c>
      <c r="C668">
        <v>51458311</v>
      </c>
      <c r="D668">
        <v>121548</v>
      </c>
      <c r="E668">
        <v>1</v>
      </c>
      <c r="F668">
        <v>1</v>
      </c>
      <c r="G668">
        <v>1</v>
      </c>
      <c r="H668">
        <v>1</v>
      </c>
      <c r="I668" t="s">
        <v>31</v>
      </c>
      <c r="J668" t="s">
        <v>3</v>
      </c>
      <c r="K668" t="s">
        <v>643</v>
      </c>
      <c r="L668">
        <v>1369</v>
      </c>
      <c r="N668">
        <v>1013</v>
      </c>
      <c r="O668" t="s">
        <v>642</v>
      </c>
      <c r="P668" t="s">
        <v>642</v>
      </c>
      <c r="Q668">
        <v>1</v>
      </c>
      <c r="W668">
        <v>0</v>
      </c>
      <c r="X668">
        <v>18861106</v>
      </c>
      <c r="Y668">
        <f t="shared" ref="Y668:Y676" si="392">(AT668*1.25*1.15)</f>
        <v>55.271874999999994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1</v>
      </c>
      <c r="AJ668">
        <v>1</v>
      </c>
      <c r="AK668">
        <v>1</v>
      </c>
      <c r="AL668">
        <v>1</v>
      </c>
      <c r="AN668">
        <v>0</v>
      </c>
      <c r="AO668">
        <v>1</v>
      </c>
      <c r="AP668">
        <v>0</v>
      </c>
      <c r="AQ668">
        <v>0</v>
      </c>
      <c r="AR668">
        <v>0</v>
      </c>
      <c r="AS668" t="s">
        <v>3</v>
      </c>
      <c r="AT668">
        <v>38.450000000000003</v>
      </c>
      <c r="AU668" t="s">
        <v>36</v>
      </c>
      <c r="AV668">
        <v>2</v>
      </c>
      <c r="AW668">
        <v>2</v>
      </c>
      <c r="AX668">
        <v>51458324</v>
      </c>
      <c r="AY668">
        <v>1</v>
      </c>
      <c r="AZ668">
        <v>2048</v>
      </c>
      <c r="BA668">
        <v>668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CX668">
        <f>ROUND(Y668*Source!I328,9)</f>
        <v>0</v>
      </c>
      <c r="CY668">
        <f>AD668</f>
        <v>0</v>
      </c>
      <c r="CZ668">
        <f>AH668</f>
        <v>0</v>
      </c>
      <c r="DA668">
        <f>AL668</f>
        <v>1</v>
      </c>
      <c r="DB668">
        <f t="shared" ref="DB668:DB676" si="393">ROUND((ROUND(AT668*CZ668,2)*1.25*1.15),6)</f>
        <v>0</v>
      </c>
      <c r="DC668">
        <f t="shared" ref="DC668:DC676" si="394">ROUND((ROUND(AT668*AG668,2)*1.25*1.15),6)</f>
        <v>0</v>
      </c>
      <c r="DD668" t="s">
        <v>3</v>
      </c>
      <c r="DE668" t="s">
        <v>3</v>
      </c>
      <c r="DF668">
        <f t="shared" si="374"/>
        <v>0</v>
      </c>
      <c r="DG668">
        <f t="shared" si="375"/>
        <v>0</v>
      </c>
      <c r="DH668">
        <f t="shared" si="376"/>
        <v>0</v>
      </c>
      <c r="DI668">
        <f t="shared" si="377"/>
        <v>0</v>
      </c>
      <c r="DJ668">
        <f>DI668</f>
        <v>0</v>
      </c>
      <c r="DK668">
        <v>0</v>
      </c>
    </row>
    <row r="669" spans="1:115" x14ac:dyDescent="0.2">
      <c r="A669">
        <f>ROW(Source!A328)</f>
        <v>328</v>
      </c>
      <c r="B669">
        <v>51442965</v>
      </c>
      <c r="C669">
        <v>51458311</v>
      </c>
      <c r="D669">
        <v>0</v>
      </c>
      <c r="E669">
        <v>1</v>
      </c>
      <c r="F669">
        <v>1</v>
      </c>
      <c r="G669">
        <v>1</v>
      </c>
      <c r="H669">
        <v>2</v>
      </c>
      <c r="I669" t="s">
        <v>809</v>
      </c>
      <c r="J669" t="s">
        <v>3</v>
      </c>
      <c r="K669" t="s">
        <v>810</v>
      </c>
      <c r="L669">
        <v>37129807</v>
      </c>
      <c r="N669">
        <v>1011</v>
      </c>
      <c r="O669" t="s">
        <v>646</v>
      </c>
      <c r="P669" t="s">
        <v>646</v>
      </c>
      <c r="Q669">
        <v>1</v>
      </c>
      <c r="W669">
        <v>0</v>
      </c>
      <c r="X669">
        <v>-1851413075</v>
      </c>
      <c r="Y669">
        <f t="shared" si="392"/>
        <v>0.37374999999999997</v>
      </c>
      <c r="AA669">
        <v>0</v>
      </c>
      <c r="AB669">
        <v>252.4</v>
      </c>
      <c r="AC669">
        <v>27</v>
      </c>
      <c r="AD669">
        <v>0</v>
      </c>
      <c r="AE669">
        <v>0</v>
      </c>
      <c r="AF669">
        <v>252.4</v>
      </c>
      <c r="AG669">
        <v>27</v>
      </c>
      <c r="AH669">
        <v>0</v>
      </c>
      <c r="AI669">
        <v>1</v>
      </c>
      <c r="AJ669">
        <v>1</v>
      </c>
      <c r="AK669">
        <v>1</v>
      </c>
      <c r="AL669">
        <v>1</v>
      </c>
      <c r="AN669">
        <v>0</v>
      </c>
      <c r="AO669">
        <v>1</v>
      </c>
      <c r="AP669">
        <v>0</v>
      </c>
      <c r="AQ669">
        <v>0</v>
      </c>
      <c r="AR669">
        <v>0</v>
      </c>
      <c r="AS669" t="s">
        <v>3</v>
      </c>
      <c r="AT669">
        <v>0.26</v>
      </c>
      <c r="AU669" t="s">
        <v>36</v>
      </c>
      <c r="AV669">
        <v>0</v>
      </c>
      <c r="AW669">
        <v>2</v>
      </c>
      <c r="AX669">
        <v>51458325</v>
      </c>
      <c r="AY669">
        <v>2</v>
      </c>
      <c r="AZ669">
        <v>100352</v>
      </c>
      <c r="BA669">
        <v>669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CX669">
        <f>ROUND(Y669*Source!I328,9)</f>
        <v>0</v>
      </c>
      <c r="CY669">
        <f t="shared" ref="CY669:CY676" si="395">AB669</f>
        <v>252.4</v>
      </c>
      <c r="CZ669">
        <f t="shared" ref="CZ669:CZ676" si="396">AF669</f>
        <v>252.4</v>
      </c>
      <c r="DA669">
        <f t="shared" ref="DA669:DA676" si="397">AJ669</f>
        <v>1</v>
      </c>
      <c r="DB669">
        <f t="shared" si="393"/>
        <v>94.328749999999999</v>
      </c>
      <c r="DC669">
        <f t="shared" si="394"/>
        <v>10.09125</v>
      </c>
      <c r="DD669" t="s">
        <v>3</v>
      </c>
      <c r="DE669" t="s">
        <v>3</v>
      </c>
      <c r="DF669">
        <f t="shared" si="374"/>
        <v>0</v>
      </c>
      <c r="DG669">
        <f t="shared" si="375"/>
        <v>0</v>
      </c>
      <c r="DH669">
        <f t="shared" si="376"/>
        <v>0</v>
      </c>
      <c r="DI669">
        <f t="shared" si="377"/>
        <v>0</v>
      </c>
      <c r="DJ669">
        <f t="shared" ref="DJ669:DJ676" si="398">DG669</f>
        <v>0</v>
      </c>
      <c r="DK669">
        <v>0</v>
      </c>
    </row>
    <row r="670" spans="1:115" x14ac:dyDescent="0.2">
      <c r="A670">
        <f>ROW(Source!A328)</f>
        <v>328</v>
      </c>
      <c r="B670">
        <v>51442965</v>
      </c>
      <c r="C670">
        <v>51458311</v>
      </c>
      <c r="D670">
        <v>0</v>
      </c>
      <c r="E670">
        <v>1</v>
      </c>
      <c r="F670">
        <v>1</v>
      </c>
      <c r="G670">
        <v>1</v>
      </c>
      <c r="H670">
        <v>2</v>
      </c>
      <c r="I670" t="s">
        <v>693</v>
      </c>
      <c r="J670" t="s">
        <v>3</v>
      </c>
      <c r="K670" t="s">
        <v>694</v>
      </c>
      <c r="L670">
        <v>37129807</v>
      </c>
      <c r="N670">
        <v>1011</v>
      </c>
      <c r="O670" t="s">
        <v>646</v>
      </c>
      <c r="P670" t="s">
        <v>646</v>
      </c>
      <c r="Q670">
        <v>1</v>
      </c>
      <c r="W670">
        <v>0</v>
      </c>
      <c r="X670">
        <v>-868342826</v>
      </c>
      <c r="Y670">
        <f t="shared" si="392"/>
        <v>4.7581249999999997</v>
      </c>
      <c r="AA670">
        <v>0</v>
      </c>
      <c r="AB670">
        <v>597.1</v>
      </c>
      <c r="AC670">
        <v>23.2</v>
      </c>
      <c r="AD670">
        <v>0</v>
      </c>
      <c r="AE670">
        <v>0</v>
      </c>
      <c r="AF670">
        <v>597.1</v>
      </c>
      <c r="AG670">
        <v>23.2</v>
      </c>
      <c r="AH670">
        <v>0</v>
      </c>
      <c r="AI670">
        <v>1</v>
      </c>
      <c r="AJ670">
        <v>1</v>
      </c>
      <c r="AK670">
        <v>1</v>
      </c>
      <c r="AL670">
        <v>1</v>
      </c>
      <c r="AN670">
        <v>0</v>
      </c>
      <c r="AO670">
        <v>1</v>
      </c>
      <c r="AP670">
        <v>0</v>
      </c>
      <c r="AQ670">
        <v>0</v>
      </c>
      <c r="AR670">
        <v>0</v>
      </c>
      <c r="AS670" t="s">
        <v>3</v>
      </c>
      <c r="AT670">
        <v>3.31</v>
      </c>
      <c r="AU670" t="s">
        <v>36</v>
      </c>
      <c r="AV670">
        <v>0</v>
      </c>
      <c r="AW670">
        <v>2</v>
      </c>
      <c r="AX670">
        <v>51458326</v>
      </c>
      <c r="AY670">
        <v>2</v>
      </c>
      <c r="AZ670">
        <v>98304</v>
      </c>
      <c r="BA670">
        <v>670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CX670">
        <f>ROUND(Y670*Source!I328,9)</f>
        <v>0</v>
      </c>
      <c r="CY670">
        <f t="shared" si="395"/>
        <v>597.1</v>
      </c>
      <c r="CZ670">
        <f t="shared" si="396"/>
        <v>597.1</v>
      </c>
      <c r="DA670">
        <f t="shared" si="397"/>
        <v>1</v>
      </c>
      <c r="DB670">
        <f t="shared" si="393"/>
        <v>2841.0749999999998</v>
      </c>
      <c r="DC670">
        <f t="shared" si="394"/>
        <v>110.385625</v>
      </c>
      <c r="DD670" t="s">
        <v>3</v>
      </c>
      <c r="DE670" t="s">
        <v>3</v>
      </c>
      <c r="DF670">
        <f t="shared" si="374"/>
        <v>0</v>
      </c>
      <c r="DG670">
        <f t="shared" si="375"/>
        <v>0</v>
      </c>
      <c r="DH670">
        <f t="shared" si="376"/>
        <v>0</v>
      </c>
      <c r="DI670">
        <f t="shared" si="377"/>
        <v>0</v>
      </c>
      <c r="DJ670">
        <f t="shared" si="398"/>
        <v>0</v>
      </c>
      <c r="DK670">
        <v>0</v>
      </c>
    </row>
    <row r="671" spans="1:115" x14ac:dyDescent="0.2">
      <c r="A671">
        <f>ROW(Source!A328)</f>
        <v>328</v>
      </c>
      <c r="B671">
        <v>51442965</v>
      </c>
      <c r="C671">
        <v>51458311</v>
      </c>
      <c r="D671">
        <v>0</v>
      </c>
      <c r="E671">
        <v>1</v>
      </c>
      <c r="F671">
        <v>1</v>
      </c>
      <c r="G671">
        <v>1</v>
      </c>
      <c r="H671">
        <v>2</v>
      </c>
      <c r="I671" t="s">
        <v>811</v>
      </c>
      <c r="J671" t="s">
        <v>3</v>
      </c>
      <c r="K671" t="s">
        <v>812</v>
      </c>
      <c r="L671">
        <v>37129807</v>
      </c>
      <c r="N671">
        <v>1011</v>
      </c>
      <c r="O671" t="s">
        <v>646</v>
      </c>
      <c r="P671" t="s">
        <v>646</v>
      </c>
      <c r="Q671">
        <v>1</v>
      </c>
      <c r="W671">
        <v>0</v>
      </c>
      <c r="X671">
        <v>1264496724</v>
      </c>
      <c r="Y671">
        <f t="shared" si="392"/>
        <v>5.3475000000000001</v>
      </c>
      <c r="AA671">
        <v>0</v>
      </c>
      <c r="AB671">
        <v>442.25</v>
      </c>
      <c r="AC671">
        <v>42.3</v>
      </c>
      <c r="AD671">
        <v>0</v>
      </c>
      <c r="AE671">
        <v>0</v>
      </c>
      <c r="AF671">
        <v>442.25</v>
      </c>
      <c r="AG671">
        <v>42.3</v>
      </c>
      <c r="AH671">
        <v>0</v>
      </c>
      <c r="AI671">
        <v>1</v>
      </c>
      <c r="AJ671">
        <v>1</v>
      </c>
      <c r="AK671">
        <v>1</v>
      </c>
      <c r="AL671">
        <v>1</v>
      </c>
      <c r="AN671">
        <v>0</v>
      </c>
      <c r="AO671">
        <v>1</v>
      </c>
      <c r="AP671">
        <v>0</v>
      </c>
      <c r="AQ671">
        <v>0</v>
      </c>
      <c r="AR671">
        <v>0</v>
      </c>
      <c r="AS671" t="s">
        <v>3</v>
      </c>
      <c r="AT671">
        <v>3.72</v>
      </c>
      <c r="AU671" t="s">
        <v>36</v>
      </c>
      <c r="AV671">
        <v>0</v>
      </c>
      <c r="AW671">
        <v>2</v>
      </c>
      <c r="AX671">
        <v>51458327</v>
      </c>
      <c r="AY671">
        <v>2</v>
      </c>
      <c r="AZ671">
        <v>98304</v>
      </c>
      <c r="BA671">
        <v>671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CX671">
        <f>ROUND(Y671*Source!I328,9)</f>
        <v>0</v>
      </c>
      <c r="CY671">
        <f t="shared" si="395"/>
        <v>442.25</v>
      </c>
      <c r="CZ671">
        <f t="shared" si="396"/>
        <v>442.25</v>
      </c>
      <c r="DA671">
        <f t="shared" si="397"/>
        <v>1</v>
      </c>
      <c r="DB671">
        <f t="shared" si="393"/>
        <v>2364.9318750000002</v>
      </c>
      <c r="DC671">
        <f t="shared" si="394"/>
        <v>226.20500000000001</v>
      </c>
      <c r="DD671" t="s">
        <v>3</v>
      </c>
      <c r="DE671" t="s">
        <v>3</v>
      </c>
      <c r="DF671">
        <f t="shared" si="374"/>
        <v>0</v>
      </c>
      <c r="DG671">
        <f t="shared" si="375"/>
        <v>0</v>
      </c>
      <c r="DH671">
        <f t="shared" si="376"/>
        <v>0</v>
      </c>
      <c r="DI671">
        <f t="shared" si="377"/>
        <v>0</v>
      </c>
      <c r="DJ671">
        <f t="shared" si="398"/>
        <v>0</v>
      </c>
      <c r="DK671">
        <v>0</v>
      </c>
    </row>
    <row r="672" spans="1:115" x14ac:dyDescent="0.2">
      <c r="A672">
        <f>ROW(Source!A328)</f>
        <v>328</v>
      </c>
      <c r="B672">
        <v>51442965</v>
      </c>
      <c r="C672">
        <v>51458311</v>
      </c>
      <c r="D672">
        <v>0</v>
      </c>
      <c r="E672">
        <v>1</v>
      </c>
      <c r="F672">
        <v>1</v>
      </c>
      <c r="G672">
        <v>1</v>
      </c>
      <c r="H672">
        <v>2</v>
      </c>
      <c r="I672" t="s">
        <v>813</v>
      </c>
      <c r="J672" t="s">
        <v>3</v>
      </c>
      <c r="K672" t="s">
        <v>814</v>
      </c>
      <c r="L672">
        <v>37129807</v>
      </c>
      <c r="N672">
        <v>1011</v>
      </c>
      <c r="O672" t="s">
        <v>646</v>
      </c>
      <c r="P672" t="s">
        <v>646</v>
      </c>
      <c r="Q672">
        <v>1</v>
      </c>
      <c r="W672">
        <v>0</v>
      </c>
      <c r="X672">
        <v>145521120</v>
      </c>
      <c r="Y672">
        <f t="shared" si="392"/>
        <v>1.6674999999999998</v>
      </c>
      <c r="AA672">
        <v>0</v>
      </c>
      <c r="AB672">
        <v>1968.37</v>
      </c>
      <c r="AC672">
        <v>60.66</v>
      </c>
      <c r="AD672">
        <v>0</v>
      </c>
      <c r="AE672">
        <v>0</v>
      </c>
      <c r="AF672">
        <v>1968.37</v>
      </c>
      <c r="AG672">
        <v>60.66</v>
      </c>
      <c r="AH672">
        <v>0</v>
      </c>
      <c r="AI672">
        <v>1</v>
      </c>
      <c r="AJ672">
        <v>1</v>
      </c>
      <c r="AK672">
        <v>1</v>
      </c>
      <c r="AL672">
        <v>1</v>
      </c>
      <c r="AN672">
        <v>0</v>
      </c>
      <c r="AO672">
        <v>1</v>
      </c>
      <c r="AP672">
        <v>0</v>
      </c>
      <c r="AQ672">
        <v>0</v>
      </c>
      <c r="AR672">
        <v>0</v>
      </c>
      <c r="AS672" t="s">
        <v>3</v>
      </c>
      <c r="AT672">
        <v>1.1599999999999999</v>
      </c>
      <c r="AU672" t="s">
        <v>36</v>
      </c>
      <c r="AV672">
        <v>0</v>
      </c>
      <c r="AW672">
        <v>2</v>
      </c>
      <c r="AX672">
        <v>51458328</v>
      </c>
      <c r="AY672">
        <v>2</v>
      </c>
      <c r="AZ672">
        <v>100352</v>
      </c>
      <c r="BA672">
        <v>672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CX672">
        <f>ROUND(Y672*Source!I328,9)</f>
        <v>0</v>
      </c>
      <c r="CY672">
        <f t="shared" si="395"/>
        <v>1968.37</v>
      </c>
      <c r="CZ672">
        <f t="shared" si="396"/>
        <v>1968.37</v>
      </c>
      <c r="DA672">
        <f t="shared" si="397"/>
        <v>1</v>
      </c>
      <c r="DB672">
        <f t="shared" si="393"/>
        <v>3282.2581249999998</v>
      </c>
      <c r="DC672">
        <f t="shared" si="394"/>
        <v>101.156875</v>
      </c>
      <c r="DD672" t="s">
        <v>3</v>
      </c>
      <c r="DE672" t="s">
        <v>3</v>
      </c>
      <c r="DF672">
        <f t="shared" si="374"/>
        <v>0</v>
      </c>
      <c r="DG672">
        <f t="shared" si="375"/>
        <v>0</v>
      </c>
      <c r="DH672">
        <f t="shared" si="376"/>
        <v>0</v>
      </c>
      <c r="DI672">
        <f t="shared" si="377"/>
        <v>0</v>
      </c>
      <c r="DJ672">
        <f t="shared" si="398"/>
        <v>0</v>
      </c>
      <c r="DK672">
        <v>0</v>
      </c>
    </row>
    <row r="673" spans="1:115" x14ac:dyDescent="0.2">
      <c r="A673">
        <f>ROW(Source!A328)</f>
        <v>328</v>
      </c>
      <c r="B673">
        <v>51442965</v>
      </c>
      <c r="C673">
        <v>51458311</v>
      </c>
      <c r="D673">
        <v>0</v>
      </c>
      <c r="E673">
        <v>1</v>
      </c>
      <c r="F673">
        <v>1</v>
      </c>
      <c r="G673">
        <v>1</v>
      </c>
      <c r="H673">
        <v>2</v>
      </c>
      <c r="I673" t="s">
        <v>815</v>
      </c>
      <c r="J673" t="s">
        <v>3</v>
      </c>
      <c r="K673" t="s">
        <v>816</v>
      </c>
      <c r="L673">
        <v>37129807</v>
      </c>
      <c r="N673">
        <v>1011</v>
      </c>
      <c r="O673" t="s">
        <v>646</v>
      </c>
      <c r="P673" t="s">
        <v>646</v>
      </c>
      <c r="Q673">
        <v>1</v>
      </c>
      <c r="W673">
        <v>0</v>
      </c>
      <c r="X673">
        <v>-1475062279</v>
      </c>
      <c r="Y673">
        <f t="shared" si="392"/>
        <v>5.0024999999999995</v>
      </c>
      <c r="AA673">
        <v>0</v>
      </c>
      <c r="AB673">
        <v>785.86</v>
      </c>
      <c r="AC673">
        <v>45.24</v>
      </c>
      <c r="AD673">
        <v>0</v>
      </c>
      <c r="AE673">
        <v>0</v>
      </c>
      <c r="AF673">
        <v>785.86</v>
      </c>
      <c r="AG673">
        <v>45.24</v>
      </c>
      <c r="AH673">
        <v>0</v>
      </c>
      <c r="AI673">
        <v>1</v>
      </c>
      <c r="AJ673">
        <v>1</v>
      </c>
      <c r="AK673">
        <v>1</v>
      </c>
      <c r="AL673">
        <v>1</v>
      </c>
      <c r="AN673">
        <v>0</v>
      </c>
      <c r="AO673">
        <v>1</v>
      </c>
      <c r="AP673">
        <v>0</v>
      </c>
      <c r="AQ673">
        <v>0</v>
      </c>
      <c r="AR673">
        <v>0</v>
      </c>
      <c r="AS673" t="s">
        <v>3</v>
      </c>
      <c r="AT673">
        <v>3.48</v>
      </c>
      <c r="AU673" t="s">
        <v>36</v>
      </c>
      <c r="AV673">
        <v>0</v>
      </c>
      <c r="AW673">
        <v>2</v>
      </c>
      <c r="AX673">
        <v>51458329</v>
      </c>
      <c r="AY673">
        <v>2</v>
      </c>
      <c r="AZ673">
        <v>100352</v>
      </c>
      <c r="BA673">
        <v>673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CX673">
        <f>ROUND(Y673*Source!I328,9)</f>
        <v>0</v>
      </c>
      <c r="CY673">
        <f t="shared" si="395"/>
        <v>785.86</v>
      </c>
      <c r="CZ673">
        <f t="shared" si="396"/>
        <v>785.86</v>
      </c>
      <c r="DA673">
        <f t="shared" si="397"/>
        <v>1</v>
      </c>
      <c r="DB673">
        <f t="shared" si="393"/>
        <v>3931.2606249999999</v>
      </c>
      <c r="DC673">
        <f t="shared" si="394"/>
        <v>226.32</v>
      </c>
      <c r="DD673" t="s">
        <v>3</v>
      </c>
      <c r="DE673" t="s">
        <v>3</v>
      </c>
      <c r="DF673">
        <f t="shared" si="374"/>
        <v>0</v>
      </c>
      <c r="DG673">
        <f t="shared" si="375"/>
        <v>0</v>
      </c>
      <c r="DH673">
        <f t="shared" si="376"/>
        <v>0</v>
      </c>
      <c r="DI673">
        <f t="shared" si="377"/>
        <v>0</v>
      </c>
      <c r="DJ673">
        <f t="shared" si="398"/>
        <v>0</v>
      </c>
      <c r="DK673">
        <v>0</v>
      </c>
    </row>
    <row r="674" spans="1:115" x14ac:dyDescent="0.2">
      <c r="A674">
        <f>ROW(Source!A328)</f>
        <v>328</v>
      </c>
      <c r="B674">
        <v>51442965</v>
      </c>
      <c r="C674">
        <v>51458311</v>
      </c>
      <c r="D674">
        <v>0</v>
      </c>
      <c r="E674">
        <v>1</v>
      </c>
      <c r="F674">
        <v>1</v>
      </c>
      <c r="G674">
        <v>1</v>
      </c>
      <c r="H674">
        <v>2</v>
      </c>
      <c r="I674" t="s">
        <v>789</v>
      </c>
      <c r="J674" t="s">
        <v>3</v>
      </c>
      <c r="K674" t="s">
        <v>790</v>
      </c>
      <c r="L674">
        <v>37129807</v>
      </c>
      <c r="N674">
        <v>1011</v>
      </c>
      <c r="O674" t="s">
        <v>646</v>
      </c>
      <c r="P674" t="s">
        <v>646</v>
      </c>
      <c r="Q674">
        <v>1</v>
      </c>
      <c r="W674">
        <v>0</v>
      </c>
      <c r="X674">
        <v>162646650</v>
      </c>
      <c r="Y674">
        <f t="shared" si="392"/>
        <v>2.4293749999999994</v>
      </c>
      <c r="AA674">
        <v>0</v>
      </c>
      <c r="AB674">
        <v>536.09</v>
      </c>
      <c r="AC674">
        <v>45.24</v>
      </c>
      <c r="AD674">
        <v>0</v>
      </c>
      <c r="AE674">
        <v>0</v>
      </c>
      <c r="AF674">
        <v>536.09</v>
      </c>
      <c r="AG674">
        <v>45.24</v>
      </c>
      <c r="AH674">
        <v>0</v>
      </c>
      <c r="AI674">
        <v>1</v>
      </c>
      <c r="AJ674">
        <v>1</v>
      </c>
      <c r="AK674">
        <v>1</v>
      </c>
      <c r="AL674">
        <v>1</v>
      </c>
      <c r="AN674">
        <v>0</v>
      </c>
      <c r="AO674">
        <v>1</v>
      </c>
      <c r="AP674">
        <v>0</v>
      </c>
      <c r="AQ674">
        <v>0</v>
      </c>
      <c r="AR674">
        <v>0</v>
      </c>
      <c r="AS674" t="s">
        <v>3</v>
      </c>
      <c r="AT674">
        <v>1.69</v>
      </c>
      <c r="AU674" t="s">
        <v>36</v>
      </c>
      <c r="AV674">
        <v>0</v>
      </c>
      <c r="AW674">
        <v>2</v>
      </c>
      <c r="AX674">
        <v>51458330</v>
      </c>
      <c r="AY674">
        <v>2</v>
      </c>
      <c r="AZ674">
        <v>100352</v>
      </c>
      <c r="BA674">
        <v>674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CX674">
        <f>ROUND(Y674*Source!I328,9)</f>
        <v>0</v>
      </c>
      <c r="CY674">
        <f t="shared" si="395"/>
        <v>536.09</v>
      </c>
      <c r="CZ674">
        <f t="shared" si="396"/>
        <v>536.09</v>
      </c>
      <c r="DA674">
        <f t="shared" si="397"/>
        <v>1</v>
      </c>
      <c r="DB674">
        <f t="shared" si="393"/>
        <v>1302.360625</v>
      </c>
      <c r="DC674">
        <f t="shared" si="394"/>
        <v>109.91125</v>
      </c>
      <c r="DD674" t="s">
        <v>3</v>
      </c>
      <c r="DE674" t="s">
        <v>3</v>
      </c>
      <c r="DF674">
        <f t="shared" si="374"/>
        <v>0</v>
      </c>
      <c r="DG674">
        <f t="shared" si="375"/>
        <v>0</v>
      </c>
      <c r="DH674">
        <f t="shared" si="376"/>
        <v>0</v>
      </c>
      <c r="DI674">
        <f t="shared" si="377"/>
        <v>0</v>
      </c>
      <c r="DJ674">
        <f t="shared" si="398"/>
        <v>0</v>
      </c>
      <c r="DK674">
        <v>0</v>
      </c>
    </row>
    <row r="675" spans="1:115" x14ac:dyDescent="0.2">
      <c r="A675">
        <f>ROW(Source!A328)</f>
        <v>328</v>
      </c>
      <c r="B675">
        <v>51442965</v>
      </c>
      <c r="C675">
        <v>51458311</v>
      </c>
      <c r="D675">
        <v>0</v>
      </c>
      <c r="E675">
        <v>1</v>
      </c>
      <c r="F675">
        <v>1</v>
      </c>
      <c r="G675">
        <v>1</v>
      </c>
      <c r="H675">
        <v>2</v>
      </c>
      <c r="I675" t="s">
        <v>681</v>
      </c>
      <c r="J675" t="s">
        <v>3</v>
      </c>
      <c r="K675" t="s">
        <v>682</v>
      </c>
      <c r="L675">
        <v>37129807</v>
      </c>
      <c r="N675">
        <v>1011</v>
      </c>
      <c r="O675" t="s">
        <v>646</v>
      </c>
      <c r="P675" t="s">
        <v>646</v>
      </c>
      <c r="Q675">
        <v>1</v>
      </c>
      <c r="W675">
        <v>0</v>
      </c>
      <c r="X675">
        <v>1350498324</v>
      </c>
      <c r="Y675">
        <f t="shared" si="392"/>
        <v>14.403749999999997</v>
      </c>
      <c r="AA675">
        <v>0</v>
      </c>
      <c r="AB675">
        <v>0.49</v>
      </c>
      <c r="AC675">
        <v>0</v>
      </c>
      <c r="AD675">
        <v>0</v>
      </c>
      <c r="AE675">
        <v>0</v>
      </c>
      <c r="AF675">
        <v>0.49</v>
      </c>
      <c r="AG675">
        <v>0</v>
      </c>
      <c r="AH675">
        <v>0</v>
      </c>
      <c r="AI675">
        <v>1</v>
      </c>
      <c r="AJ675">
        <v>1</v>
      </c>
      <c r="AK675">
        <v>1</v>
      </c>
      <c r="AL675">
        <v>1</v>
      </c>
      <c r="AN675">
        <v>0</v>
      </c>
      <c r="AO675">
        <v>1</v>
      </c>
      <c r="AP675">
        <v>0</v>
      </c>
      <c r="AQ675">
        <v>0</v>
      </c>
      <c r="AR675">
        <v>0</v>
      </c>
      <c r="AS675" t="s">
        <v>3</v>
      </c>
      <c r="AT675">
        <v>10.02</v>
      </c>
      <c r="AU675" t="s">
        <v>36</v>
      </c>
      <c r="AV675">
        <v>0</v>
      </c>
      <c r="AW675">
        <v>2</v>
      </c>
      <c r="AX675">
        <v>51458331</v>
      </c>
      <c r="AY675">
        <v>2</v>
      </c>
      <c r="AZ675">
        <v>34816</v>
      </c>
      <c r="BA675">
        <v>675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CX675">
        <f>ROUND(Y675*Source!I328,9)</f>
        <v>0</v>
      </c>
      <c r="CY675">
        <f t="shared" si="395"/>
        <v>0.49</v>
      </c>
      <c r="CZ675">
        <f t="shared" si="396"/>
        <v>0.49</v>
      </c>
      <c r="DA675">
        <f t="shared" si="397"/>
        <v>1</v>
      </c>
      <c r="DB675">
        <f t="shared" si="393"/>
        <v>7.0581250000000004</v>
      </c>
      <c r="DC675">
        <f t="shared" si="394"/>
        <v>0</v>
      </c>
      <c r="DD675" t="s">
        <v>3</v>
      </c>
      <c r="DE675" t="s">
        <v>3</v>
      </c>
      <c r="DF675">
        <f t="shared" si="374"/>
        <v>0</v>
      </c>
      <c r="DG675">
        <f t="shared" si="375"/>
        <v>0</v>
      </c>
      <c r="DH675">
        <f t="shared" si="376"/>
        <v>0</v>
      </c>
      <c r="DI675">
        <f t="shared" si="377"/>
        <v>0</v>
      </c>
      <c r="DJ675">
        <f t="shared" si="398"/>
        <v>0</v>
      </c>
      <c r="DK675">
        <v>0</v>
      </c>
    </row>
    <row r="676" spans="1:115" x14ac:dyDescent="0.2">
      <c r="A676">
        <f>ROW(Source!A328)</f>
        <v>328</v>
      </c>
      <c r="B676">
        <v>51442965</v>
      </c>
      <c r="C676">
        <v>51458311</v>
      </c>
      <c r="D676">
        <v>0</v>
      </c>
      <c r="E676">
        <v>1</v>
      </c>
      <c r="F676">
        <v>1</v>
      </c>
      <c r="G676">
        <v>1</v>
      </c>
      <c r="H676">
        <v>2</v>
      </c>
      <c r="I676" t="s">
        <v>726</v>
      </c>
      <c r="J676" t="s">
        <v>3</v>
      </c>
      <c r="K676" t="s">
        <v>727</v>
      </c>
      <c r="L676">
        <v>37129807</v>
      </c>
      <c r="N676">
        <v>1011</v>
      </c>
      <c r="O676" t="s">
        <v>646</v>
      </c>
      <c r="P676" t="s">
        <v>646</v>
      </c>
      <c r="Q676">
        <v>1</v>
      </c>
      <c r="W676">
        <v>0</v>
      </c>
      <c r="X676">
        <v>-948863967</v>
      </c>
      <c r="Y676">
        <f t="shared" si="392"/>
        <v>10.004999999999999</v>
      </c>
      <c r="AA676">
        <v>0</v>
      </c>
      <c r="AB676">
        <v>10.4</v>
      </c>
      <c r="AC676">
        <v>0</v>
      </c>
      <c r="AD676">
        <v>0</v>
      </c>
      <c r="AE676">
        <v>0</v>
      </c>
      <c r="AF676">
        <v>10.4</v>
      </c>
      <c r="AG676">
        <v>0</v>
      </c>
      <c r="AH676">
        <v>0</v>
      </c>
      <c r="AI676">
        <v>1</v>
      </c>
      <c r="AJ676">
        <v>1</v>
      </c>
      <c r="AK676">
        <v>1</v>
      </c>
      <c r="AL676">
        <v>1</v>
      </c>
      <c r="AN676">
        <v>0</v>
      </c>
      <c r="AO676">
        <v>1</v>
      </c>
      <c r="AP676">
        <v>0</v>
      </c>
      <c r="AQ676">
        <v>0</v>
      </c>
      <c r="AR676">
        <v>0</v>
      </c>
      <c r="AS676" t="s">
        <v>3</v>
      </c>
      <c r="AT676">
        <v>6.96</v>
      </c>
      <c r="AU676" t="s">
        <v>36</v>
      </c>
      <c r="AV676">
        <v>0</v>
      </c>
      <c r="AW676">
        <v>2</v>
      </c>
      <c r="AX676">
        <v>51458332</v>
      </c>
      <c r="AY676">
        <v>2</v>
      </c>
      <c r="AZ676">
        <v>34816</v>
      </c>
      <c r="BA676">
        <v>676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CX676">
        <f>ROUND(Y676*Source!I328,9)</f>
        <v>0</v>
      </c>
      <c r="CY676">
        <f t="shared" si="395"/>
        <v>10.4</v>
      </c>
      <c r="CZ676">
        <f t="shared" si="396"/>
        <v>10.4</v>
      </c>
      <c r="DA676">
        <f t="shared" si="397"/>
        <v>1</v>
      </c>
      <c r="DB676">
        <f t="shared" si="393"/>
        <v>104.04625</v>
      </c>
      <c r="DC676">
        <f t="shared" si="394"/>
        <v>0</v>
      </c>
      <c r="DD676" t="s">
        <v>3</v>
      </c>
      <c r="DE676" t="s">
        <v>3</v>
      </c>
      <c r="DF676">
        <f t="shared" si="374"/>
        <v>0</v>
      </c>
      <c r="DG676">
        <f t="shared" si="375"/>
        <v>0</v>
      </c>
      <c r="DH676">
        <f t="shared" si="376"/>
        <v>0</v>
      </c>
      <c r="DI676">
        <f t="shared" si="377"/>
        <v>0</v>
      </c>
      <c r="DJ676">
        <f t="shared" si="398"/>
        <v>0</v>
      </c>
      <c r="DK676">
        <v>0</v>
      </c>
    </row>
    <row r="677" spans="1:115" x14ac:dyDescent="0.2">
      <c r="A677">
        <f>ROW(Source!A328)</f>
        <v>328</v>
      </c>
      <c r="B677">
        <v>51442965</v>
      </c>
      <c r="C677">
        <v>51458311</v>
      </c>
      <c r="D677">
        <v>0</v>
      </c>
      <c r="E677">
        <v>1</v>
      </c>
      <c r="F677">
        <v>1</v>
      </c>
      <c r="G677">
        <v>1</v>
      </c>
      <c r="H677">
        <v>3</v>
      </c>
      <c r="I677" t="s">
        <v>487</v>
      </c>
      <c r="J677" t="s">
        <v>3</v>
      </c>
      <c r="K677" t="s">
        <v>488</v>
      </c>
      <c r="L677">
        <v>1339</v>
      </c>
      <c r="N677">
        <v>1007</v>
      </c>
      <c r="O677" t="s">
        <v>57</v>
      </c>
      <c r="P677" t="s">
        <v>57</v>
      </c>
      <c r="Q677">
        <v>1</v>
      </c>
      <c r="W677">
        <v>0</v>
      </c>
      <c r="X677">
        <v>2075427030</v>
      </c>
      <c r="Y677">
        <f>AT677</f>
        <v>0</v>
      </c>
      <c r="AA677">
        <v>196.81</v>
      </c>
      <c r="AB677">
        <v>0</v>
      </c>
      <c r="AC677">
        <v>0</v>
      </c>
      <c r="AD677">
        <v>0</v>
      </c>
      <c r="AE677">
        <v>196.81</v>
      </c>
      <c r="AF677">
        <v>0</v>
      </c>
      <c r="AG677">
        <v>0</v>
      </c>
      <c r="AH677">
        <v>0</v>
      </c>
      <c r="AI677">
        <v>1</v>
      </c>
      <c r="AJ677">
        <v>1</v>
      </c>
      <c r="AK677">
        <v>1</v>
      </c>
      <c r="AL677">
        <v>1</v>
      </c>
      <c r="AN677">
        <v>0</v>
      </c>
      <c r="AO677">
        <v>0</v>
      </c>
      <c r="AP677">
        <v>0</v>
      </c>
      <c r="AQ677">
        <v>0</v>
      </c>
      <c r="AR677">
        <v>0</v>
      </c>
      <c r="AS677" t="s">
        <v>3</v>
      </c>
      <c r="AT677">
        <v>0</v>
      </c>
      <c r="AU677" t="s">
        <v>3</v>
      </c>
      <c r="AV677">
        <v>0</v>
      </c>
      <c r="AW677">
        <v>2</v>
      </c>
      <c r="AX677">
        <v>51458333</v>
      </c>
      <c r="AY677">
        <v>2</v>
      </c>
      <c r="AZ677">
        <v>16384</v>
      </c>
      <c r="BA677">
        <v>677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CX677">
        <f>ROUND(Y677*Source!I328,9)</f>
        <v>0</v>
      </c>
      <c r="CY677">
        <f>AA677</f>
        <v>196.81</v>
      </c>
      <c r="CZ677">
        <f>AE677</f>
        <v>196.81</v>
      </c>
      <c r="DA677">
        <f>AI677</f>
        <v>1</v>
      </c>
      <c r="DB677">
        <f>ROUND(ROUND(AT677*CZ677,2),6)</f>
        <v>0</v>
      </c>
      <c r="DC677">
        <f>ROUND(ROUND(AT677*AG677,2),6)</f>
        <v>0</v>
      </c>
      <c r="DD677" t="s">
        <v>3</v>
      </c>
      <c r="DE677" t="s">
        <v>3</v>
      </c>
      <c r="DF677">
        <f t="shared" si="374"/>
        <v>0</v>
      </c>
      <c r="DG677">
        <f t="shared" si="375"/>
        <v>0</v>
      </c>
      <c r="DH677">
        <f t="shared" si="376"/>
        <v>0</v>
      </c>
      <c r="DI677">
        <f t="shared" si="377"/>
        <v>0</v>
      </c>
      <c r="DJ677">
        <f>DF677</f>
        <v>0</v>
      </c>
      <c r="DK677">
        <v>0</v>
      </c>
    </row>
    <row r="678" spans="1:115" x14ac:dyDescent="0.2">
      <c r="A678">
        <f>ROW(Source!A329)</f>
        <v>329</v>
      </c>
      <c r="B678">
        <v>51441990</v>
      </c>
      <c r="C678">
        <v>51458311</v>
      </c>
      <c r="D678">
        <v>0</v>
      </c>
      <c r="E678">
        <v>1</v>
      </c>
      <c r="F678">
        <v>1</v>
      </c>
      <c r="G678">
        <v>1</v>
      </c>
      <c r="H678">
        <v>1</v>
      </c>
      <c r="I678" t="s">
        <v>703</v>
      </c>
      <c r="J678" t="s">
        <v>3</v>
      </c>
      <c r="K678" t="s">
        <v>704</v>
      </c>
      <c r="L678">
        <v>1369</v>
      </c>
      <c r="N678">
        <v>1013</v>
      </c>
      <c r="O678" t="s">
        <v>642</v>
      </c>
      <c r="P678" t="s">
        <v>642</v>
      </c>
      <c r="Q678">
        <v>1</v>
      </c>
      <c r="W678">
        <v>0</v>
      </c>
      <c r="X678">
        <v>1266649377</v>
      </c>
      <c r="Y678">
        <f>(AT678*1.15*1.15)</f>
        <v>250.67987499999995</v>
      </c>
      <c r="AA678">
        <v>0</v>
      </c>
      <c r="AB678">
        <v>0</v>
      </c>
      <c r="AC678">
        <v>0</v>
      </c>
      <c r="AD678">
        <v>8.31</v>
      </c>
      <c r="AE678">
        <v>0</v>
      </c>
      <c r="AF678">
        <v>0</v>
      </c>
      <c r="AG678">
        <v>0</v>
      </c>
      <c r="AH678">
        <v>8.31</v>
      </c>
      <c r="AI678">
        <v>1</v>
      </c>
      <c r="AJ678">
        <v>1</v>
      </c>
      <c r="AK678">
        <v>1</v>
      </c>
      <c r="AL678">
        <v>1</v>
      </c>
      <c r="AN678">
        <v>0</v>
      </c>
      <c r="AO678">
        <v>1</v>
      </c>
      <c r="AP678">
        <v>0</v>
      </c>
      <c r="AQ678">
        <v>0</v>
      </c>
      <c r="AR678">
        <v>0</v>
      </c>
      <c r="AS678" t="s">
        <v>3</v>
      </c>
      <c r="AT678">
        <v>189.55</v>
      </c>
      <c r="AU678" t="s">
        <v>43</v>
      </c>
      <c r="AV678">
        <v>1</v>
      </c>
      <c r="AW678">
        <v>2</v>
      </c>
      <c r="AX678">
        <v>51458323</v>
      </c>
      <c r="AY678">
        <v>2</v>
      </c>
      <c r="AZ678">
        <v>133120</v>
      </c>
      <c r="BA678">
        <v>678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CX678">
        <f>ROUND(Y678*Source!I329,9)</f>
        <v>0</v>
      </c>
      <c r="CY678">
        <f>AD678</f>
        <v>8.31</v>
      </c>
      <c r="CZ678">
        <f>AH678</f>
        <v>8.31</v>
      </c>
      <c r="DA678">
        <f>AL678</f>
        <v>1</v>
      </c>
      <c r="DB678">
        <f>ROUND((ROUND(AT678*CZ678,2)*1.15*1.15),6)</f>
        <v>2083.1491000000001</v>
      </c>
      <c r="DC678">
        <f>ROUND((ROUND(AT678*AG678,2)*1.15*1.15),6)</f>
        <v>0</v>
      </c>
      <c r="DD678" t="s">
        <v>3</v>
      </c>
      <c r="DE678" t="s">
        <v>3</v>
      </c>
      <c r="DF678">
        <f t="shared" si="374"/>
        <v>0</v>
      </c>
      <c r="DG678">
        <f t="shared" si="375"/>
        <v>0</v>
      </c>
      <c r="DH678">
        <f t="shared" si="376"/>
        <v>0</v>
      </c>
      <c r="DI678">
        <f t="shared" si="377"/>
        <v>0</v>
      </c>
      <c r="DJ678">
        <f>DI678</f>
        <v>0</v>
      </c>
      <c r="DK678">
        <v>0</v>
      </c>
    </row>
    <row r="679" spans="1:115" x14ac:dyDescent="0.2">
      <c r="A679">
        <f>ROW(Source!A329)</f>
        <v>329</v>
      </c>
      <c r="B679">
        <v>51441990</v>
      </c>
      <c r="C679">
        <v>51458311</v>
      </c>
      <c r="D679">
        <v>121548</v>
      </c>
      <c r="E679">
        <v>1</v>
      </c>
      <c r="F679">
        <v>1</v>
      </c>
      <c r="G679">
        <v>1</v>
      </c>
      <c r="H679">
        <v>1</v>
      </c>
      <c r="I679" t="s">
        <v>31</v>
      </c>
      <c r="J679" t="s">
        <v>3</v>
      </c>
      <c r="K679" t="s">
        <v>643</v>
      </c>
      <c r="L679">
        <v>1369</v>
      </c>
      <c r="N679">
        <v>1013</v>
      </c>
      <c r="O679" t="s">
        <v>642</v>
      </c>
      <c r="P679" t="s">
        <v>642</v>
      </c>
      <c r="Q679">
        <v>1</v>
      </c>
      <c r="W679">
        <v>0</v>
      </c>
      <c r="X679">
        <v>18861106</v>
      </c>
      <c r="Y679">
        <f t="shared" ref="Y679:Y687" si="399">(AT679*1.25*1.15)</f>
        <v>55.271874999999994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1</v>
      </c>
      <c r="AJ679">
        <v>1</v>
      </c>
      <c r="AK679">
        <v>1</v>
      </c>
      <c r="AL679">
        <v>1</v>
      </c>
      <c r="AN679">
        <v>0</v>
      </c>
      <c r="AO679">
        <v>1</v>
      </c>
      <c r="AP679">
        <v>0</v>
      </c>
      <c r="AQ679">
        <v>0</v>
      </c>
      <c r="AR679">
        <v>0</v>
      </c>
      <c r="AS679" t="s">
        <v>3</v>
      </c>
      <c r="AT679">
        <v>38.450000000000003</v>
      </c>
      <c r="AU679" t="s">
        <v>36</v>
      </c>
      <c r="AV679">
        <v>2</v>
      </c>
      <c r="AW679">
        <v>2</v>
      </c>
      <c r="AX679">
        <v>51458324</v>
      </c>
      <c r="AY679">
        <v>1</v>
      </c>
      <c r="AZ679">
        <v>2048</v>
      </c>
      <c r="BA679">
        <v>679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CX679">
        <f>ROUND(Y679*Source!I329,9)</f>
        <v>0</v>
      </c>
      <c r="CY679">
        <f>AD679</f>
        <v>0</v>
      </c>
      <c r="CZ679">
        <f>AH679</f>
        <v>0</v>
      </c>
      <c r="DA679">
        <f>AL679</f>
        <v>1</v>
      </c>
      <c r="DB679">
        <f t="shared" ref="DB679:DB687" si="400">ROUND((ROUND(AT679*CZ679,2)*1.25*1.15),6)</f>
        <v>0</v>
      </c>
      <c r="DC679">
        <f t="shared" ref="DC679:DC687" si="401">ROUND((ROUND(AT679*AG679,2)*1.25*1.15),6)</f>
        <v>0</v>
      </c>
      <c r="DD679" t="s">
        <v>3</v>
      </c>
      <c r="DE679" t="s">
        <v>3</v>
      </c>
      <c r="DF679">
        <f t="shared" si="374"/>
        <v>0</v>
      </c>
      <c r="DG679">
        <f t="shared" si="375"/>
        <v>0</v>
      </c>
      <c r="DH679">
        <f t="shared" si="376"/>
        <v>0</v>
      </c>
      <c r="DI679">
        <f t="shared" si="377"/>
        <v>0</v>
      </c>
      <c r="DJ679">
        <f>DI679</f>
        <v>0</v>
      </c>
      <c r="DK679">
        <v>0</v>
      </c>
    </row>
    <row r="680" spans="1:115" x14ac:dyDescent="0.2">
      <c r="A680">
        <f>ROW(Source!A329)</f>
        <v>329</v>
      </c>
      <c r="B680">
        <v>51441990</v>
      </c>
      <c r="C680">
        <v>51458311</v>
      </c>
      <c r="D680">
        <v>0</v>
      </c>
      <c r="E680">
        <v>1</v>
      </c>
      <c r="F680">
        <v>1</v>
      </c>
      <c r="G680">
        <v>1</v>
      </c>
      <c r="H680">
        <v>2</v>
      </c>
      <c r="I680" t="s">
        <v>809</v>
      </c>
      <c r="J680" t="s">
        <v>3</v>
      </c>
      <c r="K680" t="s">
        <v>810</v>
      </c>
      <c r="L680">
        <v>37129807</v>
      </c>
      <c r="N680">
        <v>1011</v>
      </c>
      <c r="O680" t="s">
        <v>646</v>
      </c>
      <c r="P680" t="s">
        <v>646</v>
      </c>
      <c r="Q680">
        <v>1</v>
      </c>
      <c r="W680">
        <v>0</v>
      </c>
      <c r="X680">
        <v>-1851413075</v>
      </c>
      <c r="Y680">
        <f t="shared" si="399"/>
        <v>0.37374999999999997</v>
      </c>
      <c r="AA680">
        <v>0</v>
      </c>
      <c r="AB680">
        <v>252.4</v>
      </c>
      <c r="AC680">
        <v>27</v>
      </c>
      <c r="AD680">
        <v>0</v>
      </c>
      <c r="AE680">
        <v>0</v>
      </c>
      <c r="AF680">
        <v>252.4</v>
      </c>
      <c r="AG680">
        <v>27</v>
      </c>
      <c r="AH680">
        <v>0</v>
      </c>
      <c r="AI680">
        <v>1</v>
      </c>
      <c r="AJ680">
        <v>1</v>
      </c>
      <c r="AK680">
        <v>1</v>
      </c>
      <c r="AL680">
        <v>1</v>
      </c>
      <c r="AN680">
        <v>0</v>
      </c>
      <c r="AO680">
        <v>1</v>
      </c>
      <c r="AP680">
        <v>0</v>
      </c>
      <c r="AQ680">
        <v>0</v>
      </c>
      <c r="AR680">
        <v>0</v>
      </c>
      <c r="AS680" t="s">
        <v>3</v>
      </c>
      <c r="AT680">
        <v>0.26</v>
      </c>
      <c r="AU680" t="s">
        <v>36</v>
      </c>
      <c r="AV680">
        <v>0</v>
      </c>
      <c r="AW680">
        <v>2</v>
      </c>
      <c r="AX680">
        <v>51458325</v>
      </c>
      <c r="AY680">
        <v>2</v>
      </c>
      <c r="AZ680">
        <v>100352</v>
      </c>
      <c r="BA680">
        <v>680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CX680">
        <f>ROUND(Y680*Source!I329,9)</f>
        <v>0</v>
      </c>
      <c r="CY680">
        <f t="shared" ref="CY680:CY687" si="402">AB680</f>
        <v>252.4</v>
      </c>
      <c r="CZ680">
        <f t="shared" ref="CZ680:CZ687" si="403">AF680</f>
        <v>252.4</v>
      </c>
      <c r="DA680">
        <f t="shared" ref="DA680:DA687" si="404">AJ680</f>
        <v>1</v>
      </c>
      <c r="DB680">
        <f t="shared" si="400"/>
        <v>94.328749999999999</v>
      </c>
      <c r="DC680">
        <f t="shared" si="401"/>
        <v>10.09125</v>
      </c>
      <c r="DD680" t="s">
        <v>3</v>
      </c>
      <c r="DE680" t="s">
        <v>3</v>
      </c>
      <c r="DF680">
        <f t="shared" si="374"/>
        <v>0</v>
      </c>
      <c r="DG680">
        <f t="shared" si="375"/>
        <v>0</v>
      </c>
      <c r="DH680">
        <f t="shared" si="376"/>
        <v>0</v>
      </c>
      <c r="DI680">
        <f t="shared" si="377"/>
        <v>0</v>
      </c>
      <c r="DJ680">
        <f t="shared" ref="DJ680:DJ687" si="405">DG680</f>
        <v>0</v>
      </c>
      <c r="DK680">
        <v>0</v>
      </c>
    </row>
    <row r="681" spans="1:115" x14ac:dyDescent="0.2">
      <c r="A681">
        <f>ROW(Source!A329)</f>
        <v>329</v>
      </c>
      <c r="B681">
        <v>51441990</v>
      </c>
      <c r="C681">
        <v>51458311</v>
      </c>
      <c r="D681">
        <v>0</v>
      </c>
      <c r="E681">
        <v>1</v>
      </c>
      <c r="F681">
        <v>1</v>
      </c>
      <c r="G681">
        <v>1</v>
      </c>
      <c r="H681">
        <v>2</v>
      </c>
      <c r="I681" t="s">
        <v>693</v>
      </c>
      <c r="J681" t="s">
        <v>3</v>
      </c>
      <c r="K681" t="s">
        <v>694</v>
      </c>
      <c r="L681">
        <v>37129807</v>
      </c>
      <c r="N681">
        <v>1011</v>
      </c>
      <c r="O681" t="s">
        <v>646</v>
      </c>
      <c r="P681" t="s">
        <v>646</v>
      </c>
      <c r="Q681">
        <v>1</v>
      </c>
      <c r="W681">
        <v>0</v>
      </c>
      <c r="X681">
        <v>-868342826</v>
      </c>
      <c r="Y681">
        <f t="shared" si="399"/>
        <v>4.7581249999999997</v>
      </c>
      <c r="AA681">
        <v>0</v>
      </c>
      <c r="AB681">
        <v>597.1</v>
      </c>
      <c r="AC681">
        <v>23.2</v>
      </c>
      <c r="AD681">
        <v>0</v>
      </c>
      <c r="AE681">
        <v>0</v>
      </c>
      <c r="AF681">
        <v>597.1</v>
      </c>
      <c r="AG681">
        <v>23.2</v>
      </c>
      <c r="AH681">
        <v>0</v>
      </c>
      <c r="AI681">
        <v>1</v>
      </c>
      <c r="AJ681">
        <v>1</v>
      </c>
      <c r="AK681">
        <v>1</v>
      </c>
      <c r="AL681">
        <v>1</v>
      </c>
      <c r="AN681">
        <v>0</v>
      </c>
      <c r="AO681">
        <v>1</v>
      </c>
      <c r="AP681">
        <v>0</v>
      </c>
      <c r="AQ681">
        <v>0</v>
      </c>
      <c r="AR681">
        <v>0</v>
      </c>
      <c r="AS681" t="s">
        <v>3</v>
      </c>
      <c r="AT681">
        <v>3.31</v>
      </c>
      <c r="AU681" t="s">
        <v>36</v>
      </c>
      <c r="AV681">
        <v>0</v>
      </c>
      <c r="AW681">
        <v>2</v>
      </c>
      <c r="AX681">
        <v>51458326</v>
      </c>
      <c r="AY681">
        <v>2</v>
      </c>
      <c r="AZ681">
        <v>98304</v>
      </c>
      <c r="BA681">
        <v>681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CX681">
        <f>ROUND(Y681*Source!I329,9)</f>
        <v>0</v>
      </c>
      <c r="CY681">
        <f t="shared" si="402"/>
        <v>597.1</v>
      </c>
      <c r="CZ681">
        <f t="shared" si="403"/>
        <v>597.1</v>
      </c>
      <c r="DA681">
        <f t="shared" si="404"/>
        <v>1</v>
      </c>
      <c r="DB681">
        <f t="shared" si="400"/>
        <v>2841.0749999999998</v>
      </c>
      <c r="DC681">
        <f t="shared" si="401"/>
        <v>110.385625</v>
      </c>
      <c r="DD681" t="s">
        <v>3</v>
      </c>
      <c r="DE681" t="s">
        <v>3</v>
      </c>
      <c r="DF681">
        <f t="shared" si="374"/>
        <v>0</v>
      </c>
      <c r="DG681">
        <f t="shared" si="375"/>
        <v>0</v>
      </c>
      <c r="DH681">
        <f t="shared" si="376"/>
        <v>0</v>
      </c>
      <c r="DI681">
        <f t="shared" si="377"/>
        <v>0</v>
      </c>
      <c r="DJ681">
        <f t="shared" si="405"/>
        <v>0</v>
      </c>
      <c r="DK681">
        <v>0</v>
      </c>
    </row>
    <row r="682" spans="1:115" x14ac:dyDescent="0.2">
      <c r="A682">
        <f>ROW(Source!A329)</f>
        <v>329</v>
      </c>
      <c r="B682">
        <v>51441990</v>
      </c>
      <c r="C682">
        <v>51458311</v>
      </c>
      <c r="D682">
        <v>0</v>
      </c>
      <c r="E682">
        <v>1</v>
      </c>
      <c r="F682">
        <v>1</v>
      </c>
      <c r="G682">
        <v>1</v>
      </c>
      <c r="H682">
        <v>2</v>
      </c>
      <c r="I682" t="s">
        <v>811</v>
      </c>
      <c r="J682" t="s">
        <v>3</v>
      </c>
      <c r="K682" t="s">
        <v>812</v>
      </c>
      <c r="L682">
        <v>37129807</v>
      </c>
      <c r="N682">
        <v>1011</v>
      </c>
      <c r="O682" t="s">
        <v>646</v>
      </c>
      <c r="P682" t="s">
        <v>646</v>
      </c>
      <c r="Q682">
        <v>1</v>
      </c>
      <c r="W682">
        <v>0</v>
      </c>
      <c r="X682">
        <v>1264496724</v>
      </c>
      <c r="Y682">
        <f t="shared" si="399"/>
        <v>5.3475000000000001</v>
      </c>
      <c r="AA682">
        <v>0</v>
      </c>
      <c r="AB682">
        <v>442.25</v>
      </c>
      <c r="AC682">
        <v>42.3</v>
      </c>
      <c r="AD682">
        <v>0</v>
      </c>
      <c r="AE682">
        <v>0</v>
      </c>
      <c r="AF682">
        <v>442.25</v>
      </c>
      <c r="AG682">
        <v>42.3</v>
      </c>
      <c r="AH682">
        <v>0</v>
      </c>
      <c r="AI682">
        <v>1</v>
      </c>
      <c r="AJ682">
        <v>1</v>
      </c>
      <c r="AK682">
        <v>1</v>
      </c>
      <c r="AL682">
        <v>1</v>
      </c>
      <c r="AN682">
        <v>0</v>
      </c>
      <c r="AO682">
        <v>1</v>
      </c>
      <c r="AP682">
        <v>0</v>
      </c>
      <c r="AQ682">
        <v>0</v>
      </c>
      <c r="AR682">
        <v>0</v>
      </c>
      <c r="AS682" t="s">
        <v>3</v>
      </c>
      <c r="AT682">
        <v>3.72</v>
      </c>
      <c r="AU682" t="s">
        <v>36</v>
      </c>
      <c r="AV682">
        <v>0</v>
      </c>
      <c r="AW682">
        <v>2</v>
      </c>
      <c r="AX682">
        <v>51458327</v>
      </c>
      <c r="AY682">
        <v>2</v>
      </c>
      <c r="AZ682">
        <v>98304</v>
      </c>
      <c r="BA682">
        <v>682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CX682">
        <f>ROUND(Y682*Source!I329,9)</f>
        <v>0</v>
      </c>
      <c r="CY682">
        <f t="shared" si="402"/>
        <v>442.25</v>
      </c>
      <c r="CZ682">
        <f t="shared" si="403"/>
        <v>442.25</v>
      </c>
      <c r="DA682">
        <f t="shared" si="404"/>
        <v>1</v>
      </c>
      <c r="DB682">
        <f t="shared" si="400"/>
        <v>2364.9318750000002</v>
      </c>
      <c r="DC682">
        <f t="shared" si="401"/>
        <v>226.20500000000001</v>
      </c>
      <c r="DD682" t="s">
        <v>3</v>
      </c>
      <c r="DE682" t="s">
        <v>3</v>
      </c>
      <c r="DF682">
        <f t="shared" si="374"/>
        <v>0</v>
      </c>
      <c r="DG682">
        <f t="shared" si="375"/>
        <v>0</v>
      </c>
      <c r="DH682">
        <f t="shared" si="376"/>
        <v>0</v>
      </c>
      <c r="DI682">
        <f t="shared" si="377"/>
        <v>0</v>
      </c>
      <c r="DJ682">
        <f t="shared" si="405"/>
        <v>0</v>
      </c>
      <c r="DK682">
        <v>0</v>
      </c>
    </row>
    <row r="683" spans="1:115" x14ac:dyDescent="0.2">
      <c r="A683">
        <f>ROW(Source!A329)</f>
        <v>329</v>
      </c>
      <c r="B683">
        <v>51441990</v>
      </c>
      <c r="C683">
        <v>51458311</v>
      </c>
      <c r="D683">
        <v>0</v>
      </c>
      <c r="E683">
        <v>1</v>
      </c>
      <c r="F683">
        <v>1</v>
      </c>
      <c r="G683">
        <v>1</v>
      </c>
      <c r="H683">
        <v>2</v>
      </c>
      <c r="I683" t="s">
        <v>813</v>
      </c>
      <c r="J683" t="s">
        <v>3</v>
      </c>
      <c r="K683" t="s">
        <v>814</v>
      </c>
      <c r="L683">
        <v>37129807</v>
      </c>
      <c r="N683">
        <v>1011</v>
      </c>
      <c r="O683" t="s">
        <v>646</v>
      </c>
      <c r="P683" t="s">
        <v>646</v>
      </c>
      <c r="Q683">
        <v>1</v>
      </c>
      <c r="W683">
        <v>0</v>
      </c>
      <c r="X683">
        <v>145521120</v>
      </c>
      <c r="Y683">
        <f t="shared" si="399"/>
        <v>1.6674999999999998</v>
      </c>
      <c r="AA683">
        <v>0</v>
      </c>
      <c r="AB683">
        <v>1968.37</v>
      </c>
      <c r="AC683">
        <v>60.66</v>
      </c>
      <c r="AD683">
        <v>0</v>
      </c>
      <c r="AE683">
        <v>0</v>
      </c>
      <c r="AF683">
        <v>1968.37</v>
      </c>
      <c r="AG683">
        <v>60.66</v>
      </c>
      <c r="AH683">
        <v>0</v>
      </c>
      <c r="AI683">
        <v>1</v>
      </c>
      <c r="AJ683">
        <v>1</v>
      </c>
      <c r="AK683">
        <v>1</v>
      </c>
      <c r="AL683">
        <v>1</v>
      </c>
      <c r="AN683">
        <v>0</v>
      </c>
      <c r="AO683">
        <v>1</v>
      </c>
      <c r="AP683">
        <v>0</v>
      </c>
      <c r="AQ683">
        <v>0</v>
      </c>
      <c r="AR683">
        <v>0</v>
      </c>
      <c r="AS683" t="s">
        <v>3</v>
      </c>
      <c r="AT683">
        <v>1.1599999999999999</v>
      </c>
      <c r="AU683" t="s">
        <v>36</v>
      </c>
      <c r="AV683">
        <v>0</v>
      </c>
      <c r="AW683">
        <v>2</v>
      </c>
      <c r="AX683">
        <v>51458328</v>
      </c>
      <c r="AY683">
        <v>2</v>
      </c>
      <c r="AZ683">
        <v>100352</v>
      </c>
      <c r="BA683">
        <v>683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CX683">
        <f>ROUND(Y683*Source!I329,9)</f>
        <v>0</v>
      </c>
      <c r="CY683">
        <f t="shared" si="402"/>
        <v>1968.37</v>
      </c>
      <c r="CZ683">
        <f t="shared" si="403"/>
        <v>1968.37</v>
      </c>
      <c r="DA683">
        <f t="shared" si="404"/>
        <v>1</v>
      </c>
      <c r="DB683">
        <f t="shared" si="400"/>
        <v>3282.2581249999998</v>
      </c>
      <c r="DC683">
        <f t="shared" si="401"/>
        <v>101.156875</v>
      </c>
      <c r="DD683" t="s">
        <v>3</v>
      </c>
      <c r="DE683" t="s">
        <v>3</v>
      </c>
      <c r="DF683">
        <f t="shared" si="374"/>
        <v>0</v>
      </c>
      <c r="DG683">
        <f t="shared" si="375"/>
        <v>0</v>
      </c>
      <c r="DH683">
        <f t="shared" si="376"/>
        <v>0</v>
      </c>
      <c r="DI683">
        <f t="shared" si="377"/>
        <v>0</v>
      </c>
      <c r="DJ683">
        <f t="shared" si="405"/>
        <v>0</v>
      </c>
      <c r="DK683">
        <v>0</v>
      </c>
    </row>
    <row r="684" spans="1:115" x14ac:dyDescent="0.2">
      <c r="A684">
        <f>ROW(Source!A329)</f>
        <v>329</v>
      </c>
      <c r="B684">
        <v>51441990</v>
      </c>
      <c r="C684">
        <v>51458311</v>
      </c>
      <c r="D684">
        <v>0</v>
      </c>
      <c r="E684">
        <v>1</v>
      </c>
      <c r="F684">
        <v>1</v>
      </c>
      <c r="G684">
        <v>1</v>
      </c>
      <c r="H684">
        <v>2</v>
      </c>
      <c r="I684" t="s">
        <v>815</v>
      </c>
      <c r="J684" t="s">
        <v>3</v>
      </c>
      <c r="K684" t="s">
        <v>816</v>
      </c>
      <c r="L684">
        <v>37129807</v>
      </c>
      <c r="N684">
        <v>1011</v>
      </c>
      <c r="O684" t="s">
        <v>646</v>
      </c>
      <c r="P684" t="s">
        <v>646</v>
      </c>
      <c r="Q684">
        <v>1</v>
      </c>
      <c r="W684">
        <v>0</v>
      </c>
      <c r="X684">
        <v>-1475062279</v>
      </c>
      <c r="Y684">
        <f t="shared" si="399"/>
        <v>5.0024999999999995</v>
      </c>
      <c r="AA684">
        <v>0</v>
      </c>
      <c r="AB684">
        <v>785.86</v>
      </c>
      <c r="AC684">
        <v>45.24</v>
      </c>
      <c r="AD684">
        <v>0</v>
      </c>
      <c r="AE684">
        <v>0</v>
      </c>
      <c r="AF684">
        <v>785.86</v>
      </c>
      <c r="AG684">
        <v>45.24</v>
      </c>
      <c r="AH684">
        <v>0</v>
      </c>
      <c r="AI684">
        <v>1</v>
      </c>
      <c r="AJ684">
        <v>1</v>
      </c>
      <c r="AK684">
        <v>1</v>
      </c>
      <c r="AL684">
        <v>1</v>
      </c>
      <c r="AN684">
        <v>0</v>
      </c>
      <c r="AO684">
        <v>1</v>
      </c>
      <c r="AP684">
        <v>0</v>
      </c>
      <c r="AQ684">
        <v>0</v>
      </c>
      <c r="AR684">
        <v>0</v>
      </c>
      <c r="AS684" t="s">
        <v>3</v>
      </c>
      <c r="AT684">
        <v>3.48</v>
      </c>
      <c r="AU684" t="s">
        <v>36</v>
      </c>
      <c r="AV684">
        <v>0</v>
      </c>
      <c r="AW684">
        <v>2</v>
      </c>
      <c r="AX684">
        <v>51458329</v>
      </c>
      <c r="AY684">
        <v>2</v>
      </c>
      <c r="AZ684">
        <v>100352</v>
      </c>
      <c r="BA684">
        <v>684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CX684">
        <f>ROUND(Y684*Source!I329,9)</f>
        <v>0</v>
      </c>
      <c r="CY684">
        <f t="shared" si="402"/>
        <v>785.86</v>
      </c>
      <c r="CZ684">
        <f t="shared" si="403"/>
        <v>785.86</v>
      </c>
      <c r="DA684">
        <f t="shared" si="404"/>
        <v>1</v>
      </c>
      <c r="DB684">
        <f t="shared" si="400"/>
        <v>3931.2606249999999</v>
      </c>
      <c r="DC684">
        <f t="shared" si="401"/>
        <v>226.32</v>
      </c>
      <c r="DD684" t="s">
        <v>3</v>
      </c>
      <c r="DE684" t="s">
        <v>3</v>
      </c>
      <c r="DF684">
        <f t="shared" si="374"/>
        <v>0</v>
      </c>
      <c r="DG684">
        <f t="shared" si="375"/>
        <v>0</v>
      </c>
      <c r="DH684">
        <f t="shared" si="376"/>
        <v>0</v>
      </c>
      <c r="DI684">
        <f t="shared" si="377"/>
        <v>0</v>
      </c>
      <c r="DJ684">
        <f t="shared" si="405"/>
        <v>0</v>
      </c>
      <c r="DK684">
        <v>0</v>
      </c>
    </row>
    <row r="685" spans="1:115" x14ac:dyDescent="0.2">
      <c r="A685">
        <f>ROW(Source!A329)</f>
        <v>329</v>
      </c>
      <c r="B685">
        <v>51441990</v>
      </c>
      <c r="C685">
        <v>51458311</v>
      </c>
      <c r="D685">
        <v>0</v>
      </c>
      <c r="E685">
        <v>1</v>
      </c>
      <c r="F685">
        <v>1</v>
      </c>
      <c r="G685">
        <v>1</v>
      </c>
      <c r="H685">
        <v>2</v>
      </c>
      <c r="I685" t="s">
        <v>789</v>
      </c>
      <c r="J685" t="s">
        <v>3</v>
      </c>
      <c r="K685" t="s">
        <v>790</v>
      </c>
      <c r="L685">
        <v>37129807</v>
      </c>
      <c r="N685">
        <v>1011</v>
      </c>
      <c r="O685" t="s">
        <v>646</v>
      </c>
      <c r="P685" t="s">
        <v>646</v>
      </c>
      <c r="Q685">
        <v>1</v>
      </c>
      <c r="W685">
        <v>0</v>
      </c>
      <c r="X685">
        <v>162646650</v>
      </c>
      <c r="Y685">
        <f t="shared" si="399"/>
        <v>2.4293749999999994</v>
      </c>
      <c r="AA685">
        <v>0</v>
      </c>
      <c r="AB685">
        <v>536.09</v>
      </c>
      <c r="AC685">
        <v>45.24</v>
      </c>
      <c r="AD685">
        <v>0</v>
      </c>
      <c r="AE685">
        <v>0</v>
      </c>
      <c r="AF685">
        <v>536.09</v>
      </c>
      <c r="AG685">
        <v>45.24</v>
      </c>
      <c r="AH685">
        <v>0</v>
      </c>
      <c r="AI685">
        <v>1</v>
      </c>
      <c r="AJ685">
        <v>1</v>
      </c>
      <c r="AK685">
        <v>1</v>
      </c>
      <c r="AL685">
        <v>1</v>
      </c>
      <c r="AN685">
        <v>0</v>
      </c>
      <c r="AO685">
        <v>1</v>
      </c>
      <c r="AP685">
        <v>0</v>
      </c>
      <c r="AQ685">
        <v>0</v>
      </c>
      <c r="AR685">
        <v>0</v>
      </c>
      <c r="AS685" t="s">
        <v>3</v>
      </c>
      <c r="AT685">
        <v>1.69</v>
      </c>
      <c r="AU685" t="s">
        <v>36</v>
      </c>
      <c r="AV685">
        <v>0</v>
      </c>
      <c r="AW685">
        <v>2</v>
      </c>
      <c r="AX685">
        <v>51458330</v>
      </c>
      <c r="AY685">
        <v>2</v>
      </c>
      <c r="AZ685">
        <v>100352</v>
      </c>
      <c r="BA685">
        <v>685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CX685">
        <f>ROUND(Y685*Source!I329,9)</f>
        <v>0</v>
      </c>
      <c r="CY685">
        <f t="shared" si="402"/>
        <v>536.09</v>
      </c>
      <c r="CZ685">
        <f t="shared" si="403"/>
        <v>536.09</v>
      </c>
      <c r="DA685">
        <f t="shared" si="404"/>
        <v>1</v>
      </c>
      <c r="DB685">
        <f t="shared" si="400"/>
        <v>1302.360625</v>
      </c>
      <c r="DC685">
        <f t="shared" si="401"/>
        <v>109.91125</v>
      </c>
      <c r="DD685" t="s">
        <v>3</v>
      </c>
      <c r="DE685" t="s">
        <v>3</v>
      </c>
      <c r="DF685">
        <f t="shared" si="374"/>
        <v>0</v>
      </c>
      <c r="DG685">
        <f t="shared" si="375"/>
        <v>0</v>
      </c>
      <c r="DH685">
        <f t="shared" si="376"/>
        <v>0</v>
      </c>
      <c r="DI685">
        <f t="shared" si="377"/>
        <v>0</v>
      </c>
      <c r="DJ685">
        <f t="shared" si="405"/>
        <v>0</v>
      </c>
      <c r="DK685">
        <v>0</v>
      </c>
    </row>
    <row r="686" spans="1:115" x14ac:dyDescent="0.2">
      <c r="A686">
        <f>ROW(Source!A329)</f>
        <v>329</v>
      </c>
      <c r="B686">
        <v>51441990</v>
      </c>
      <c r="C686">
        <v>51458311</v>
      </c>
      <c r="D686">
        <v>0</v>
      </c>
      <c r="E686">
        <v>1</v>
      </c>
      <c r="F686">
        <v>1</v>
      </c>
      <c r="G686">
        <v>1</v>
      </c>
      <c r="H686">
        <v>2</v>
      </c>
      <c r="I686" t="s">
        <v>681</v>
      </c>
      <c r="J686" t="s">
        <v>3</v>
      </c>
      <c r="K686" t="s">
        <v>682</v>
      </c>
      <c r="L686">
        <v>37129807</v>
      </c>
      <c r="N686">
        <v>1011</v>
      </c>
      <c r="O686" t="s">
        <v>646</v>
      </c>
      <c r="P686" t="s">
        <v>646</v>
      </c>
      <c r="Q686">
        <v>1</v>
      </c>
      <c r="W686">
        <v>0</v>
      </c>
      <c r="X686">
        <v>1350498324</v>
      </c>
      <c r="Y686">
        <f t="shared" si="399"/>
        <v>14.403749999999997</v>
      </c>
      <c r="AA686">
        <v>0</v>
      </c>
      <c r="AB686">
        <v>0.49</v>
      </c>
      <c r="AC686">
        <v>0</v>
      </c>
      <c r="AD686">
        <v>0</v>
      </c>
      <c r="AE686">
        <v>0</v>
      </c>
      <c r="AF686">
        <v>0.49</v>
      </c>
      <c r="AG686">
        <v>0</v>
      </c>
      <c r="AH686">
        <v>0</v>
      </c>
      <c r="AI686">
        <v>1</v>
      </c>
      <c r="AJ686">
        <v>1</v>
      </c>
      <c r="AK686">
        <v>1</v>
      </c>
      <c r="AL686">
        <v>1</v>
      </c>
      <c r="AN686">
        <v>0</v>
      </c>
      <c r="AO686">
        <v>1</v>
      </c>
      <c r="AP686">
        <v>0</v>
      </c>
      <c r="AQ686">
        <v>0</v>
      </c>
      <c r="AR686">
        <v>0</v>
      </c>
      <c r="AS686" t="s">
        <v>3</v>
      </c>
      <c r="AT686">
        <v>10.02</v>
      </c>
      <c r="AU686" t="s">
        <v>36</v>
      </c>
      <c r="AV686">
        <v>0</v>
      </c>
      <c r="AW686">
        <v>2</v>
      </c>
      <c r="AX686">
        <v>51458331</v>
      </c>
      <c r="AY686">
        <v>2</v>
      </c>
      <c r="AZ686">
        <v>34816</v>
      </c>
      <c r="BA686">
        <v>686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CX686">
        <f>ROUND(Y686*Source!I329,9)</f>
        <v>0</v>
      </c>
      <c r="CY686">
        <f t="shared" si="402"/>
        <v>0.49</v>
      </c>
      <c r="CZ686">
        <f t="shared" si="403"/>
        <v>0.49</v>
      </c>
      <c r="DA686">
        <f t="shared" si="404"/>
        <v>1</v>
      </c>
      <c r="DB686">
        <f t="shared" si="400"/>
        <v>7.0581250000000004</v>
      </c>
      <c r="DC686">
        <f t="shared" si="401"/>
        <v>0</v>
      </c>
      <c r="DD686" t="s">
        <v>3</v>
      </c>
      <c r="DE686" t="s">
        <v>3</v>
      </c>
      <c r="DF686">
        <f t="shared" si="374"/>
        <v>0</v>
      </c>
      <c r="DG686">
        <f t="shared" si="375"/>
        <v>0</v>
      </c>
      <c r="DH686">
        <f t="shared" si="376"/>
        <v>0</v>
      </c>
      <c r="DI686">
        <f t="shared" si="377"/>
        <v>0</v>
      </c>
      <c r="DJ686">
        <f t="shared" si="405"/>
        <v>0</v>
      </c>
      <c r="DK686">
        <v>0</v>
      </c>
    </row>
    <row r="687" spans="1:115" x14ac:dyDescent="0.2">
      <c r="A687">
        <f>ROW(Source!A329)</f>
        <v>329</v>
      </c>
      <c r="B687">
        <v>51441990</v>
      </c>
      <c r="C687">
        <v>51458311</v>
      </c>
      <c r="D687">
        <v>0</v>
      </c>
      <c r="E687">
        <v>1</v>
      </c>
      <c r="F687">
        <v>1</v>
      </c>
      <c r="G687">
        <v>1</v>
      </c>
      <c r="H687">
        <v>2</v>
      </c>
      <c r="I687" t="s">
        <v>726</v>
      </c>
      <c r="J687" t="s">
        <v>3</v>
      </c>
      <c r="K687" t="s">
        <v>727</v>
      </c>
      <c r="L687">
        <v>37129807</v>
      </c>
      <c r="N687">
        <v>1011</v>
      </c>
      <c r="O687" t="s">
        <v>646</v>
      </c>
      <c r="P687" t="s">
        <v>646</v>
      </c>
      <c r="Q687">
        <v>1</v>
      </c>
      <c r="W687">
        <v>0</v>
      </c>
      <c r="X687">
        <v>-948863967</v>
      </c>
      <c r="Y687">
        <f t="shared" si="399"/>
        <v>10.004999999999999</v>
      </c>
      <c r="AA687">
        <v>0</v>
      </c>
      <c r="AB687">
        <v>10.4</v>
      </c>
      <c r="AC687">
        <v>0</v>
      </c>
      <c r="AD687">
        <v>0</v>
      </c>
      <c r="AE687">
        <v>0</v>
      </c>
      <c r="AF687">
        <v>10.4</v>
      </c>
      <c r="AG687">
        <v>0</v>
      </c>
      <c r="AH687">
        <v>0</v>
      </c>
      <c r="AI687">
        <v>1</v>
      </c>
      <c r="AJ687">
        <v>1</v>
      </c>
      <c r="AK687">
        <v>1</v>
      </c>
      <c r="AL687">
        <v>1</v>
      </c>
      <c r="AN687">
        <v>0</v>
      </c>
      <c r="AO687">
        <v>1</v>
      </c>
      <c r="AP687">
        <v>0</v>
      </c>
      <c r="AQ687">
        <v>0</v>
      </c>
      <c r="AR687">
        <v>0</v>
      </c>
      <c r="AS687" t="s">
        <v>3</v>
      </c>
      <c r="AT687">
        <v>6.96</v>
      </c>
      <c r="AU687" t="s">
        <v>36</v>
      </c>
      <c r="AV687">
        <v>0</v>
      </c>
      <c r="AW687">
        <v>2</v>
      </c>
      <c r="AX687">
        <v>51458332</v>
      </c>
      <c r="AY687">
        <v>2</v>
      </c>
      <c r="AZ687">
        <v>34816</v>
      </c>
      <c r="BA687">
        <v>687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CX687">
        <f>ROUND(Y687*Source!I329,9)</f>
        <v>0</v>
      </c>
      <c r="CY687">
        <f t="shared" si="402"/>
        <v>10.4</v>
      </c>
      <c r="CZ687">
        <f t="shared" si="403"/>
        <v>10.4</v>
      </c>
      <c r="DA687">
        <f t="shared" si="404"/>
        <v>1</v>
      </c>
      <c r="DB687">
        <f t="shared" si="400"/>
        <v>104.04625</v>
      </c>
      <c r="DC687">
        <f t="shared" si="401"/>
        <v>0</v>
      </c>
      <c r="DD687" t="s">
        <v>3</v>
      </c>
      <c r="DE687" t="s">
        <v>3</v>
      </c>
      <c r="DF687">
        <f t="shared" si="374"/>
        <v>0</v>
      </c>
      <c r="DG687">
        <f t="shared" si="375"/>
        <v>0</v>
      </c>
      <c r="DH687">
        <f t="shared" si="376"/>
        <v>0</v>
      </c>
      <c r="DI687">
        <f t="shared" si="377"/>
        <v>0</v>
      </c>
      <c r="DJ687">
        <f t="shared" si="405"/>
        <v>0</v>
      </c>
      <c r="DK687">
        <v>0</v>
      </c>
    </row>
    <row r="688" spans="1:115" x14ac:dyDescent="0.2">
      <c r="A688">
        <f>ROW(Source!A329)</f>
        <v>329</v>
      </c>
      <c r="B688">
        <v>51441990</v>
      </c>
      <c r="C688">
        <v>51458311</v>
      </c>
      <c r="D688">
        <v>0</v>
      </c>
      <c r="E688">
        <v>1</v>
      </c>
      <c r="F688">
        <v>1</v>
      </c>
      <c r="G688">
        <v>1</v>
      </c>
      <c r="H688">
        <v>3</v>
      </c>
      <c r="I688" t="s">
        <v>487</v>
      </c>
      <c r="J688" t="s">
        <v>3</v>
      </c>
      <c r="K688" t="s">
        <v>488</v>
      </c>
      <c r="L688">
        <v>1339</v>
      </c>
      <c r="N688">
        <v>1007</v>
      </c>
      <c r="O688" t="s">
        <v>57</v>
      </c>
      <c r="P688" t="s">
        <v>57</v>
      </c>
      <c r="Q688">
        <v>1</v>
      </c>
      <c r="W688">
        <v>0</v>
      </c>
      <c r="X688">
        <v>2075427030</v>
      </c>
      <c r="Y688">
        <f>AT688</f>
        <v>0</v>
      </c>
      <c r="AA688">
        <v>196.81</v>
      </c>
      <c r="AB688">
        <v>0</v>
      </c>
      <c r="AC688">
        <v>0</v>
      </c>
      <c r="AD688">
        <v>0</v>
      </c>
      <c r="AE688">
        <v>196.81</v>
      </c>
      <c r="AF688">
        <v>0</v>
      </c>
      <c r="AG688">
        <v>0</v>
      </c>
      <c r="AH688">
        <v>0</v>
      </c>
      <c r="AI688">
        <v>1</v>
      </c>
      <c r="AJ688">
        <v>1</v>
      </c>
      <c r="AK688">
        <v>1</v>
      </c>
      <c r="AL688">
        <v>1</v>
      </c>
      <c r="AN688">
        <v>0</v>
      </c>
      <c r="AO688">
        <v>0</v>
      </c>
      <c r="AP688">
        <v>0</v>
      </c>
      <c r="AQ688">
        <v>0</v>
      </c>
      <c r="AR688">
        <v>0</v>
      </c>
      <c r="AS688" t="s">
        <v>3</v>
      </c>
      <c r="AT688">
        <v>0</v>
      </c>
      <c r="AU688" t="s">
        <v>3</v>
      </c>
      <c r="AV688">
        <v>0</v>
      </c>
      <c r="AW688">
        <v>2</v>
      </c>
      <c r="AX688">
        <v>51458333</v>
      </c>
      <c r="AY688">
        <v>2</v>
      </c>
      <c r="AZ688">
        <v>16384</v>
      </c>
      <c r="BA688">
        <v>688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CX688">
        <f>ROUND(Y688*Source!I329,9)</f>
        <v>0</v>
      </c>
      <c r="CY688">
        <f>AA688</f>
        <v>196.81</v>
      </c>
      <c r="CZ688">
        <f>AE688</f>
        <v>196.81</v>
      </c>
      <c r="DA688">
        <f>AI688</f>
        <v>1</v>
      </c>
      <c r="DB688">
        <f>ROUND(ROUND(AT688*CZ688,2),6)</f>
        <v>0</v>
      </c>
      <c r="DC688">
        <f>ROUND(ROUND(AT688*AG688,2),6)</f>
        <v>0</v>
      </c>
      <c r="DD688" t="s">
        <v>3</v>
      </c>
      <c r="DE688" t="s">
        <v>3</v>
      </c>
      <c r="DF688">
        <f t="shared" si="374"/>
        <v>0</v>
      </c>
      <c r="DG688">
        <f t="shared" si="375"/>
        <v>0</v>
      </c>
      <c r="DH688">
        <f t="shared" si="376"/>
        <v>0</v>
      </c>
      <c r="DI688">
        <f t="shared" si="377"/>
        <v>0</v>
      </c>
      <c r="DJ688">
        <f>DF688</f>
        <v>0</v>
      </c>
      <c r="DK688">
        <v>0</v>
      </c>
    </row>
    <row r="689" spans="1:115" x14ac:dyDescent="0.2">
      <c r="A689">
        <f>ROW(Source!A331)</f>
        <v>331</v>
      </c>
      <c r="B689">
        <v>51442965</v>
      </c>
      <c r="C689">
        <v>51458335</v>
      </c>
      <c r="D689">
        <v>0</v>
      </c>
      <c r="E689">
        <v>1</v>
      </c>
      <c r="F689">
        <v>1</v>
      </c>
      <c r="G689">
        <v>1</v>
      </c>
      <c r="H689">
        <v>1</v>
      </c>
      <c r="I689" t="s">
        <v>817</v>
      </c>
      <c r="J689" t="s">
        <v>3</v>
      </c>
      <c r="K689" t="s">
        <v>818</v>
      </c>
      <c r="L689">
        <v>1369</v>
      </c>
      <c r="N689">
        <v>1013</v>
      </c>
      <c r="O689" t="s">
        <v>642</v>
      </c>
      <c r="P689" t="s">
        <v>642</v>
      </c>
      <c r="Q689">
        <v>1</v>
      </c>
      <c r="W689">
        <v>0</v>
      </c>
      <c r="X689">
        <v>-126582654</v>
      </c>
      <c r="Y689">
        <f>(AT689*1.15*1.15)</f>
        <v>254.99122499999996</v>
      </c>
      <c r="AA689">
        <v>0</v>
      </c>
      <c r="AB689">
        <v>0</v>
      </c>
      <c r="AC689">
        <v>0</v>
      </c>
      <c r="AD689">
        <v>8.74</v>
      </c>
      <c r="AE689">
        <v>0</v>
      </c>
      <c r="AF689">
        <v>0</v>
      </c>
      <c r="AG689">
        <v>0</v>
      </c>
      <c r="AH689">
        <v>8.74</v>
      </c>
      <c r="AI689">
        <v>1</v>
      </c>
      <c r="AJ689">
        <v>1</v>
      </c>
      <c r="AK689">
        <v>1</v>
      </c>
      <c r="AL689">
        <v>1</v>
      </c>
      <c r="AN689">
        <v>0</v>
      </c>
      <c r="AO689">
        <v>1</v>
      </c>
      <c r="AP689">
        <v>0</v>
      </c>
      <c r="AQ689">
        <v>0</v>
      </c>
      <c r="AR689">
        <v>0</v>
      </c>
      <c r="AS689" t="s">
        <v>3</v>
      </c>
      <c r="AT689">
        <v>192.81</v>
      </c>
      <c r="AU689" t="s">
        <v>43</v>
      </c>
      <c r="AV689">
        <v>1</v>
      </c>
      <c r="AW689">
        <v>2</v>
      </c>
      <c r="AX689">
        <v>51458348</v>
      </c>
      <c r="AY689">
        <v>2</v>
      </c>
      <c r="AZ689">
        <v>131072</v>
      </c>
      <c r="BA689">
        <v>689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CX689">
        <f>ROUND(Y689*Source!I331,9)</f>
        <v>0</v>
      </c>
      <c r="CY689">
        <f>AD689</f>
        <v>8.74</v>
      </c>
      <c r="CZ689">
        <f>AH689</f>
        <v>8.74</v>
      </c>
      <c r="DA689">
        <f>AL689</f>
        <v>1</v>
      </c>
      <c r="DB689">
        <f>ROUND((ROUND(AT689*CZ689,2)*1.15*1.15),6)</f>
        <v>2228.6241</v>
      </c>
      <c r="DC689">
        <f>ROUND((ROUND(AT689*AG689,2)*1.15*1.15),6)</f>
        <v>0</v>
      </c>
      <c r="DD689" t="s">
        <v>3</v>
      </c>
      <c r="DE689" t="s">
        <v>3</v>
      </c>
      <c r="DF689">
        <f t="shared" si="374"/>
        <v>0</v>
      </c>
      <c r="DG689">
        <f t="shared" si="375"/>
        <v>0</v>
      </c>
      <c r="DH689">
        <f t="shared" si="376"/>
        <v>0</v>
      </c>
      <c r="DI689">
        <f t="shared" si="377"/>
        <v>0</v>
      </c>
      <c r="DJ689">
        <f>DI689</f>
        <v>0</v>
      </c>
      <c r="DK689">
        <v>0</v>
      </c>
    </row>
    <row r="690" spans="1:115" x14ac:dyDescent="0.2">
      <c r="A690">
        <f>ROW(Source!A331)</f>
        <v>331</v>
      </c>
      <c r="B690">
        <v>51442965</v>
      </c>
      <c r="C690">
        <v>51458335</v>
      </c>
      <c r="D690">
        <v>121548</v>
      </c>
      <c r="E690">
        <v>1</v>
      </c>
      <c r="F690">
        <v>1</v>
      </c>
      <c r="G690">
        <v>1</v>
      </c>
      <c r="H690">
        <v>1</v>
      </c>
      <c r="I690" t="s">
        <v>31</v>
      </c>
      <c r="J690" t="s">
        <v>3</v>
      </c>
      <c r="K690" t="s">
        <v>643</v>
      </c>
      <c r="L690">
        <v>1369</v>
      </c>
      <c r="N690">
        <v>1013</v>
      </c>
      <c r="O690" t="s">
        <v>642</v>
      </c>
      <c r="P690" t="s">
        <v>642</v>
      </c>
      <c r="Q690">
        <v>1</v>
      </c>
      <c r="W690">
        <v>0</v>
      </c>
      <c r="X690">
        <v>18861106</v>
      </c>
      <c r="Y690">
        <f t="shared" ref="Y690:Y699" si="406">(AT690*1.25*1.15)</f>
        <v>508.96124999999995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1</v>
      </c>
      <c r="AJ690">
        <v>1</v>
      </c>
      <c r="AK690">
        <v>1</v>
      </c>
      <c r="AL690">
        <v>1</v>
      </c>
      <c r="AN690">
        <v>0</v>
      </c>
      <c r="AO690">
        <v>1</v>
      </c>
      <c r="AP690">
        <v>0</v>
      </c>
      <c r="AQ690">
        <v>0</v>
      </c>
      <c r="AR690">
        <v>0</v>
      </c>
      <c r="AS690" t="s">
        <v>3</v>
      </c>
      <c r="AT690">
        <v>354.06</v>
      </c>
      <c r="AU690" t="s">
        <v>36</v>
      </c>
      <c r="AV690">
        <v>2</v>
      </c>
      <c r="AW690">
        <v>2</v>
      </c>
      <c r="AX690">
        <v>51458349</v>
      </c>
      <c r="AY690">
        <v>1</v>
      </c>
      <c r="AZ690">
        <v>2048</v>
      </c>
      <c r="BA690">
        <v>690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CX690">
        <f>ROUND(Y690*Source!I331,9)</f>
        <v>0</v>
      </c>
      <c r="CY690">
        <f>AD690</f>
        <v>0</v>
      </c>
      <c r="CZ690">
        <f>AH690</f>
        <v>0</v>
      </c>
      <c r="DA690">
        <f>AL690</f>
        <v>1</v>
      </c>
      <c r="DB690">
        <f t="shared" ref="DB690:DB699" si="407">ROUND((ROUND(AT690*CZ690,2)*1.25*1.15),6)</f>
        <v>0</v>
      </c>
      <c r="DC690">
        <f t="shared" ref="DC690:DC699" si="408">ROUND((ROUND(AT690*AG690,2)*1.25*1.15),6)</f>
        <v>0</v>
      </c>
      <c r="DD690" t="s">
        <v>3</v>
      </c>
      <c r="DE690" t="s">
        <v>3</v>
      </c>
      <c r="DF690">
        <f t="shared" si="374"/>
        <v>0</v>
      </c>
      <c r="DG690">
        <f t="shared" si="375"/>
        <v>0</v>
      </c>
      <c r="DH690">
        <f t="shared" si="376"/>
        <v>0</v>
      </c>
      <c r="DI690">
        <f t="shared" si="377"/>
        <v>0</v>
      </c>
      <c r="DJ690">
        <f>DI690</f>
        <v>0</v>
      </c>
      <c r="DK690">
        <v>0</v>
      </c>
    </row>
    <row r="691" spans="1:115" x14ac:dyDescent="0.2">
      <c r="A691">
        <f>ROW(Source!A331)</f>
        <v>331</v>
      </c>
      <c r="B691">
        <v>51442965</v>
      </c>
      <c r="C691">
        <v>51458335</v>
      </c>
      <c r="D691">
        <v>0</v>
      </c>
      <c r="E691">
        <v>1</v>
      </c>
      <c r="F691">
        <v>1</v>
      </c>
      <c r="G691">
        <v>1</v>
      </c>
      <c r="H691">
        <v>2</v>
      </c>
      <c r="I691" t="s">
        <v>705</v>
      </c>
      <c r="J691" t="s">
        <v>3</v>
      </c>
      <c r="K691" t="s">
        <v>706</v>
      </c>
      <c r="L691">
        <v>37129807</v>
      </c>
      <c r="N691">
        <v>1011</v>
      </c>
      <c r="O691" t="s">
        <v>646</v>
      </c>
      <c r="P691" t="s">
        <v>646</v>
      </c>
      <c r="Q691">
        <v>1</v>
      </c>
      <c r="W691">
        <v>0</v>
      </c>
      <c r="X691">
        <v>-154294902</v>
      </c>
      <c r="Y691">
        <f t="shared" si="406"/>
        <v>2.2281249999999999</v>
      </c>
      <c r="AA691">
        <v>0</v>
      </c>
      <c r="AB691">
        <v>0.48</v>
      </c>
      <c r="AC691">
        <v>0</v>
      </c>
      <c r="AD691">
        <v>0</v>
      </c>
      <c r="AE691">
        <v>0</v>
      </c>
      <c r="AF691">
        <v>0.48</v>
      </c>
      <c r="AG691">
        <v>0</v>
      </c>
      <c r="AH691">
        <v>0</v>
      </c>
      <c r="AI691">
        <v>1</v>
      </c>
      <c r="AJ691">
        <v>1</v>
      </c>
      <c r="AK691">
        <v>1</v>
      </c>
      <c r="AL691">
        <v>1</v>
      </c>
      <c r="AN691">
        <v>0</v>
      </c>
      <c r="AO691">
        <v>1</v>
      </c>
      <c r="AP691">
        <v>0</v>
      </c>
      <c r="AQ691">
        <v>0</v>
      </c>
      <c r="AR691">
        <v>0</v>
      </c>
      <c r="AS691" t="s">
        <v>3</v>
      </c>
      <c r="AT691">
        <v>1.55</v>
      </c>
      <c r="AU691" t="s">
        <v>36</v>
      </c>
      <c r="AV691">
        <v>0</v>
      </c>
      <c r="AW691">
        <v>2</v>
      </c>
      <c r="AX691">
        <v>51458350</v>
      </c>
      <c r="AY691">
        <v>2</v>
      </c>
      <c r="AZ691">
        <v>32768</v>
      </c>
      <c r="BA691">
        <v>691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CX691">
        <f>ROUND(Y691*Source!I331,9)</f>
        <v>0</v>
      </c>
      <c r="CY691">
        <f t="shared" ref="CY691:CY699" si="409">AB691</f>
        <v>0.48</v>
      </c>
      <c r="CZ691">
        <f t="shared" ref="CZ691:CZ699" si="410">AF691</f>
        <v>0.48</v>
      </c>
      <c r="DA691">
        <f t="shared" ref="DA691:DA699" si="411">AJ691</f>
        <v>1</v>
      </c>
      <c r="DB691">
        <f t="shared" si="407"/>
        <v>1.06375</v>
      </c>
      <c r="DC691">
        <f t="shared" si="408"/>
        <v>0</v>
      </c>
      <c r="DD691" t="s">
        <v>3</v>
      </c>
      <c r="DE691" t="s">
        <v>3</v>
      </c>
      <c r="DF691">
        <f t="shared" si="374"/>
        <v>0</v>
      </c>
      <c r="DG691">
        <f t="shared" si="375"/>
        <v>0</v>
      </c>
      <c r="DH691">
        <f t="shared" si="376"/>
        <v>0</v>
      </c>
      <c r="DI691">
        <f t="shared" si="377"/>
        <v>0</v>
      </c>
      <c r="DJ691">
        <f t="shared" ref="DJ691:DJ699" si="412">DG691</f>
        <v>0</v>
      </c>
      <c r="DK691">
        <v>0</v>
      </c>
    </row>
    <row r="692" spans="1:115" x14ac:dyDescent="0.2">
      <c r="A692">
        <f>ROW(Source!A331)</f>
        <v>331</v>
      </c>
      <c r="B692">
        <v>51442965</v>
      </c>
      <c r="C692">
        <v>51458335</v>
      </c>
      <c r="D692">
        <v>0</v>
      </c>
      <c r="E692">
        <v>1</v>
      </c>
      <c r="F692">
        <v>1</v>
      </c>
      <c r="G692">
        <v>1</v>
      </c>
      <c r="H692">
        <v>2</v>
      </c>
      <c r="I692" t="s">
        <v>693</v>
      </c>
      <c r="J692" t="s">
        <v>3</v>
      </c>
      <c r="K692" t="s">
        <v>694</v>
      </c>
      <c r="L692">
        <v>37129807</v>
      </c>
      <c r="N692">
        <v>1011</v>
      </c>
      <c r="O692" t="s">
        <v>646</v>
      </c>
      <c r="P692" t="s">
        <v>646</v>
      </c>
      <c r="Q692">
        <v>1</v>
      </c>
      <c r="W692">
        <v>0</v>
      </c>
      <c r="X692">
        <v>-868342826</v>
      </c>
      <c r="Y692">
        <f t="shared" si="406"/>
        <v>30.575624999999995</v>
      </c>
      <c r="AA692">
        <v>0</v>
      </c>
      <c r="AB692">
        <v>597.1</v>
      </c>
      <c r="AC692">
        <v>23.2</v>
      </c>
      <c r="AD692">
        <v>0</v>
      </c>
      <c r="AE692">
        <v>0</v>
      </c>
      <c r="AF692">
        <v>597.1</v>
      </c>
      <c r="AG692">
        <v>23.2</v>
      </c>
      <c r="AH692">
        <v>0</v>
      </c>
      <c r="AI692">
        <v>1</v>
      </c>
      <c r="AJ692">
        <v>1</v>
      </c>
      <c r="AK692">
        <v>1</v>
      </c>
      <c r="AL692">
        <v>1</v>
      </c>
      <c r="AN692">
        <v>0</v>
      </c>
      <c r="AO692">
        <v>1</v>
      </c>
      <c r="AP692">
        <v>0</v>
      </c>
      <c r="AQ692">
        <v>0</v>
      </c>
      <c r="AR692">
        <v>0</v>
      </c>
      <c r="AS692" t="s">
        <v>3</v>
      </c>
      <c r="AT692">
        <v>21.27</v>
      </c>
      <c r="AU692" t="s">
        <v>36</v>
      </c>
      <c r="AV692">
        <v>0</v>
      </c>
      <c r="AW692">
        <v>2</v>
      </c>
      <c r="AX692">
        <v>51458351</v>
      </c>
      <c r="AY692">
        <v>2</v>
      </c>
      <c r="AZ692">
        <v>100352</v>
      </c>
      <c r="BA692">
        <v>692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CX692">
        <f>ROUND(Y692*Source!I331,9)</f>
        <v>0</v>
      </c>
      <c r="CY692">
        <f t="shared" si="409"/>
        <v>597.1</v>
      </c>
      <c r="CZ692">
        <f t="shared" si="410"/>
        <v>597.1</v>
      </c>
      <c r="DA692">
        <f t="shared" si="411"/>
        <v>1</v>
      </c>
      <c r="DB692">
        <f t="shared" si="407"/>
        <v>18256.71</v>
      </c>
      <c r="DC692">
        <f t="shared" si="408"/>
        <v>709.34875</v>
      </c>
      <c r="DD692" t="s">
        <v>3</v>
      </c>
      <c r="DE692" t="s">
        <v>3</v>
      </c>
      <c r="DF692">
        <f t="shared" si="374"/>
        <v>0</v>
      </c>
      <c r="DG692">
        <f t="shared" si="375"/>
        <v>0</v>
      </c>
      <c r="DH692">
        <f t="shared" si="376"/>
        <v>0</v>
      </c>
      <c r="DI692">
        <f t="shared" si="377"/>
        <v>0</v>
      </c>
      <c r="DJ692">
        <f t="shared" si="412"/>
        <v>0</v>
      </c>
      <c r="DK692">
        <v>0</v>
      </c>
    </row>
    <row r="693" spans="1:115" x14ac:dyDescent="0.2">
      <c r="A693">
        <f>ROW(Source!A331)</f>
        <v>331</v>
      </c>
      <c r="B693">
        <v>51442965</v>
      </c>
      <c r="C693">
        <v>51458335</v>
      </c>
      <c r="D693">
        <v>0</v>
      </c>
      <c r="E693">
        <v>1</v>
      </c>
      <c r="F693">
        <v>1</v>
      </c>
      <c r="G693">
        <v>1</v>
      </c>
      <c r="H693">
        <v>2</v>
      </c>
      <c r="I693" t="s">
        <v>695</v>
      </c>
      <c r="J693" t="s">
        <v>3</v>
      </c>
      <c r="K693" t="s">
        <v>696</v>
      </c>
      <c r="L693">
        <v>37129807</v>
      </c>
      <c r="N693">
        <v>1011</v>
      </c>
      <c r="O693" t="s">
        <v>646</v>
      </c>
      <c r="P693" t="s">
        <v>646</v>
      </c>
      <c r="Q693">
        <v>1</v>
      </c>
      <c r="W693">
        <v>0</v>
      </c>
      <c r="X693">
        <v>-350514943</v>
      </c>
      <c r="Y693">
        <f t="shared" si="406"/>
        <v>1.7825</v>
      </c>
      <c r="AA693">
        <v>0</v>
      </c>
      <c r="AB693">
        <v>718</v>
      </c>
      <c r="AC693">
        <v>53.51</v>
      </c>
      <c r="AD693">
        <v>0</v>
      </c>
      <c r="AE693">
        <v>0</v>
      </c>
      <c r="AF693">
        <v>718</v>
      </c>
      <c r="AG693">
        <v>53.51</v>
      </c>
      <c r="AH693">
        <v>0</v>
      </c>
      <c r="AI693">
        <v>1</v>
      </c>
      <c r="AJ693">
        <v>1</v>
      </c>
      <c r="AK693">
        <v>1</v>
      </c>
      <c r="AL693">
        <v>1</v>
      </c>
      <c r="AN693">
        <v>0</v>
      </c>
      <c r="AO693">
        <v>1</v>
      </c>
      <c r="AP693">
        <v>0</v>
      </c>
      <c r="AQ693">
        <v>0</v>
      </c>
      <c r="AR693">
        <v>0</v>
      </c>
      <c r="AS693" t="s">
        <v>3</v>
      </c>
      <c r="AT693">
        <v>1.24</v>
      </c>
      <c r="AU693" t="s">
        <v>36</v>
      </c>
      <c r="AV693">
        <v>0</v>
      </c>
      <c r="AW693">
        <v>2</v>
      </c>
      <c r="AX693">
        <v>51458352</v>
      </c>
      <c r="AY693">
        <v>2</v>
      </c>
      <c r="AZ693">
        <v>98304</v>
      </c>
      <c r="BA693">
        <v>693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CX693">
        <f>ROUND(Y693*Source!I331,9)</f>
        <v>0</v>
      </c>
      <c r="CY693">
        <f t="shared" si="409"/>
        <v>718</v>
      </c>
      <c r="CZ693">
        <f t="shared" si="410"/>
        <v>718</v>
      </c>
      <c r="DA693">
        <f t="shared" si="411"/>
        <v>1</v>
      </c>
      <c r="DB693">
        <f t="shared" si="407"/>
        <v>1279.835</v>
      </c>
      <c r="DC693">
        <f t="shared" si="408"/>
        <v>95.378124999999997</v>
      </c>
      <c r="DD693" t="s">
        <v>3</v>
      </c>
      <c r="DE693" t="s">
        <v>3</v>
      </c>
      <c r="DF693">
        <f t="shared" si="374"/>
        <v>0</v>
      </c>
      <c r="DG693">
        <f t="shared" si="375"/>
        <v>0</v>
      </c>
      <c r="DH693">
        <f t="shared" si="376"/>
        <v>0</v>
      </c>
      <c r="DI693">
        <f t="shared" si="377"/>
        <v>0</v>
      </c>
      <c r="DJ693">
        <f t="shared" si="412"/>
        <v>0</v>
      </c>
      <c r="DK693">
        <v>0</v>
      </c>
    </row>
    <row r="694" spans="1:115" x14ac:dyDescent="0.2">
      <c r="A694">
        <f>ROW(Source!A331)</f>
        <v>331</v>
      </c>
      <c r="B694">
        <v>51442965</v>
      </c>
      <c r="C694">
        <v>51458335</v>
      </c>
      <c r="D694">
        <v>0</v>
      </c>
      <c r="E694">
        <v>1</v>
      </c>
      <c r="F694">
        <v>1</v>
      </c>
      <c r="G694">
        <v>1</v>
      </c>
      <c r="H694">
        <v>2</v>
      </c>
      <c r="I694" t="s">
        <v>819</v>
      </c>
      <c r="J694" t="s">
        <v>3</v>
      </c>
      <c r="K694" t="s">
        <v>820</v>
      </c>
      <c r="L694">
        <v>37129807</v>
      </c>
      <c r="N694">
        <v>1011</v>
      </c>
      <c r="O694" t="s">
        <v>646</v>
      </c>
      <c r="P694" t="s">
        <v>646</v>
      </c>
      <c r="Q694">
        <v>1</v>
      </c>
      <c r="W694">
        <v>0</v>
      </c>
      <c r="X694">
        <v>33766911</v>
      </c>
      <c r="Y694">
        <f t="shared" si="406"/>
        <v>24.538124999999997</v>
      </c>
      <c r="AA694">
        <v>0</v>
      </c>
      <c r="AB694">
        <v>1114.1300000000001</v>
      </c>
      <c r="AC694">
        <v>60.66</v>
      </c>
      <c r="AD694">
        <v>0</v>
      </c>
      <c r="AE694">
        <v>0</v>
      </c>
      <c r="AF694">
        <v>1114.1300000000001</v>
      </c>
      <c r="AG694">
        <v>60.66</v>
      </c>
      <c r="AH694">
        <v>0</v>
      </c>
      <c r="AI694">
        <v>1</v>
      </c>
      <c r="AJ694">
        <v>1</v>
      </c>
      <c r="AK694">
        <v>1</v>
      </c>
      <c r="AL694">
        <v>1</v>
      </c>
      <c r="AN694">
        <v>0</v>
      </c>
      <c r="AO694">
        <v>1</v>
      </c>
      <c r="AP694">
        <v>0</v>
      </c>
      <c r="AQ694">
        <v>0</v>
      </c>
      <c r="AR694">
        <v>0</v>
      </c>
      <c r="AS694" t="s">
        <v>3</v>
      </c>
      <c r="AT694">
        <v>17.07</v>
      </c>
      <c r="AU694" t="s">
        <v>36</v>
      </c>
      <c r="AV694">
        <v>0</v>
      </c>
      <c r="AW694">
        <v>2</v>
      </c>
      <c r="AX694">
        <v>51458353</v>
      </c>
      <c r="AY694">
        <v>2</v>
      </c>
      <c r="AZ694">
        <v>100352</v>
      </c>
      <c r="BA694">
        <v>694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CX694">
        <f>ROUND(Y694*Source!I331,9)</f>
        <v>0</v>
      </c>
      <c r="CY694">
        <f t="shared" si="409"/>
        <v>1114.1300000000001</v>
      </c>
      <c r="CZ694">
        <f t="shared" si="410"/>
        <v>1114.1300000000001</v>
      </c>
      <c r="DA694">
        <f t="shared" si="411"/>
        <v>1</v>
      </c>
      <c r="DB694">
        <f t="shared" si="407"/>
        <v>27338.662499999999</v>
      </c>
      <c r="DC694">
        <f t="shared" si="408"/>
        <v>1488.4881250000001</v>
      </c>
      <c r="DD694" t="s">
        <v>3</v>
      </c>
      <c r="DE694" t="s">
        <v>3</v>
      </c>
      <c r="DF694">
        <f t="shared" si="374"/>
        <v>0</v>
      </c>
      <c r="DG694">
        <f t="shared" si="375"/>
        <v>0</v>
      </c>
      <c r="DH694">
        <f t="shared" si="376"/>
        <v>0</v>
      </c>
      <c r="DI694">
        <f t="shared" si="377"/>
        <v>0</v>
      </c>
      <c r="DJ694">
        <f t="shared" si="412"/>
        <v>0</v>
      </c>
      <c r="DK694">
        <v>0</v>
      </c>
    </row>
    <row r="695" spans="1:115" x14ac:dyDescent="0.2">
      <c r="A695">
        <f>ROW(Source!A331)</f>
        <v>331</v>
      </c>
      <c r="B695">
        <v>51442965</v>
      </c>
      <c r="C695">
        <v>51458335</v>
      </c>
      <c r="D695">
        <v>0</v>
      </c>
      <c r="E695">
        <v>1</v>
      </c>
      <c r="F695">
        <v>1</v>
      </c>
      <c r="G695">
        <v>1</v>
      </c>
      <c r="H695">
        <v>2</v>
      </c>
      <c r="I695" t="s">
        <v>811</v>
      </c>
      <c r="J695" t="s">
        <v>3</v>
      </c>
      <c r="K695" t="s">
        <v>812</v>
      </c>
      <c r="L695">
        <v>37129807</v>
      </c>
      <c r="N695">
        <v>1011</v>
      </c>
      <c r="O695" t="s">
        <v>646</v>
      </c>
      <c r="P695" t="s">
        <v>646</v>
      </c>
      <c r="Q695">
        <v>1</v>
      </c>
      <c r="W695">
        <v>0</v>
      </c>
      <c r="X695">
        <v>1264496724</v>
      </c>
      <c r="Y695">
        <f t="shared" si="406"/>
        <v>7.5756249999999987</v>
      </c>
      <c r="AA695">
        <v>0</v>
      </c>
      <c r="AB695">
        <v>442.25</v>
      </c>
      <c r="AC695">
        <v>42.3</v>
      </c>
      <c r="AD695">
        <v>0</v>
      </c>
      <c r="AE695">
        <v>0</v>
      </c>
      <c r="AF695">
        <v>442.25</v>
      </c>
      <c r="AG695">
        <v>42.3</v>
      </c>
      <c r="AH695">
        <v>0</v>
      </c>
      <c r="AI695">
        <v>1</v>
      </c>
      <c r="AJ695">
        <v>1</v>
      </c>
      <c r="AK695">
        <v>1</v>
      </c>
      <c r="AL695">
        <v>1</v>
      </c>
      <c r="AN695">
        <v>0</v>
      </c>
      <c r="AO695">
        <v>1</v>
      </c>
      <c r="AP695">
        <v>0</v>
      </c>
      <c r="AQ695">
        <v>0</v>
      </c>
      <c r="AR695">
        <v>0</v>
      </c>
      <c r="AS695" t="s">
        <v>3</v>
      </c>
      <c r="AT695">
        <v>5.27</v>
      </c>
      <c r="AU695" t="s">
        <v>36</v>
      </c>
      <c r="AV695">
        <v>0</v>
      </c>
      <c r="AW695">
        <v>2</v>
      </c>
      <c r="AX695">
        <v>51458354</v>
      </c>
      <c r="AY695">
        <v>2</v>
      </c>
      <c r="AZ695">
        <v>100352</v>
      </c>
      <c r="BA695">
        <v>695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CX695">
        <f>ROUND(Y695*Source!I331,9)</f>
        <v>0</v>
      </c>
      <c r="CY695">
        <f t="shared" si="409"/>
        <v>442.25</v>
      </c>
      <c r="CZ695">
        <f t="shared" si="410"/>
        <v>442.25</v>
      </c>
      <c r="DA695">
        <f t="shared" si="411"/>
        <v>1</v>
      </c>
      <c r="DB695">
        <f t="shared" si="407"/>
        <v>3350.32375</v>
      </c>
      <c r="DC695">
        <f t="shared" si="408"/>
        <v>320.44749999999999</v>
      </c>
      <c r="DD695" t="s">
        <v>3</v>
      </c>
      <c r="DE695" t="s">
        <v>3</v>
      </c>
      <c r="DF695">
        <f t="shared" si="374"/>
        <v>0</v>
      </c>
      <c r="DG695">
        <f t="shared" si="375"/>
        <v>0</v>
      </c>
      <c r="DH695">
        <f t="shared" si="376"/>
        <v>0</v>
      </c>
      <c r="DI695">
        <f t="shared" si="377"/>
        <v>0</v>
      </c>
      <c r="DJ695">
        <f t="shared" si="412"/>
        <v>0</v>
      </c>
      <c r="DK695">
        <v>0</v>
      </c>
    </row>
    <row r="696" spans="1:115" x14ac:dyDescent="0.2">
      <c r="A696">
        <f>ROW(Source!A331)</f>
        <v>331</v>
      </c>
      <c r="B696">
        <v>51442965</v>
      </c>
      <c r="C696">
        <v>51458335</v>
      </c>
      <c r="D696">
        <v>0</v>
      </c>
      <c r="E696">
        <v>1</v>
      </c>
      <c r="F696">
        <v>1</v>
      </c>
      <c r="G696">
        <v>1</v>
      </c>
      <c r="H696">
        <v>2</v>
      </c>
      <c r="I696" t="s">
        <v>815</v>
      </c>
      <c r="J696" t="s">
        <v>3</v>
      </c>
      <c r="K696" t="s">
        <v>816</v>
      </c>
      <c r="L696">
        <v>37129807</v>
      </c>
      <c r="N696">
        <v>1011</v>
      </c>
      <c r="O696" t="s">
        <v>646</v>
      </c>
      <c r="P696" t="s">
        <v>646</v>
      </c>
      <c r="Q696">
        <v>1</v>
      </c>
      <c r="W696">
        <v>0</v>
      </c>
      <c r="X696">
        <v>-1475062279</v>
      </c>
      <c r="Y696">
        <f t="shared" si="406"/>
        <v>13.239375000000001</v>
      </c>
      <c r="AA696">
        <v>0</v>
      </c>
      <c r="AB696">
        <v>785.86</v>
      </c>
      <c r="AC696">
        <v>45.24</v>
      </c>
      <c r="AD696">
        <v>0</v>
      </c>
      <c r="AE696">
        <v>0</v>
      </c>
      <c r="AF696">
        <v>785.86</v>
      </c>
      <c r="AG696">
        <v>45.24</v>
      </c>
      <c r="AH696">
        <v>0</v>
      </c>
      <c r="AI696">
        <v>1</v>
      </c>
      <c r="AJ696">
        <v>1</v>
      </c>
      <c r="AK696">
        <v>1</v>
      </c>
      <c r="AL696">
        <v>1</v>
      </c>
      <c r="AN696">
        <v>0</v>
      </c>
      <c r="AO696">
        <v>1</v>
      </c>
      <c r="AP696">
        <v>0</v>
      </c>
      <c r="AQ696">
        <v>0</v>
      </c>
      <c r="AR696">
        <v>0</v>
      </c>
      <c r="AS696" t="s">
        <v>3</v>
      </c>
      <c r="AT696">
        <v>9.2100000000000009</v>
      </c>
      <c r="AU696" t="s">
        <v>36</v>
      </c>
      <c r="AV696">
        <v>0</v>
      </c>
      <c r="AW696">
        <v>2</v>
      </c>
      <c r="AX696">
        <v>51458355</v>
      </c>
      <c r="AY696">
        <v>2</v>
      </c>
      <c r="AZ696">
        <v>98304</v>
      </c>
      <c r="BA696">
        <v>696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CX696">
        <f>ROUND(Y696*Source!I331,9)</f>
        <v>0</v>
      </c>
      <c r="CY696">
        <f t="shared" si="409"/>
        <v>785.86</v>
      </c>
      <c r="CZ696">
        <f t="shared" si="410"/>
        <v>785.86</v>
      </c>
      <c r="DA696">
        <f t="shared" si="411"/>
        <v>1</v>
      </c>
      <c r="DB696">
        <f t="shared" si="407"/>
        <v>10404.294374999999</v>
      </c>
      <c r="DC696">
        <f t="shared" si="408"/>
        <v>598.94875000000002</v>
      </c>
      <c r="DD696" t="s">
        <v>3</v>
      </c>
      <c r="DE696" t="s">
        <v>3</v>
      </c>
      <c r="DF696">
        <f t="shared" si="374"/>
        <v>0</v>
      </c>
      <c r="DG696">
        <f t="shared" si="375"/>
        <v>0</v>
      </c>
      <c r="DH696">
        <f t="shared" si="376"/>
        <v>0</v>
      </c>
      <c r="DI696">
        <f t="shared" si="377"/>
        <v>0</v>
      </c>
      <c r="DJ696">
        <f t="shared" si="412"/>
        <v>0</v>
      </c>
      <c r="DK696">
        <v>0</v>
      </c>
    </row>
    <row r="697" spans="1:115" x14ac:dyDescent="0.2">
      <c r="A697">
        <f>ROW(Source!A331)</f>
        <v>331</v>
      </c>
      <c r="B697">
        <v>51442965</v>
      </c>
      <c r="C697">
        <v>51458335</v>
      </c>
      <c r="D697">
        <v>0</v>
      </c>
      <c r="E697">
        <v>1</v>
      </c>
      <c r="F697">
        <v>1</v>
      </c>
      <c r="G697">
        <v>1</v>
      </c>
      <c r="H697">
        <v>2</v>
      </c>
      <c r="I697" t="s">
        <v>789</v>
      </c>
      <c r="J697" t="s">
        <v>3</v>
      </c>
      <c r="K697" t="s">
        <v>790</v>
      </c>
      <c r="L697">
        <v>37129807</v>
      </c>
      <c r="N697">
        <v>1011</v>
      </c>
      <c r="O697" t="s">
        <v>646</v>
      </c>
      <c r="P697" t="s">
        <v>646</v>
      </c>
      <c r="Q697">
        <v>1</v>
      </c>
      <c r="W697">
        <v>0</v>
      </c>
      <c r="X697">
        <v>162646650</v>
      </c>
      <c r="Y697">
        <f t="shared" si="406"/>
        <v>3.9674999999999994</v>
      </c>
      <c r="AA697">
        <v>0</v>
      </c>
      <c r="AB697">
        <v>536.09</v>
      </c>
      <c r="AC697">
        <v>45.24</v>
      </c>
      <c r="AD697">
        <v>0</v>
      </c>
      <c r="AE697">
        <v>0</v>
      </c>
      <c r="AF697">
        <v>536.09</v>
      </c>
      <c r="AG697">
        <v>45.24</v>
      </c>
      <c r="AH697">
        <v>0</v>
      </c>
      <c r="AI697">
        <v>1</v>
      </c>
      <c r="AJ697">
        <v>1</v>
      </c>
      <c r="AK697">
        <v>1</v>
      </c>
      <c r="AL697">
        <v>1</v>
      </c>
      <c r="AN697">
        <v>0</v>
      </c>
      <c r="AO697">
        <v>1</v>
      </c>
      <c r="AP697">
        <v>0</v>
      </c>
      <c r="AQ697">
        <v>0</v>
      </c>
      <c r="AR697">
        <v>0</v>
      </c>
      <c r="AS697" t="s">
        <v>3</v>
      </c>
      <c r="AT697">
        <v>2.76</v>
      </c>
      <c r="AU697" t="s">
        <v>36</v>
      </c>
      <c r="AV697">
        <v>0</v>
      </c>
      <c r="AW697">
        <v>2</v>
      </c>
      <c r="AX697">
        <v>51458356</v>
      </c>
      <c r="AY697">
        <v>2</v>
      </c>
      <c r="AZ697">
        <v>100352</v>
      </c>
      <c r="BA697">
        <v>697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CX697">
        <f>ROUND(Y697*Source!I331,9)</f>
        <v>0</v>
      </c>
      <c r="CY697">
        <f t="shared" si="409"/>
        <v>536.09</v>
      </c>
      <c r="CZ697">
        <f t="shared" si="410"/>
        <v>536.09</v>
      </c>
      <c r="DA697">
        <f t="shared" si="411"/>
        <v>1</v>
      </c>
      <c r="DB697">
        <f t="shared" si="407"/>
        <v>2126.9393749999999</v>
      </c>
      <c r="DC697">
        <f t="shared" si="408"/>
        <v>179.48625000000001</v>
      </c>
      <c r="DD697" t="s">
        <v>3</v>
      </c>
      <c r="DE697" t="s">
        <v>3</v>
      </c>
      <c r="DF697">
        <f t="shared" si="374"/>
        <v>0</v>
      </c>
      <c r="DG697">
        <f t="shared" si="375"/>
        <v>0</v>
      </c>
      <c r="DH697">
        <f t="shared" si="376"/>
        <v>0</v>
      </c>
      <c r="DI697">
        <f t="shared" si="377"/>
        <v>0</v>
      </c>
      <c r="DJ697">
        <f t="shared" si="412"/>
        <v>0</v>
      </c>
      <c r="DK697">
        <v>0</v>
      </c>
    </row>
    <row r="698" spans="1:115" x14ac:dyDescent="0.2">
      <c r="A698">
        <f>ROW(Source!A331)</f>
        <v>331</v>
      </c>
      <c r="B698">
        <v>51442965</v>
      </c>
      <c r="C698">
        <v>51458335</v>
      </c>
      <c r="D698">
        <v>0</v>
      </c>
      <c r="E698">
        <v>1</v>
      </c>
      <c r="F698">
        <v>1</v>
      </c>
      <c r="G698">
        <v>1</v>
      </c>
      <c r="H698">
        <v>2</v>
      </c>
      <c r="I698" t="s">
        <v>821</v>
      </c>
      <c r="J698" t="s">
        <v>3</v>
      </c>
      <c r="K698" t="s">
        <v>822</v>
      </c>
      <c r="L698">
        <v>37129807</v>
      </c>
      <c r="N698">
        <v>1011</v>
      </c>
      <c r="O698" t="s">
        <v>646</v>
      </c>
      <c r="P698" t="s">
        <v>646</v>
      </c>
      <c r="Q698">
        <v>1</v>
      </c>
      <c r="W698">
        <v>0</v>
      </c>
      <c r="X698">
        <v>-251156823</v>
      </c>
      <c r="Y698">
        <f t="shared" si="406"/>
        <v>24.538124999999997</v>
      </c>
      <c r="AA698">
        <v>0</v>
      </c>
      <c r="AB698">
        <v>565.94000000000005</v>
      </c>
      <c r="AC698">
        <v>27.9</v>
      </c>
      <c r="AD698">
        <v>0</v>
      </c>
      <c r="AE698">
        <v>0</v>
      </c>
      <c r="AF698">
        <v>565.94000000000005</v>
      </c>
      <c r="AG698">
        <v>27.9</v>
      </c>
      <c r="AH698">
        <v>0</v>
      </c>
      <c r="AI698">
        <v>1</v>
      </c>
      <c r="AJ698">
        <v>1</v>
      </c>
      <c r="AK698">
        <v>1</v>
      </c>
      <c r="AL698">
        <v>1</v>
      </c>
      <c r="AN698">
        <v>0</v>
      </c>
      <c r="AO698">
        <v>1</v>
      </c>
      <c r="AP698">
        <v>0</v>
      </c>
      <c r="AQ698">
        <v>0</v>
      </c>
      <c r="AR698">
        <v>0</v>
      </c>
      <c r="AS698" t="s">
        <v>3</v>
      </c>
      <c r="AT698">
        <v>17.07</v>
      </c>
      <c r="AU698" t="s">
        <v>36</v>
      </c>
      <c r="AV698">
        <v>0</v>
      </c>
      <c r="AW698">
        <v>2</v>
      </c>
      <c r="AX698">
        <v>51458357</v>
      </c>
      <c r="AY698">
        <v>2</v>
      </c>
      <c r="AZ698">
        <v>100352</v>
      </c>
      <c r="BA698">
        <v>698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CX698">
        <f>ROUND(Y698*Source!I331,9)</f>
        <v>0</v>
      </c>
      <c r="CY698">
        <f t="shared" si="409"/>
        <v>565.94000000000005</v>
      </c>
      <c r="CZ698">
        <f t="shared" si="410"/>
        <v>565.94000000000005</v>
      </c>
      <c r="DA698">
        <f t="shared" si="411"/>
        <v>1</v>
      </c>
      <c r="DB698">
        <f t="shared" si="407"/>
        <v>13887.112499999999</v>
      </c>
      <c r="DC698">
        <f t="shared" si="408"/>
        <v>684.609375</v>
      </c>
      <c r="DD698" t="s">
        <v>3</v>
      </c>
      <c r="DE698" t="s">
        <v>3</v>
      </c>
      <c r="DF698">
        <f t="shared" si="374"/>
        <v>0</v>
      </c>
      <c r="DG698">
        <f t="shared" si="375"/>
        <v>0</v>
      </c>
      <c r="DH698">
        <f t="shared" si="376"/>
        <v>0</v>
      </c>
      <c r="DI698">
        <f t="shared" si="377"/>
        <v>0</v>
      </c>
      <c r="DJ698">
        <f t="shared" si="412"/>
        <v>0</v>
      </c>
      <c r="DK698">
        <v>0</v>
      </c>
    </row>
    <row r="699" spans="1:115" x14ac:dyDescent="0.2">
      <c r="A699">
        <f>ROW(Source!A331)</f>
        <v>331</v>
      </c>
      <c r="B699">
        <v>51442965</v>
      </c>
      <c r="C699">
        <v>51458335</v>
      </c>
      <c r="D699">
        <v>0</v>
      </c>
      <c r="E699">
        <v>1</v>
      </c>
      <c r="F699">
        <v>1</v>
      </c>
      <c r="G699">
        <v>1</v>
      </c>
      <c r="H699">
        <v>2</v>
      </c>
      <c r="I699" t="s">
        <v>823</v>
      </c>
      <c r="J699" t="s">
        <v>3</v>
      </c>
      <c r="K699" t="s">
        <v>824</v>
      </c>
      <c r="L699">
        <v>37129807</v>
      </c>
      <c r="N699">
        <v>1011</v>
      </c>
      <c r="O699" t="s">
        <v>646</v>
      </c>
      <c r="P699" t="s">
        <v>646</v>
      </c>
      <c r="Q699">
        <v>1</v>
      </c>
      <c r="W699">
        <v>0</v>
      </c>
      <c r="X699">
        <v>1880681110</v>
      </c>
      <c r="Y699">
        <f t="shared" si="406"/>
        <v>73.628749999999997</v>
      </c>
      <c r="AA699">
        <v>0</v>
      </c>
      <c r="AB699">
        <v>602.55999999999995</v>
      </c>
      <c r="AC699">
        <v>36.700000000000003</v>
      </c>
      <c r="AD699">
        <v>0</v>
      </c>
      <c r="AE699">
        <v>0</v>
      </c>
      <c r="AF699">
        <v>602.55999999999995</v>
      </c>
      <c r="AG699">
        <v>36.700000000000003</v>
      </c>
      <c r="AH699">
        <v>0</v>
      </c>
      <c r="AI699">
        <v>1</v>
      </c>
      <c r="AJ699">
        <v>1</v>
      </c>
      <c r="AK699">
        <v>1</v>
      </c>
      <c r="AL699">
        <v>1</v>
      </c>
      <c r="AN699">
        <v>0</v>
      </c>
      <c r="AO699">
        <v>1</v>
      </c>
      <c r="AP699">
        <v>0</v>
      </c>
      <c r="AQ699">
        <v>0</v>
      </c>
      <c r="AR699">
        <v>0</v>
      </c>
      <c r="AS699" t="s">
        <v>3</v>
      </c>
      <c r="AT699">
        <v>51.22</v>
      </c>
      <c r="AU699" t="s">
        <v>36</v>
      </c>
      <c r="AV699">
        <v>0</v>
      </c>
      <c r="AW699">
        <v>2</v>
      </c>
      <c r="AX699">
        <v>51458358</v>
      </c>
      <c r="AY699">
        <v>2</v>
      </c>
      <c r="AZ699">
        <v>98304</v>
      </c>
      <c r="BA699">
        <v>699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CX699">
        <f>ROUND(Y699*Source!I331,9)</f>
        <v>0</v>
      </c>
      <c r="CY699">
        <f t="shared" si="409"/>
        <v>602.55999999999995</v>
      </c>
      <c r="CZ699">
        <f t="shared" si="410"/>
        <v>602.55999999999995</v>
      </c>
      <c r="DA699">
        <f t="shared" si="411"/>
        <v>1</v>
      </c>
      <c r="DB699">
        <f t="shared" si="407"/>
        <v>44365.735000000001</v>
      </c>
      <c r="DC699">
        <f t="shared" si="408"/>
        <v>2702.1693749999999</v>
      </c>
      <c r="DD699" t="s">
        <v>3</v>
      </c>
      <c r="DE699" t="s">
        <v>3</v>
      </c>
      <c r="DF699">
        <f t="shared" si="374"/>
        <v>0</v>
      </c>
      <c r="DG699">
        <f t="shared" si="375"/>
        <v>0</v>
      </c>
      <c r="DH699">
        <f t="shared" si="376"/>
        <v>0</v>
      </c>
      <c r="DI699">
        <f t="shared" si="377"/>
        <v>0</v>
      </c>
      <c r="DJ699">
        <f t="shared" si="412"/>
        <v>0</v>
      </c>
      <c r="DK699">
        <v>0</v>
      </c>
    </row>
    <row r="700" spans="1:115" x14ac:dyDescent="0.2">
      <c r="A700">
        <f>ROW(Source!A331)</f>
        <v>331</v>
      </c>
      <c r="B700">
        <v>51442965</v>
      </c>
      <c r="C700">
        <v>51458335</v>
      </c>
      <c r="D700">
        <v>0</v>
      </c>
      <c r="E700">
        <v>1</v>
      </c>
      <c r="F700">
        <v>1</v>
      </c>
      <c r="G700">
        <v>1</v>
      </c>
      <c r="H700">
        <v>3</v>
      </c>
      <c r="I700" t="s">
        <v>487</v>
      </c>
      <c r="J700" t="s">
        <v>3</v>
      </c>
      <c r="K700" t="s">
        <v>488</v>
      </c>
      <c r="L700">
        <v>1339</v>
      </c>
      <c r="N700">
        <v>1007</v>
      </c>
      <c r="O700" t="s">
        <v>57</v>
      </c>
      <c r="P700" t="s">
        <v>57</v>
      </c>
      <c r="Q700">
        <v>1</v>
      </c>
      <c r="W700">
        <v>0</v>
      </c>
      <c r="X700">
        <v>2075427030</v>
      </c>
      <c r="Y700">
        <f>AT700</f>
        <v>0</v>
      </c>
      <c r="AA700">
        <v>196.81</v>
      </c>
      <c r="AB700">
        <v>0</v>
      </c>
      <c r="AC700">
        <v>0</v>
      </c>
      <c r="AD700">
        <v>0</v>
      </c>
      <c r="AE700">
        <v>196.81</v>
      </c>
      <c r="AF700">
        <v>0</v>
      </c>
      <c r="AG700">
        <v>0</v>
      </c>
      <c r="AH700">
        <v>0</v>
      </c>
      <c r="AI700">
        <v>1</v>
      </c>
      <c r="AJ700">
        <v>1</v>
      </c>
      <c r="AK700">
        <v>1</v>
      </c>
      <c r="AL700">
        <v>1</v>
      </c>
      <c r="AN700">
        <v>0</v>
      </c>
      <c r="AO700">
        <v>0</v>
      </c>
      <c r="AP700">
        <v>0</v>
      </c>
      <c r="AQ700">
        <v>0</v>
      </c>
      <c r="AR700">
        <v>0</v>
      </c>
      <c r="AS700" t="s">
        <v>3</v>
      </c>
      <c r="AT700">
        <v>0</v>
      </c>
      <c r="AU700" t="s">
        <v>3</v>
      </c>
      <c r="AV700">
        <v>0</v>
      </c>
      <c r="AW700">
        <v>2</v>
      </c>
      <c r="AX700">
        <v>51458359</v>
      </c>
      <c r="AY700">
        <v>2</v>
      </c>
      <c r="AZ700">
        <v>16384</v>
      </c>
      <c r="BA700">
        <v>700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CX700">
        <f>ROUND(Y700*Source!I331,9)</f>
        <v>0</v>
      </c>
      <c r="CY700">
        <f>AA700</f>
        <v>196.81</v>
      </c>
      <c r="CZ700">
        <f>AE700</f>
        <v>196.81</v>
      </c>
      <c r="DA700">
        <f>AI700</f>
        <v>1</v>
      </c>
      <c r="DB700">
        <f>ROUND(ROUND(AT700*CZ700,2),6)</f>
        <v>0</v>
      </c>
      <c r="DC700">
        <f>ROUND(ROUND(AT700*AG700,2),6)</f>
        <v>0</v>
      </c>
      <c r="DD700" t="s">
        <v>3</v>
      </c>
      <c r="DE700" t="s">
        <v>3</v>
      </c>
      <c r="DF700">
        <f t="shared" si="374"/>
        <v>0</v>
      </c>
      <c r="DG700">
        <f t="shared" si="375"/>
        <v>0</v>
      </c>
      <c r="DH700">
        <f t="shared" si="376"/>
        <v>0</v>
      </c>
      <c r="DI700">
        <f t="shared" si="377"/>
        <v>0</v>
      </c>
      <c r="DJ700">
        <f>DF700</f>
        <v>0</v>
      </c>
      <c r="DK700">
        <v>0</v>
      </c>
    </row>
    <row r="701" spans="1:115" x14ac:dyDescent="0.2">
      <c r="A701">
        <f>ROW(Source!A332)</f>
        <v>332</v>
      </c>
      <c r="B701">
        <v>51441990</v>
      </c>
      <c r="C701">
        <v>51458335</v>
      </c>
      <c r="D701">
        <v>0</v>
      </c>
      <c r="E701">
        <v>1</v>
      </c>
      <c r="F701">
        <v>1</v>
      </c>
      <c r="G701">
        <v>1</v>
      </c>
      <c r="H701">
        <v>1</v>
      </c>
      <c r="I701" t="s">
        <v>817</v>
      </c>
      <c r="J701" t="s">
        <v>3</v>
      </c>
      <c r="K701" t="s">
        <v>818</v>
      </c>
      <c r="L701">
        <v>1369</v>
      </c>
      <c r="N701">
        <v>1013</v>
      </c>
      <c r="O701" t="s">
        <v>642</v>
      </c>
      <c r="P701" t="s">
        <v>642</v>
      </c>
      <c r="Q701">
        <v>1</v>
      </c>
      <c r="W701">
        <v>0</v>
      </c>
      <c r="X701">
        <v>-126582654</v>
      </c>
      <c r="Y701">
        <f>(AT701*1.15*1.15)</f>
        <v>254.99122499999996</v>
      </c>
      <c r="AA701">
        <v>0</v>
      </c>
      <c r="AB701">
        <v>0</v>
      </c>
      <c r="AC701">
        <v>0</v>
      </c>
      <c r="AD701">
        <v>8.74</v>
      </c>
      <c r="AE701">
        <v>0</v>
      </c>
      <c r="AF701">
        <v>0</v>
      </c>
      <c r="AG701">
        <v>0</v>
      </c>
      <c r="AH701">
        <v>8.74</v>
      </c>
      <c r="AI701">
        <v>1</v>
      </c>
      <c r="AJ701">
        <v>1</v>
      </c>
      <c r="AK701">
        <v>1</v>
      </c>
      <c r="AL701">
        <v>1</v>
      </c>
      <c r="AN701">
        <v>0</v>
      </c>
      <c r="AO701">
        <v>1</v>
      </c>
      <c r="AP701">
        <v>0</v>
      </c>
      <c r="AQ701">
        <v>0</v>
      </c>
      <c r="AR701">
        <v>0</v>
      </c>
      <c r="AS701" t="s">
        <v>3</v>
      </c>
      <c r="AT701">
        <v>192.81</v>
      </c>
      <c r="AU701" t="s">
        <v>43</v>
      </c>
      <c r="AV701">
        <v>1</v>
      </c>
      <c r="AW701">
        <v>2</v>
      </c>
      <c r="AX701">
        <v>51458348</v>
      </c>
      <c r="AY701">
        <v>2</v>
      </c>
      <c r="AZ701">
        <v>131072</v>
      </c>
      <c r="BA701">
        <v>701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CX701">
        <f>ROUND(Y701*Source!I332,9)</f>
        <v>0</v>
      </c>
      <c r="CY701">
        <f>AD701</f>
        <v>8.74</v>
      </c>
      <c r="CZ701">
        <f>AH701</f>
        <v>8.74</v>
      </c>
      <c r="DA701">
        <f>AL701</f>
        <v>1</v>
      </c>
      <c r="DB701">
        <f>ROUND((ROUND(AT701*CZ701,2)*1.15*1.15),6)</f>
        <v>2228.6241</v>
      </c>
      <c r="DC701">
        <f>ROUND((ROUND(AT701*AG701,2)*1.15*1.15),6)</f>
        <v>0</v>
      </c>
      <c r="DD701" t="s">
        <v>3</v>
      </c>
      <c r="DE701" t="s">
        <v>3</v>
      </c>
      <c r="DF701">
        <f t="shared" si="374"/>
        <v>0</v>
      </c>
      <c r="DG701">
        <f t="shared" si="375"/>
        <v>0</v>
      </c>
      <c r="DH701">
        <f t="shared" si="376"/>
        <v>0</v>
      </c>
      <c r="DI701">
        <f t="shared" si="377"/>
        <v>0</v>
      </c>
      <c r="DJ701">
        <f>DI701</f>
        <v>0</v>
      </c>
      <c r="DK701">
        <v>0</v>
      </c>
    </row>
    <row r="702" spans="1:115" x14ac:dyDescent="0.2">
      <c r="A702">
        <f>ROW(Source!A332)</f>
        <v>332</v>
      </c>
      <c r="B702">
        <v>51441990</v>
      </c>
      <c r="C702">
        <v>51458335</v>
      </c>
      <c r="D702">
        <v>121548</v>
      </c>
      <c r="E702">
        <v>1</v>
      </c>
      <c r="F702">
        <v>1</v>
      </c>
      <c r="G702">
        <v>1</v>
      </c>
      <c r="H702">
        <v>1</v>
      </c>
      <c r="I702" t="s">
        <v>31</v>
      </c>
      <c r="J702" t="s">
        <v>3</v>
      </c>
      <c r="K702" t="s">
        <v>643</v>
      </c>
      <c r="L702">
        <v>1369</v>
      </c>
      <c r="N702">
        <v>1013</v>
      </c>
      <c r="O702" t="s">
        <v>642</v>
      </c>
      <c r="P702" t="s">
        <v>642</v>
      </c>
      <c r="Q702">
        <v>1</v>
      </c>
      <c r="W702">
        <v>0</v>
      </c>
      <c r="X702">
        <v>18861106</v>
      </c>
      <c r="Y702">
        <f t="shared" ref="Y702:Y711" si="413">(AT702*1.25*1.15)</f>
        <v>508.96124999999995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1</v>
      </c>
      <c r="AJ702">
        <v>1</v>
      </c>
      <c r="AK702">
        <v>1</v>
      </c>
      <c r="AL702">
        <v>1</v>
      </c>
      <c r="AN702">
        <v>0</v>
      </c>
      <c r="AO702">
        <v>1</v>
      </c>
      <c r="AP702">
        <v>0</v>
      </c>
      <c r="AQ702">
        <v>0</v>
      </c>
      <c r="AR702">
        <v>0</v>
      </c>
      <c r="AS702" t="s">
        <v>3</v>
      </c>
      <c r="AT702">
        <v>354.06</v>
      </c>
      <c r="AU702" t="s">
        <v>36</v>
      </c>
      <c r="AV702">
        <v>2</v>
      </c>
      <c r="AW702">
        <v>2</v>
      </c>
      <c r="AX702">
        <v>51458349</v>
      </c>
      <c r="AY702">
        <v>1</v>
      </c>
      <c r="AZ702">
        <v>2048</v>
      </c>
      <c r="BA702">
        <v>702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CX702">
        <f>ROUND(Y702*Source!I332,9)</f>
        <v>0</v>
      </c>
      <c r="CY702">
        <f>AD702</f>
        <v>0</v>
      </c>
      <c r="CZ702">
        <f>AH702</f>
        <v>0</v>
      </c>
      <c r="DA702">
        <f>AL702</f>
        <v>1</v>
      </c>
      <c r="DB702">
        <f t="shared" ref="DB702:DB711" si="414">ROUND((ROUND(AT702*CZ702,2)*1.25*1.15),6)</f>
        <v>0</v>
      </c>
      <c r="DC702">
        <f t="shared" ref="DC702:DC711" si="415">ROUND((ROUND(AT702*AG702,2)*1.25*1.15),6)</f>
        <v>0</v>
      </c>
      <c r="DD702" t="s">
        <v>3</v>
      </c>
      <c r="DE702" t="s">
        <v>3</v>
      </c>
      <c r="DF702">
        <f t="shared" si="374"/>
        <v>0</v>
      </c>
      <c r="DG702">
        <f t="shared" si="375"/>
        <v>0</v>
      </c>
      <c r="DH702">
        <f t="shared" si="376"/>
        <v>0</v>
      </c>
      <c r="DI702">
        <f t="shared" si="377"/>
        <v>0</v>
      </c>
      <c r="DJ702">
        <f>DI702</f>
        <v>0</v>
      </c>
      <c r="DK702">
        <v>0</v>
      </c>
    </row>
    <row r="703" spans="1:115" x14ac:dyDescent="0.2">
      <c r="A703">
        <f>ROW(Source!A332)</f>
        <v>332</v>
      </c>
      <c r="B703">
        <v>51441990</v>
      </c>
      <c r="C703">
        <v>51458335</v>
      </c>
      <c r="D703">
        <v>0</v>
      </c>
      <c r="E703">
        <v>1</v>
      </c>
      <c r="F703">
        <v>1</v>
      </c>
      <c r="G703">
        <v>1</v>
      </c>
      <c r="H703">
        <v>2</v>
      </c>
      <c r="I703" t="s">
        <v>705</v>
      </c>
      <c r="J703" t="s">
        <v>3</v>
      </c>
      <c r="K703" t="s">
        <v>706</v>
      </c>
      <c r="L703">
        <v>37129807</v>
      </c>
      <c r="N703">
        <v>1011</v>
      </c>
      <c r="O703" t="s">
        <v>646</v>
      </c>
      <c r="P703" t="s">
        <v>646</v>
      </c>
      <c r="Q703">
        <v>1</v>
      </c>
      <c r="W703">
        <v>0</v>
      </c>
      <c r="X703">
        <v>-154294902</v>
      </c>
      <c r="Y703">
        <f t="shared" si="413"/>
        <v>2.2281249999999999</v>
      </c>
      <c r="AA703">
        <v>0</v>
      </c>
      <c r="AB703">
        <v>0.48</v>
      </c>
      <c r="AC703">
        <v>0</v>
      </c>
      <c r="AD703">
        <v>0</v>
      </c>
      <c r="AE703">
        <v>0</v>
      </c>
      <c r="AF703">
        <v>0.48</v>
      </c>
      <c r="AG703">
        <v>0</v>
      </c>
      <c r="AH703">
        <v>0</v>
      </c>
      <c r="AI703">
        <v>1</v>
      </c>
      <c r="AJ703">
        <v>1</v>
      </c>
      <c r="AK703">
        <v>1</v>
      </c>
      <c r="AL703">
        <v>1</v>
      </c>
      <c r="AN703">
        <v>0</v>
      </c>
      <c r="AO703">
        <v>1</v>
      </c>
      <c r="AP703">
        <v>0</v>
      </c>
      <c r="AQ703">
        <v>0</v>
      </c>
      <c r="AR703">
        <v>0</v>
      </c>
      <c r="AS703" t="s">
        <v>3</v>
      </c>
      <c r="AT703">
        <v>1.55</v>
      </c>
      <c r="AU703" t="s">
        <v>36</v>
      </c>
      <c r="AV703">
        <v>0</v>
      </c>
      <c r="AW703">
        <v>2</v>
      </c>
      <c r="AX703">
        <v>51458350</v>
      </c>
      <c r="AY703">
        <v>2</v>
      </c>
      <c r="AZ703">
        <v>32768</v>
      </c>
      <c r="BA703">
        <v>703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CX703">
        <f>ROUND(Y703*Source!I332,9)</f>
        <v>0</v>
      </c>
      <c r="CY703">
        <f t="shared" ref="CY703:CY711" si="416">AB703</f>
        <v>0.48</v>
      </c>
      <c r="CZ703">
        <f t="shared" ref="CZ703:CZ711" si="417">AF703</f>
        <v>0.48</v>
      </c>
      <c r="DA703">
        <f t="shared" ref="DA703:DA711" si="418">AJ703</f>
        <v>1</v>
      </c>
      <c r="DB703">
        <f t="shared" si="414"/>
        <v>1.06375</v>
      </c>
      <c r="DC703">
        <f t="shared" si="415"/>
        <v>0</v>
      </c>
      <c r="DD703" t="s">
        <v>3</v>
      </c>
      <c r="DE703" t="s">
        <v>3</v>
      </c>
      <c r="DF703">
        <f t="shared" si="374"/>
        <v>0</v>
      </c>
      <c r="DG703">
        <f t="shared" si="375"/>
        <v>0</v>
      </c>
      <c r="DH703">
        <f t="shared" si="376"/>
        <v>0</v>
      </c>
      <c r="DI703">
        <f t="shared" si="377"/>
        <v>0</v>
      </c>
      <c r="DJ703">
        <f t="shared" ref="DJ703:DJ711" si="419">DG703</f>
        <v>0</v>
      </c>
      <c r="DK703">
        <v>0</v>
      </c>
    </row>
    <row r="704" spans="1:115" x14ac:dyDescent="0.2">
      <c r="A704">
        <f>ROW(Source!A332)</f>
        <v>332</v>
      </c>
      <c r="B704">
        <v>51441990</v>
      </c>
      <c r="C704">
        <v>51458335</v>
      </c>
      <c r="D704">
        <v>0</v>
      </c>
      <c r="E704">
        <v>1</v>
      </c>
      <c r="F704">
        <v>1</v>
      </c>
      <c r="G704">
        <v>1</v>
      </c>
      <c r="H704">
        <v>2</v>
      </c>
      <c r="I704" t="s">
        <v>693</v>
      </c>
      <c r="J704" t="s">
        <v>3</v>
      </c>
      <c r="K704" t="s">
        <v>694</v>
      </c>
      <c r="L704">
        <v>37129807</v>
      </c>
      <c r="N704">
        <v>1011</v>
      </c>
      <c r="O704" t="s">
        <v>646</v>
      </c>
      <c r="P704" t="s">
        <v>646</v>
      </c>
      <c r="Q704">
        <v>1</v>
      </c>
      <c r="W704">
        <v>0</v>
      </c>
      <c r="X704">
        <v>-868342826</v>
      </c>
      <c r="Y704">
        <f t="shared" si="413"/>
        <v>30.575624999999995</v>
      </c>
      <c r="AA704">
        <v>0</v>
      </c>
      <c r="AB704">
        <v>597.1</v>
      </c>
      <c r="AC704">
        <v>23.2</v>
      </c>
      <c r="AD704">
        <v>0</v>
      </c>
      <c r="AE704">
        <v>0</v>
      </c>
      <c r="AF704">
        <v>597.1</v>
      </c>
      <c r="AG704">
        <v>23.2</v>
      </c>
      <c r="AH704">
        <v>0</v>
      </c>
      <c r="AI704">
        <v>1</v>
      </c>
      <c r="AJ704">
        <v>1</v>
      </c>
      <c r="AK704">
        <v>1</v>
      </c>
      <c r="AL704">
        <v>1</v>
      </c>
      <c r="AN704">
        <v>0</v>
      </c>
      <c r="AO704">
        <v>1</v>
      </c>
      <c r="AP704">
        <v>0</v>
      </c>
      <c r="AQ704">
        <v>0</v>
      </c>
      <c r="AR704">
        <v>0</v>
      </c>
      <c r="AS704" t="s">
        <v>3</v>
      </c>
      <c r="AT704">
        <v>21.27</v>
      </c>
      <c r="AU704" t="s">
        <v>36</v>
      </c>
      <c r="AV704">
        <v>0</v>
      </c>
      <c r="AW704">
        <v>2</v>
      </c>
      <c r="AX704">
        <v>51458351</v>
      </c>
      <c r="AY704">
        <v>2</v>
      </c>
      <c r="AZ704">
        <v>100352</v>
      </c>
      <c r="BA704">
        <v>704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CX704">
        <f>ROUND(Y704*Source!I332,9)</f>
        <v>0</v>
      </c>
      <c r="CY704">
        <f t="shared" si="416"/>
        <v>597.1</v>
      </c>
      <c r="CZ704">
        <f t="shared" si="417"/>
        <v>597.1</v>
      </c>
      <c r="DA704">
        <f t="shared" si="418"/>
        <v>1</v>
      </c>
      <c r="DB704">
        <f t="shared" si="414"/>
        <v>18256.71</v>
      </c>
      <c r="DC704">
        <f t="shared" si="415"/>
        <v>709.34875</v>
      </c>
      <c r="DD704" t="s">
        <v>3</v>
      </c>
      <c r="DE704" t="s">
        <v>3</v>
      </c>
      <c r="DF704">
        <f t="shared" si="374"/>
        <v>0</v>
      </c>
      <c r="DG704">
        <f t="shared" si="375"/>
        <v>0</v>
      </c>
      <c r="DH704">
        <f t="shared" si="376"/>
        <v>0</v>
      </c>
      <c r="DI704">
        <f t="shared" si="377"/>
        <v>0</v>
      </c>
      <c r="DJ704">
        <f t="shared" si="419"/>
        <v>0</v>
      </c>
      <c r="DK704">
        <v>0</v>
      </c>
    </row>
    <row r="705" spans="1:115" x14ac:dyDescent="0.2">
      <c r="A705">
        <f>ROW(Source!A332)</f>
        <v>332</v>
      </c>
      <c r="B705">
        <v>51441990</v>
      </c>
      <c r="C705">
        <v>51458335</v>
      </c>
      <c r="D705">
        <v>0</v>
      </c>
      <c r="E705">
        <v>1</v>
      </c>
      <c r="F705">
        <v>1</v>
      </c>
      <c r="G705">
        <v>1</v>
      </c>
      <c r="H705">
        <v>2</v>
      </c>
      <c r="I705" t="s">
        <v>695</v>
      </c>
      <c r="J705" t="s">
        <v>3</v>
      </c>
      <c r="K705" t="s">
        <v>696</v>
      </c>
      <c r="L705">
        <v>37129807</v>
      </c>
      <c r="N705">
        <v>1011</v>
      </c>
      <c r="O705" t="s">
        <v>646</v>
      </c>
      <c r="P705" t="s">
        <v>646</v>
      </c>
      <c r="Q705">
        <v>1</v>
      </c>
      <c r="W705">
        <v>0</v>
      </c>
      <c r="X705">
        <v>-350514943</v>
      </c>
      <c r="Y705">
        <f t="shared" si="413"/>
        <v>1.7825</v>
      </c>
      <c r="AA705">
        <v>0</v>
      </c>
      <c r="AB705">
        <v>718</v>
      </c>
      <c r="AC705">
        <v>53.51</v>
      </c>
      <c r="AD705">
        <v>0</v>
      </c>
      <c r="AE705">
        <v>0</v>
      </c>
      <c r="AF705">
        <v>718</v>
      </c>
      <c r="AG705">
        <v>53.51</v>
      </c>
      <c r="AH705">
        <v>0</v>
      </c>
      <c r="AI705">
        <v>1</v>
      </c>
      <c r="AJ705">
        <v>1</v>
      </c>
      <c r="AK705">
        <v>1</v>
      </c>
      <c r="AL705">
        <v>1</v>
      </c>
      <c r="AN705">
        <v>0</v>
      </c>
      <c r="AO705">
        <v>1</v>
      </c>
      <c r="AP705">
        <v>0</v>
      </c>
      <c r="AQ705">
        <v>0</v>
      </c>
      <c r="AR705">
        <v>0</v>
      </c>
      <c r="AS705" t="s">
        <v>3</v>
      </c>
      <c r="AT705">
        <v>1.24</v>
      </c>
      <c r="AU705" t="s">
        <v>36</v>
      </c>
      <c r="AV705">
        <v>0</v>
      </c>
      <c r="AW705">
        <v>2</v>
      </c>
      <c r="AX705">
        <v>51458352</v>
      </c>
      <c r="AY705">
        <v>2</v>
      </c>
      <c r="AZ705">
        <v>98304</v>
      </c>
      <c r="BA705">
        <v>705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CX705">
        <f>ROUND(Y705*Source!I332,9)</f>
        <v>0</v>
      </c>
      <c r="CY705">
        <f t="shared" si="416"/>
        <v>718</v>
      </c>
      <c r="CZ705">
        <f t="shared" si="417"/>
        <v>718</v>
      </c>
      <c r="DA705">
        <f t="shared" si="418"/>
        <v>1</v>
      </c>
      <c r="DB705">
        <f t="shared" si="414"/>
        <v>1279.835</v>
      </c>
      <c r="DC705">
        <f t="shared" si="415"/>
        <v>95.378124999999997</v>
      </c>
      <c r="DD705" t="s">
        <v>3</v>
      </c>
      <c r="DE705" t="s">
        <v>3</v>
      </c>
      <c r="DF705">
        <f t="shared" ref="DF705:DF768" si="420">ROUND(AE705*CX705,2)</f>
        <v>0</v>
      </c>
      <c r="DG705">
        <f t="shared" ref="DG705:DG768" si="421">ROUND(AF705*CX705,2)</f>
        <v>0</v>
      </c>
      <c r="DH705">
        <f t="shared" ref="DH705:DH768" si="422">ROUND(AG705*CX705,2)</f>
        <v>0</v>
      </c>
      <c r="DI705">
        <f t="shared" ref="DI705:DI768" si="423">ROUND(AH705*CX705,2)</f>
        <v>0</v>
      </c>
      <c r="DJ705">
        <f t="shared" si="419"/>
        <v>0</v>
      </c>
      <c r="DK705">
        <v>0</v>
      </c>
    </row>
    <row r="706" spans="1:115" x14ac:dyDescent="0.2">
      <c r="A706">
        <f>ROW(Source!A332)</f>
        <v>332</v>
      </c>
      <c r="B706">
        <v>51441990</v>
      </c>
      <c r="C706">
        <v>51458335</v>
      </c>
      <c r="D706">
        <v>0</v>
      </c>
      <c r="E706">
        <v>1</v>
      </c>
      <c r="F706">
        <v>1</v>
      </c>
      <c r="G706">
        <v>1</v>
      </c>
      <c r="H706">
        <v>2</v>
      </c>
      <c r="I706" t="s">
        <v>819</v>
      </c>
      <c r="J706" t="s">
        <v>3</v>
      </c>
      <c r="K706" t="s">
        <v>820</v>
      </c>
      <c r="L706">
        <v>37129807</v>
      </c>
      <c r="N706">
        <v>1011</v>
      </c>
      <c r="O706" t="s">
        <v>646</v>
      </c>
      <c r="P706" t="s">
        <v>646</v>
      </c>
      <c r="Q706">
        <v>1</v>
      </c>
      <c r="W706">
        <v>0</v>
      </c>
      <c r="X706">
        <v>33766911</v>
      </c>
      <c r="Y706">
        <f t="shared" si="413"/>
        <v>24.538124999999997</v>
      </c>
      <c r="AA706">
        <v>0</v>
      </c>
      <c r="AB706">
        <v>1114.1300000000001</v>
      </c>
      <c r="AC706">
        <v>60.66</v>
      </c>
      <c r="AD706">
        <v>0</v>
      </c>
      <c r="AE706">
        <v>0</v>
      </c>
      <c r="AF706">
        <v>1114.1300000000001</v>
      </c>
      <c r="AG706">
        <v>60.66</v>
      </c>
      <c r="AH706">
        <v>0</v>
      </c>
      <c r="AI706">
        <v>1</v>
      </c>
      <c r="AJ706">
        <v>1</v>
      </c>
      <c r="AK706">
        <v>1</v>
      </c>
      <c r="AL706">
        <v>1</v>
      </c>
      <c r="AN706">
        <v>0</v>
      </c>
      <c r="AO706">
        <v>1</v>
      </c>
      <c r="AP706">
        <v>0</v>
      </c>
      <c r="AQ706">
        <v>0</v>
      </c>
      <c r="AR706">
        <v>0</v>
      </c>
      <c r="AS706" t="s">
        <v>3</v>
      </c>
      <c r="AT706">
        <v>17.07</v>
      </c>
      <c r="AU706" t="s">
        <v>36</v>
      </c>
      <c r="AV706">
        <v>0</v>
      </c>
      <c r="AW706">
        <v>2</v>
      </c>
      <c r="AX706">
        <v>51458353</v>
      </c>
      <c r="AY706">
        <v>2</v>
      </c>
      <c r="AZ706">
        <v>100352</v>
      </c>
      <c r="BA706">
        <v>706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CX706">
        <f>ROUND(Y706*Source!I332,9)</f>
        <v>0</v>
      </c>
      <c r="CY706">
        <f t="shared" si="416"/>
        <v>1114.1300000000001</v>
      </c>
      <c r="CZ706">
        <f t="shared" si="417"/>
        <v>1114.1300000000001</v>
      </c>
      <c r="DA706">
        <f t="shared" si="418"/>
        <v>1</v>
      </c>
      <c r="DB706">
        <f t="shared" si="414"/>
        <v>27338.662499999999</v>
      </c>
      <c r="DC706">
        <f t="shared" si="415"/>
        <v>1488.4881250000001</v>
      </c>
      <c r="DD706" t="s">
        <v>3</v>
      </c>
      <c r="DE706" t="s">
        <v>3</v>
      </c>
      <c r="DF706">
        <f t="shared" si="420"/>
        <v>0</v>
      </c>
      <c r="DG706">
        <f t="shared" si="421"/>
        <v>0</v>
      </c>
      <c r="DH706">
        <f t="shared" si="422"/>
        <v>0</v>
      </c>
      <c r="DI706">
        <f t="shared" si="423"/>
        <v>0</v>
      </c>
      <c r="DJ706">
        <f t="shared" si="419"/>
        <v>0</v>
      </c>
      <c r="DK706">
        <v>0</v>
      </c>
    </row>
    <row r="707" spans="1:115" x14ac:dyDescent="0.2">
      <c r="A707">
        <f>ROW(Source!A332)</f>
        <v>332</v>
      </c>
      <c r="B707">
        <v>51441990</v>
      </c>
      <c r="C707">
        <v>51458335</v>
      </c>
      <c r="D707">
        <v>0</v>
      </c>
      <c r="E707">
        <v>1</v>
      </c>
      <c r="F707">
        <v>1</v>
      </c>
      <c r="G707">
        <v>1</v>
      </c>
      <c r="H707">
        <v>2</v>
      </c>
      <c r="I707" t="s">
        <v>811</v>
      </c>
      <c r="J707" t="s">
        <v>3</v>
      </c>
      <c r="K707" t="s">
        <v>812</v>
      </c>
      <c r="L707">
        <v>37129807</v>
      </c>
      <c r="N707">
        <v>1011</v>
      </c>
      <c r="O707" t="s">
        <v>646</v>
      </c>
      <c r="P707" t="s">
        <v>646</v>
      </c>
      <c r="Q707">
        <v>1</v>
      </c>
      <c r="W707">
        <v>0</v>
      </c>
      <c r="X707">
        <v>1264496724</v>
      </c>
      <c r="Y707">
        <f t="shared" si="413"/>
        <v>7.5756249999999987</v>
      </c>
      <c r="AA707">
        <v>0</v>
      </c>
      <c r="AB707">
        <v>442.25</v>
      </c>
      <c r="AC707">
        <v>42.3</v>
      </c>
      <c r="AD707">
        <v>0</v>
      </c>
      <c r="AE707">
        <v>0</v>
      </c>
      <c r="AF707">
        <v>442.25</v>
      </c>
      <c r="AG707">
        <v>42.3</v>
      </c>
      <c r="AH707">
        <v>0</v>
      </c>
      <c r="AI707">
        <v>1</v>
      </c>
      <c r="AJ707">
        <v>1</v>
      </c>
      <c r="AK707">
        <v>1</v>
      </c>
      <c r="AL707">
        <v>1</v>
      </c>
      <c r="AN707">
        <v>0</v>
      </c>
      <c r="AO707">
        <v>1</v>
      </c>
      <c r="AP707">
        <v>0</v>
      </c>
      <c r="AQ707">
        <v>0</v>
      </c>
      <c r="AR707">
        <v>0</v>
      </c>
      <c r="AS707" t="s">
        <v>3</v>
      </c>
      <c r="AT707">
        <v>5.27</v>
      </c>
      <c r="AU707" t="s">
        <v>36</v>
      </c>
      <c r="AV707">
        <v>0</v>
      </c>
      <c r="AW707">
        <v>2</v>
      </c>
      <c r="AX707">
        <v>51458354</v>
      </c>
      <c r="AY707">
        <v>2</v>
      </c>
      <c r="AZ707">
        <v>100352</v>
      </c>
      <c r="BA707">
        <v>707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CX707">
        <f>ROUND(Y707*Source!I332,9)</f>
        <v>0</v>
      </c>
      <c r="CY707">
        <f t="shared" si="416"/>
        <v>442.25</v>
      </c>
      <c r="CZ707">
        <f t="shared" si="417"/>
        <v>442.25</v>
      </c>
      <c r="DA707">
        <f t="shared" si="418"/>
        <v>1</v>
      </c>
      <c r="DB707">
        <f t="shared" si="414"/>
        <v>3350.32375</v>
      </c>
      <c r="DC707">
        <f t="shared" si="415"/>
        <v>320.44749999999999</v>
      </c>
      <c r="DD707" t="s">
        <v>3</v>
      </c>
      <c r="DE707" t="s">
        <v>3</v>
      </c>
      <c r="DF707">
        <f t="shared" si="420"/>
        <v>0</v>
      </c>
      <c r="DG707">
        <f t="shared" si="421"/>
        <v>0</v>
      </c>
      <c r="DH707">
        <f t="shared" si="422"/>
        <v>0</v>
      </c>
      <c r="DI707">
        <f t="shared" si="423"/>
        <v>0</v>
      </c>
      <c r="DJ707">
        <f t="shared" si="419"/>
        <v>0</v>
      </c>
      <c r="DK707">
        <v>0</v>
      </c>
    </row>
    <row r="708" spans="1:115" x14ac:dyDescent="0.2">
      <c r="A708">
        <f>ROW(Source!A332)</f>
        <v>332</v>
      </c>
      <c r="B708">
        <v>51441990</v>
      </c>
      <c r="C708">
        <v>51458335</v>
      </c>
      <c r="D708">
        <v>0</v>
      </c>
      <c r="E708">
        <v>1</v>
      </c>
      <c r="F708">
        <v>1</v>
      </c>
      <c r="G708">
        <v>1</v>
      </c>
      <c r="H708">
        <v>2</v>
      </c>
      <c r="I708" t="s">
        <v>815</v>
      </c>
      <c r="J708" t="s">
        <v>3</v>
      </c>
      <c r="K708" t="s">
        <v>816</v>
      </c>
      <c r="L708">
        <v>37129807</v>
      </c>
      <c r="N708">
        <v>1011</v>
      </c>
      <c r="O708" t="s">
        <v>646</v>
      </c>
      <c r="P708" t="s">
        <v>646</v>
      </c>
      <c r="Q708">
        <v>1</v>
      </c>
      <c r="W708">
        <v>0</v>
      </c>
      <c r="X708">
        <v>-1475062279</v>
      </c>
      <c r="Y708">
        <f t="shared" si="413"/>
        <v>13.239375000000001</v>
      </c>
      <c r="AA708">
        <v>0</v>
      </c>
      <c r="AB708">
        <v>785.86</v>
      </c>
      <c r="AC708">
        <v>45.24</v>
      </c>
      <c r="AD708">
        <v>0</v>
      </c>
      <c r="AE708">
        <v>0</v>
      </c>
      <c r="AF708">
        <v>785.86</v>
      </c>
      <c r="AG708">
        <v>45.24</v>
      </c>
      <c r="AH708">
        <v>0</v>
      </c>
      <c r="AI708">
        <v>1</v>
      </c>
      <c r="AJ708">
        <v>1</v>
      </c>
      <c r="AK708">
        <v>1</v>
      </c>
      <c r="AL708">
        <v>1</v>
      </c>
      <c r="AN708">
        <v>0</v>
      </c>
      <c r="AO708">
        <v>1</v>
      </c>
      <c r="AP708">
        <v>0</v>
      </c>
      <c r="AQ708">
        <v>0</v>
      </c>
      <c r="AR708">
        <v>0</v>
      </c>
      <c r="AS708" t="s">
        <v>3</v>
      </c>
      <c r="AT708">
        <v>9.2100000000000009</v>
      </c>
      <c r="AU708" t="s">
        <v>36</v>
      </c>
      <c r="AV708">
        <v>0</v>
      </c>
      <c r="AW708">
        <v>2</v>
      </c>
      <c r="AX708">
        <v>51458355</v>
      </c>
      <c r="AY708">
        <v>2</v>
      </c>
      <c r="AZ708">
        <v>98304</v>
      </c>
      <c r="BA708">
        <v>708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CX708">
        <f>ROUND(Y708*Source!I332,9)</f>
        <v>0</v>
      </c>
      <c r="CY708">
        <f t="shared" si="416"/>
        <v>785.86</v>
      </c>
      <c r="CZ708">
        <f t="shared" si="417"/>
        <v>785.86</v>
      </c>
      <c r="DA708">
        <f t="shared" si="418"/>
        <v>1</v>
      </c>
      <c r="DB708">
        <f t="shared" si="414"/>
        <v>10404.294374999999</v>
      </c>
      <c r="DC708">
        <f t="shared" si="415"/>
        <v>598.94875000000002</v>
      </c>
      <c r="DD708" t="s">
        <v>3</v>
      </c>
      <c r="DE708" t="s">
        <v>3</v>
      </c>
      <c r="DF708">
        <f t="shared" si="420"/>
        <v>0</v>
      </c>
      <c r="DG708">
        <f t="shared" si="421"/>
        <v>0</v>
      </c>
      <c r="DH708">
        <f t="shared" si="422"/>
        <v>0</v>
      </c>
      <c r="DI708">
        <f t="shared" si="423"/>
        <v>0</v>
      </c>
      <c r="DJ708">
        <f t="shared" si="419"/>
        <v>0</v>
      </c>
      <c r="DK708">
        <v>0</v>
      </c>
    </row>
    <row r="709" spans="1:115" x14ac:dyDescent="0.2">
      <c r="A709">
        <f>ROW(Source!A332)</f>
        <v>332</v>
      </c>
      <c r="B709">
        <v>51441990</v>
      </c>
      <c r="C709">
        <v>51458335</v>
      </c>
      <c r="D709">
        <v>0</v>
      </c>
      <c r="E709">
        <v>1</v>
      </c>
      <c r="F709">
        <v>1</v>
      </c>
      <c r="G709">
        <v>1</v>
      </c>
      <c r="H709">
        <v>2</v>
      </c>
      <c r="I709" t="s">
        <v>789</v>
      </c>
      <c r="J709" t="s">
        <v>3</v>
      </c>
      <c r="K709" t="s">
        <v>790</v>
      </c>
      <c r="L709">
        <v>37129807</v>
      </c>
      <c r="N709">
        <v>1011</v>
      </c>
      <c r="O709" t="s">
        <v>646</v>
      </c>
      <c r="P709" t="s">
        <v>646</v>
      </c>
      <c r="Q709">
        <v>1</v>
      </c>
      <c r="W709">
        <v>0</v>
      </c>
      <c r="X709">
        <v>162646650</v>
      </c>
      <c r="Y709">
        <f t="shared" si="413"/>
        <v>3.9674999999999994</v>
      </c>
      <c r="AA709">
        <v>0</v>
      </c>
      <c r="AB709">
        <v>536.09</v>
      </c>
      <c r="AC709">
        <v>45.24</v>
      </c>
      <c r="AD709">
        <v>0</v>
      </c>
      <c r="AE709">
        <v>0</v>
      </c>
      <c r="AF709">
        <v>536.09</v>
      </c>
      <c r="AG709">
        <v>45.24</v>
      </c>
      <c r="AH709">
        <v>0</v>
      </c>
      <c r="AI709">
        <v>1</v>
      </c>
      <c r="AJ709">
        <v>1</v>
      </c>
      <c r="AK709">
        <v>1</v>
      </c>
      <c r="AL709">
        <v>1</v>
      </c>
      <c r="AN709">
        <v>0</v>
      </c>
      <c r="AO709">
        <v>1</v>
      </c>
      <c r="AP709">
        <v>0</v>
      </c>
      <c r="AQ709">
        <v>0</v>
      </c>
      <c r="AR709">
        <v>0</v>
      </c>
      <c r="AS709" t="s">
        <v>3</v>
      </c>
      <c r="AT709">
        <v>2.76</v>
      </c>
      <c r="AU709" t="s">
        <v>36</v>
      </c>
      <c r="AV709">
        <v>0</v>
      </c>
      <c r="AW709">
        <v>2</v>
      </c>
      <c r="AX709">
        <v>51458356</v>
      </c>
      <c r="AY709">
        <v>2</v>
      </c>
      <c r="AZ709">
        <v>100352</v>
      </c>
      <c r="BA709">
        <v>709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CX709">
        <f>ROUND(Y709*Source!I332,9)</f>
        <v>0</v>
      </c>
      <c r="CY709">
        <f t="shared" si="416"/>
        <v>536.09</v>
      </c>
      <c r="CZ709">
        <f t="shared" si="417"/>
        <v>536.09</v>
      </c>
      <c r="DA709">
        <f t="shared" si="418"/>
        <v>1</v>
      </c>
      <c r="DB709">
        <f t="shared" si="414"/>
        <v>2126.9393749999999</v>
      </c>
      <c r="DC709">
        <f t="shared" si="415"/>
        <v>179.48625000000001</v>
      </c>
      <c r="DD709" t="s">
        <v>3</v>
      </c>
      <c r="DE709" t="s">
        <v>3</v>
      </c>
      <c r="DF709">
        <f t="shared" si="420"/>
        <v>0</v>
      </c>
      <c r="DG709">
        <f t="shared" si="421"/>
        <v>0</v>
      </c>
      <c r="DH709">
        <f t="shared" si="422"/>
        <v>0</v>
      </c>
      <c r="DI709">
        <f t="shared" si="423"/>
        <v>0</v>
      </c>
      <c r="DJ709">
        <f t="shared" si="419"/>
        <v>0</v>
      </c>
      <c r="DK709">
        <v>0</v>
      </c>
    </row>
    <row r="710" spans="1:115" x14ac:dyDescent="0.2">
      <c r="A710">
        <f>ROW(Source!A332)</f>
        <v>332</v>
      </c>
      <c r="B710">
        <v>51441990</v>
      </c>
      <c r="C710">
        <v>51458335</v>
      </c>
      <c r="D710">
        <v>0</v>
      </c>
      <c r="E710">
        <v>1</v>
      </c>
      <c r="F710">
        <v>1</v>
      </c>
      <c r="G710">
        <v>1</v>
      </c>
      <c r="H710">
        <v>2</v>
      </c>
      <c r="I710" t="s">
        <v>821</v>
      </c>
      <c r="J710" t="s">
        <v>3</v>
      </c>
      <c r="K710" t="s">
        <v>822</v>
      </c>
      <c r="L710">
        <v>37129807</v>
      </c>
      <c r="N710">
        <v>1011</v>
      </c>
      <c r="O710" t="s">
        <v>646</v>
      </c>
      <c r="P710" t="s">
        <v>646</v>
      </c>
      <c r="Q710">
        <v>1</v>
      </c>
      <c r="W710">
        <v>0</v>
      </c>
      <c r="X710">
        <v>-251156823</v>
      </c>
      <c r="Y710">
        <f t="shared" si="413"/>
        <v>24.538124999999997</v>
      </c>
      <c r="AA710">
        <v>0</v>
      </c>
      <c r="AB710">
        <v>565.94000000000005</v>
      </c>
      <c r="AC710">
        <v>27.9</v>
      </c>
      <c r="AD710">
        <v>0</v>
      </c>
      <c r="AE710">
        <v>0</v>
      </c>
      <c r="AF710">
        <v>565.94000000000005</v>
      </c>
      <c r="AG710">
        <v>27.9</v>
      </c>
      <c r="AH710">
        <v>0</v>
      </c>
      <c r="AI710">
        <v>1</v>
      </c>
      <c r="AJ710">
        <v>1</v>
      </c>
      <c r="AK710">
        <v>1</v>
      </c>
      <c r="AL710">
        <v>1</v>
      </c>
      <c r="AN710">
        <v>0</v>
      </c>
      <c r="AO710">
        <v>1</v>
      </c>
      <c r="AP710">
        <v>0</v>
      </c>
      <c r="AQ710">
        <v>0</v>
      </c>
      <c r="AR710">
        <v>0</v>
      </c>
      <c r="AS710" t="s">
        <v>3</v>
      </c>
      <c r="AT710">
        <v>17.07</v>
      </c>
      <c r="AU710" t="s">
        <v>36</v>
      </c>
      <c r="AV710">
        <v>0</v>
      </c>
      <c r="AW710">
        <v>2</v>
      </c>
      <c r="AX710">
        <v>51458357</v>
      </c>
      <c r="AY710">
        <v>2</v>
      </c>
      <c r="AZ710">
        <v>100352</v>
      </c>
      <c r="BA710">
        <v>710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CX710">
        <f>ROUND(Y710*Source!I332,9)</f>
        <v>0</v>
      </c>
      <c r="CY710">
        <f t="shared" si="416"/>
        <v>565.94000000000005</v>
      </c>
      <c r="CZ710">
        <f t="shared" si="417"/>
        <v>565.94000000000005</v>
      </c>
      <c r="DA710">
        <f t="shared" si="418"/>
        <v>1</v>
      </c>
      <c r="DB710">
        <f t="shared" si="414"/>
        <v>13887.112499999999</v>
      </c>
      <c r="DC710">
        <f t="shared" si="415"/>
        <v>684.609375</v>
      </c>
      <c r="DD710" t="s">
        <v>3</v>
      </c>
      <c r="DE710" t="s">
        <v>3</v>
      </c>
      <c r="DF710">
        <f t="shared" si="420"/>
        <v>0</v>
      </c>
      <c r="DG710">
        <f t="shared" si="421"/>
        <v>0</v>
      </c>
      <c r="DH710">
        <f t="shared" si="422"/>
        <v>0</v>
      </c>
      <c r="DI710">
        <f t="shared" si="423"/>
        <v>0</v>
      </c>
      <c r="DJ710">
        <f t="shared" si="419"/>
        <v>0</v>
      </c>
      <c r="DK710">
        <v>0</v>
      </c>
    </row>
    <row r="711" spans="1:115" x14ac:dyDescent="0.2">
      <c r="A711">
        <f>ROW(Source!A332)</f>
        <v>332</v>
      </c>
      <c r="B711">
        <v>51441990</v>
      </c>
      <c r="C711">
        <v>51458335</v>
      </c>
      <c r="D711">
        <v>0</v>
      </c>
      <c r="E711">
        <v>1</v>
      </c>
      <c r="F711">
        <v>1</v>
      </c>
      <c r="G711">
        <v>1</v>
      </c>
      <c r="H711">
        <v>2</v>
      </c>
      <c r="I711" t="s">
        <v>823</v>
      </c>
      <c r="J711" t="s">
        <v>3</v>
      </c>
      <c r="K711" t="s">
        <v>824</v>
      </c>
      <c r="L711">
        <v>37129807</v>
      </c>
      <c r="N711">
        <v>1011</v>
      </c>
      <c r="O711" t="s">
        <v>646</v>
      </c>
      <c r="P711" t="s">
        <v>646</v>
      </c>
      <c r="Q711">
        <v>1</v>
      </c>
      <c r="W711">
        <v>0</v>
      </c>
      <c r="X711">
        <v>1880681110</v>
      </c>
      <c r="Y711">
        <f t="shared" si="413"/>
        <v>73.628749999999997</v>
      </c>
      <c r="AA711">
        <v>0</v>
      </c>
      <c r="AB711">
        <v>602.55999999999995</v>
      </c>
      <c r="AC711">
        <v>36.700000000000003</v>
      </c>
      <c r="AD711">
        <v>0</v>
      </c>
      <c r="AE711">
        <v>0</v>
      </c>
      <c r="AF711">
        <v>602.55999999999995</v>
      </c>
      <c r="AG711">
        <v>36.700000000000003</v>
      </c>
      <c r="AH711">
        <v>0</v>
      </c>
      <c r="AI711">
        <v>1</v>
      </c>
      <c r="AJ711">
        <v>1</v>
      </c>
      <c r="AK711">
        <v>1</v>
      </c>
      <c r="AL711">
        <v>1</v>
      </c>
      <c r="AN711">
        <v>0</v>
      </c>
      <c r="AO711">
        <v>1</v>
      </c>
      <c r="AP711">
        <v>0</v>
      </c>
      <c r="AQ711">
        <v>0</v>
      </c>
      <c r="AR711">
        <v>0</v>
      </c>
      <c r="AS711" t="s">
        <v>3</v>
      </c>
      <c r="AT711">
        <v>51.22</v>
      </c>
      <c r="AU711" t="s">
        <v>36</v>
      </c>
      <c r="AV711">
        <v>0</v>
      </c>
      <c r="AW711">
        <v>2</v>
      </c>
      <c r="AX711">
        <v>51458358</v>
      </c>
      <c r="AY711">
        <v>2</v>
      </c>
      <c r="AZ711">
        <v>98304</v>
      </c>
      <c r="BA711">
        <v>711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CX711">
        <f>ROUND(Y711*Source!I332,9)</f>
        <v>0</v>
      </c>
      <c r="CY711">
        <f t="shared" si="416"/>
        <v>602.55999999999995</v>
      </c>
      <c r="CZ711">
        <f t="shared" si="417"/>
        <v>602.55999999999995</v>
      </c>
      <c r="DA711">
        <f t="shared" si="418"/>
        <v>1</v>
      </c>
      <c r="DB711">
        <f t="shared" si="414"/>
        <v>44365.735000000001</v>
      </c>
      <c r="DC711">
        <f t="shared" si="415"/>
        <v>2702.1693749999999</v>
      </c>
      <c r="DD711" t="s">
        <v>3</v>
      </c>
      <c r="DE711" t="s">
        <v>3</v>
      </c>
      <c r="DF711">
        <f t="shared" si="420"/>
        <v>0</v>
      </c>
      <c r="DG711">
        <f t="shared" si="421"/>
        <v>0</v>
      </c>
      <c r="DH711">
        <f t="shared" si="422"/>
        <v>0</v>
      </c>
      <c r="DI711">
        <f t="shared" si="423"/>
        <v>0</v>
      </c>
      <c r="DJ711">
        <f t="shared" si="419"/>
        <v>0</v>
      </c>
      <c r="DK711">
        <v>0</v>
      </c>
    </row>
    <row r="712" spans="1:115" x14ac:dyDescent="0.2">
      <c r="A712">
        <f>ROW(Source!A332)</f>
        <v>332</v>
      </c>
      <c r="B712">
        <v>51441990</v>
      </c>
      <c r="C712">
        <v>51458335</v>
      </c>
      <c r="D712">
        <v>0</v>
      </c>
      <c r="E712">
        <v>1</v>
      </c>
      <c r="F712">
        <v>1</v>
      </c>
      <c r="G712">
        <v>1</v>
      </c>
      <c r="H712">
        <v>3</v>
      </c>
      <c r="I712" t="s">
        <v>487</v>
      </c>
      <c r="J712" t="s">
        <v>3</v>
      </c>
      <c r="K712" t="s">
        <v>488</v>
      </c>
      <c r="L712">
        <v>1339</v>
      </c>
      <c r="N712">
        <v>1007</v>
      </c>
      <c r="O712" t="s">
        <v>57</v>
      </c>
      <c r="P712" t="s">
        <v>57</v>
      </c>
      <c r="Q712">
        <v>1</v>
      </c>
      <c r="W712">
        <v>0</v>
      </c>
      <c r="X712">
        <v>2075427030</v>
      </c>
      <c r="Y712">
        <f>AT712</f>
        <v>0</v>
      </c>
      <c r="AA712">
        <v>196.81</v>
      </c>
      <c r="AB712">
        <v>0</v>
      </c>
      <c r="AC712">
        <v>0</v>
      </c>
      <c r="AD712">
        <v>0</v>
      </c>
      <c r="AE712">
        <v>196.81</v>
      </c>
      <c r="AF712">
        <v>0</v>
      </c>
      <c r="AG712">
        <v>0</v>
      </c>
      <c r="AH712">
        <v>0</v>
      </c>
      <c r="AI712">
        <v>1</v>
      </c>
      <c r="AJ712">
        <v>1</v>
      </c>
      <c r="AK712">
        <v>1</v>
      </c>
      <c r="AL712">
        <v>1</v>
      </c>
      <c r="AN712">
        <v>0</v>
      </c>
      <c r="AO712">
        <v>0</v>
      </c>
      <c r="AP712">
        <v>0</v>
      </c>
      <c r="AQ712">
        <v>0</v>
      </c>
      <c r="AR712">
        <v>0</v>
      </c>
      <c r="AS712" t="s">
        <v>3</v>
      </c>
      <c r="AT712">
        <v>0</v>
      </c>
      <c r="AU712" t="s">
        <v>3</v>
      </c>
      <c r="AV712">
        <v>0</v>
      </c>
      <c r="AW712">
        <v>2</v>
      </c>
      <c r="AX712">
        <v>51458359</v>
      </c>
      <c r="AY712">
        <v>2</v>
      </c>
      <c r="AZ712">
        <v>16384</v>
      </c>
      <c r="BA712">
        <v>712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CX712">
        <f>ROUND(Y712*Source!I332,9)</f>
        <v>0</v>
      </c>
      <c r="CY712">
        <f>AA712</f>
        <v>196.81</v>
      </c>
      <c r="CZ712">
        <f>AE712</f>
        <v>196.81</v>
      </c>
      <c r="DA712">
        <f>AI712</f>
        <v>1</v>
      </c>
      <c r="DB712">
        <f>ROUND(ROUND(AT712*CZ712,2),6)</f>
        <v>0</v>
      </c>
      <c r="DC712">
        <f>ROUND(ROUND(AT712*AG712,2),6)</f>
        <v>0</v>
      </c>
      <c r="DD712" t="s">
        <v>3</v>
      </c>
      <c r="DE712" t="s">
        <v>3</v>
      </c>
      <c r="DF712">
        <f t="shared" si="420"/>
        <v>0</v>
      </c>
      <c r="DG712">
        <f t="shared" si="421"/>
        <v>0</v>
      </c>
      <c r="DH712">
        <f t="shared" si="422"/>
        <v>0</v>
      </c>
      <c r="DI712">
        <f t="shared" si="423"/>
        <v>0</v>
      </c>
      <c r="DJ712">
        <f>DF712</f>
        <v>0</v>
      </c>
      <c r="DK712">
        <v>0</v>
      </c>
    </row>
    <row r="713" spans="1:115" x14ac:dyDescent="0.2">
      <c r="A713">
        <f>ROW(Source!A335)</f>
        <v>335</v>
      </c>
      <c r="B713">
        <v>51442965</v>
      </c>
      <c r="C713">
        <v>51458361</v>
      </c>
      <c r="D713">
        <v>0</v>
      </c>
      <c r="E713">
        <v>1</v>
      </c>
      <c r="F713">
        <v>1</v>
      </c>
      <c r="G713">
        <v>1</v>
      </c>
      <c r="H713">
        <v>1</v>
      </c>
      <c r="I713" t="s">
        <v>703</v>
      </c>
      <c r="J713" t="s">
        <v>3</v>
      </c>
      <c r="K713" t="s">
        <v>704</v>
      </c>
      <c r="L713">
        <v>1369</v>
      </c>
      <c r="N713">
        <v>1013</v>
      </c>
      <c r="O713" t="s">
        <v>642</v>
      </c>
      <c r="P713" t="s">
        <v>642</v>
      </c>
      <c r="Q713">
        <v>1</v>
      </c>
      <c r="W713">
        <v>0</v>
      </c>
      <c r="X713">
        <v>1266649377</v>
      </c>
      <c r="Y713">
        <f>(AT713*1.15*1.15)</f>
        <v>181.39409999999995</v>
      </c>
      <c r="AA713">
        <v>0</v>
      </c>
      <c r="AB713">
        <v>0</v>
      </c>
      <c r="AC713">
        <v>0</v>
      </c>
      <c r="AD713">
        <v>8.31</v>
      </c>
      <c r="AE713">
        <v>0</v>
      </c>
      <c r="AF713">
        <v>0</v>
      </c>
      <c r="AG713">
        <v>0</v>
      </c>
      <c r="AH713">
        <v>8.31</v>
      </c>
      <c r="AI713">
        <v>1</v>
      </c>
      <c r="AJ713">
        <v>1</v>
      </c>
      <c r="AK713">
        <v>1</v>
      </c>
      <c r="AL713">
        <v>1</v>
      </c>
      <c r="AN713">
        <v>0</v>
      </c>
      <c r="AO713">
        <v>1</v>
      </c>
      <c r="AP713">
        <v>0</v>
      </c>
      <c r="AQ713">
        <v>0</v>
      </c>
      <c r="AR713">
        <v>0</v>
      </c>
      <c r="AS713" t="s">
        <v>3</v>
      </c>
      <c r="AT713">
        <v>137.16</v>
      </c>
      <c r="AU713" t="s">
        <v>43</v>
      </c>
      <c r="AV713">
        <v>1</v>
      </c>
      <c r="AW713">
        <v>2</v>
      </c>
      <c r="AX713">
        <v>51458373</v>
      </c>
      <c r="AY713">
        <v>2</v>
      </c>
      <c r="AZ713">
        <v>133120</v>
      </c>
      <c r="BA713">
        <v>713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CX713">
        <f>ROUND(Y713*Source!I335,9)</f>
        <v>19.898932769999998</v>
      </c>
      <c r="CY713">
        <f>AD713</f>
        <v>8.31</v>
      </c>
      <c r="CZ713">
        <f>AH713</f>
        <v>8.31</v>
      </c>
      <c r="DA713">
        <f>AL713</f>
        <v>1</v>
      </c>
      <c r="DB713">
        <f>ROUND((ROUND(AT713*CZ713,2)*1.15*1.15),6)</f>
        <v>1507.3855000000001</v>
      </c>
      <c r="DC713">
        <f>ROUND((ROUND(AT713*AG713,2)*1.15*1.15),6)</f>
        <v>0</v>
      </c>
      <c r="DD713" t="s">
        <v>3</v>
      </c>
      <c r="DE713" t="s">
        <v>3</v>
      </c>
      <c r="DF713">
        <f t="shared" si="420"/>
        <v>0</v>
      </c>
      <c r="DG713">
        <f t="shared" si="421"/>
        <v>0</v>
      </c>
      <c r="DH713">
        <f t="shared" si="422"/>
        <v>0</v>
      </c>
      <c r="DI713">
        <f t="shared" si="423"/>
        <v>165.36</v>
      </c>
      <c r="DJ713">
        <f>DI713</f>
        <v>165.36</v>
      </c>
      <c r="DK713">
        <v>0</v>
      </c>
    </row>
    <row r="714" spans="1:115" x14ac:dyDescent="0.2">
      <c r="A714">
        <f>ROW(Source!A335)</f>
        <v>335</v>
      </c>
      <c r="B714">
        <v>51442965</v>
      </c>
      <c r="C714">
        <v>51458361</v>
      </c>
      <c r="D714">
        <v>121548</v>
      </c>
      <c r="E714">
        <v>1</v>
      </c>
      <c r="F714">
        <v>1</v>
      </c>
      <c r="G714">
        <v>1</v>
      </c>
      <c r="H714">
        <v>1</v>
      </c>
      <c r="I714" t="s">
        <v>31</v>
      </c>
      <c r="J714" t="s">
        <v>3</v>
      </c>
      <c r="K714" t="s">
        <v>643</v>
      </c>
      <c r="L714">
        <v>1369</v>
      </c>
      <c r="N714">
        <v>1013</v>
      </c>
      <c r="O714" t="s">
        <v>642</v>
      </c>
      <c r="P714" t="s">
        <v>642</v>
      </c>
      <c r="Q714">
        <v>1</v>
      </c>
      <c r="W714">
        <v>0</v>
      </c>
      <c r="X714">
        <v>18861106</v>
      </c>
      <c r="Y714">
        <f t="shared" ref="Y714:Y722" si="424">(AT714*1.25*1.15)</f>
        <v>77.179374999999993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1</v>
      </c>
      <c r="AJ714">
        <v>1</v>
      </c>
      <c r="AK714">
        <v>1</v>
      </c>
      <c r="AL714">
        <v>1</v>
      </c>
      <c r="AN714">
        <v>0</v>
      </c>
      <c r="AO714">
        <v>1</v>
      </c>
      <c r="AP714">
        <v>0</v>
      </c>
      <c r="AQ714">
        <v>0</v>
      </c>
      <c r="AR714">
        <v>0</v>
      </c>
      <c r="AS714" t="s">
        <v>3</v>
      </c>
      <c r="AT714">
        <v>53.69</v>
      </c>
      <c r="AU714" t="s">
        <v>36</v>
      </c>
      <c r="AV714">
        <v>2</v>
      </c>
      <c r="AW714">
        <v>2</v>
      </c>
      <c r="AX714">
        <v>51458374</v>
      </c>
      <c r="AY714">
        <v>1</v>
      </c>
      <c r="AZ714">
        <v>0</v>
      </c>
      <c r="BA714">
        <v>714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CX714">
        <f>ROUND(Y714*Source!I335,9)</f>
        <v>8.4665774379999998</v>
      </c>
      <c r="CY714">
        <f>AD714</f>
        <v>0</v>
      </c>
      <c r="CZ714">
        <f>AH714</f>
        <v>0</v>
      </c>
      <c r="DA714">
        <f>AL714</f>
        <v>1</v>
      </c>
      <c r="DB714">
        <f t="shared" ref="DB714:DB722" si="425">ROUND((ROUND(AT714*CZ714,2)*1.25*1.15),6)</f>
        <v>0</v>
      </c>
      <c r="DC714">
        <f t="shared" ref="DC714:DC722" si="426">ROUND((ROUND(AT714*AG714,2)*1.25*1.15),6)</f>
        <v>0</v>
      </c>
      <c r="DD714" t="s">
        <v>3</v>
      </c>
      <c r="DE714" t="s">
        <v>3</v>
      </c>
      <c r="DF714">
        <f t="shared" si="420"/>
        <v>0</v>
      </c>
      <c r="DG714">
        <f t="shared" si="421"/>
        <v>0</v>
      </c>
      <c r="DH714">
        <f t="shared" si="422"/>
        <v>0</v>
      </c>
      <c r="DI714">
        <f t="shared" si="423"/>
        <v>0</v>
      </c>
      <c r="DJ714">
        <f>DI714</f>
        <v>0</v>
      </c>
      <c r="DK714">
        <v>0</v>
      </c>
    </row>
    <row r="715" spans="1:115" x14ac:dyDescent="0.2">
      <c r="A715">
        <f>ROW(Source!A335)</f>
        <v>335</v>
      </c>
      <c r="B715">
        <v>51442965</v>
      </c>
      <c r="C715">
        <v>51458361</v>
      </c>
      <c r="D715">
        <v>0</v>
      </c>
      <c r="E715">
        <v>1</v>
      </c>
      <c r="F715">
        <v>1</v>
      </c>
      <c r="G715">
        <v>1</v>
      </c>
      <c r="H715">
        <v>2</v>
      </c>
      <c r="I715" t="s">
        <v>705</v>
      </c>
      <c r="J715" t="s">
        <v>3</v>
      </c>
      <c r="K715" t="s">
        <v>706</v>
      </c>
      <c r="L715">
        <v>37129807</v>
      </c>
      <c r="N715">
        <v>1011</v>
      </c>
      <c r="O715" t="s">
        <v>646</v>
      </c>
      <c r="P715" t="s">
        <v>646</v>
      </c>
      <c r="Q715">
        <v>1</v>
      </c>
      <c r="W715">
        <v>0</v>
      </c>
      <c r="X715">
        <v>-154294902</v>
      </c>
      <c r="Y715">
        <f t="shared" si="424"/>
        <v>26.378124999999997</v>
      </c>
      <c r="AA715">
        <v>0</v>
      </c>
      <c r="AB715">
        <v>0.48</v>
      </c>
      <c r="AC715">
        <v>0</v>
      </c>
      <c r="AD715">
        <v>0</v>
      </c>
      <c r="AE715">
        <v>0</v>
      </c>
      <c r="AF715">
        <v>0.48</v>
      </c>
      <c r="AG715">
        <v>0</v>
      </c>
      <c r="AH715">
        <v>0</v>
      </c>
      <c r="AI715">
        <v>1</v>
      </c>
      <c r="AJ715">
        <v>1</v>
      </c>
      <c r="AK715">
        <v>1</v>
      </c>
      <c r="AL715">
        <v>1</v>
      </c>
      <c r="AN715">
        <v>0</v>
      </c>
      <c r="AO715">
        <v>1</v>
      </c>
      <c r="AP715">
        <v>0</v>
      </c>
      <c r="AQ715">
        <v>0</v>
      </c>
      <c r="AR715">
        <v>0</v>
      </c>
      <c r="AS715" t="s">
        <v>3</v>
      </c>
      <c r="AT715">
        <v>18.350000000000001</v>
      </c>
      <c r="AU715" t="s">
        <v>36</v>
      </c>
      <c r="AV715">
        <v>0</v>
      </c>
      <c r="AW715">
        <v>2</v>
      </c>
      <c r="AX715">
        <v>51458375</v>
      </c>
      <c r="AY715">
        <v>2</v>
      </c>
      <c r="AZ715">
        <v>34816</v>
      </c>
      <c r="BA715">
        <v>715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CX715">
        <f>ROUND(Y715*Source!I335,9)</f>
        <v>2.8936803129999999</v>
      </c>
      <c r="CY715">
        <f t="shared" ref="CY715:CY722" si="427">AB715</f>
        <v>0.48</v>
      </c>
      <c r="CZ715">
        <f t="shared" ref="CZ715:CZ722" si="428">AF715</f>
        <v>0.48</v>
      </c>
      <c r="DA715">
        <f t="shared" ref="DA715:DA722" si="429">AJ715</f>
        <v>1</v>
      </c>
      <c r="DB715">
        <f t="shared" si="425"/>
        <v>12.664375</v>
      </c>
      <c r="DC715">
        <f t="shared" si="426"/>
        <v>0</v>
      </c>
      <c r="DD715" t="s">
        <v>3</v>
      </c>
      <c r="DE715" t="s">
        <v>3</v>
      </c>
      <c r="DF715">
        <f t="shared" si="420"/>
        <v>0</v>
      </c>
      <c r="DG715">
        <f t="shared" si="421"/>
        <v>1.39</v>
      </c>
      <c r="DH715">
        <f t="shared" si="422"/>
        <v>0</v>
      </c>
      <c r="DI715">
        <f t="shared" si="423"/>
        <v>0</v>
      </c>
      <c r="DJ715">
        <f t="shared" ref="DJ715:DJ722" si="430">DG715</f>
        <v>1.39</v>
      </c>
      <c r="DK715">
        <v>0</v>
      </c>
    </row>
    <row r="716" spans="1:115" x14ac:dyDescent="0.2">
      <c r="A716">
        <f>ROW(Source!A335)</f>
        <v>335</v>
      </c>
      <c r="B716">
        <v>51442965</v>
      </c>
      <c r="C716">
        <v>51458361</v>
      </c>
      <c r="D716">
        <v>0</v>
      </c>
      <c r="E716">
        <v>1</v>
      </c>
      <c r="F716">
        <v>1</v>
      </c>
      <c r="G716">
        <v>1</v>
      </c>
      <c r="H716">
        <v>2</v>
      </c>
      <c r="I716" t="s">
        <v>693</v>
      </c>
      <c r="J716" t="s">
        <v>3</v>
      </c>
      <c r="K716" t="s">
        <v>694</v>
      </c>
      <c r="L716">
        <v>37129807</v>
      </c>
      <c r="N716">
        <v>1011</v>
      </c>
      <c r="O716" t="s">
        <v>646</v>
      </c>
      <c r="P716" t="s">
        <v>646</v>
      </c>
      <c r="Q716">
        <v>1</v>
      </c>
      <c r="W716">
        <v>0</v>
      </c>
      <c r="X716">
        <v>-868342826</v>
      </c>
      <c r="Y716">
        <f t="shared" si="424"/>
        <v>4.7581249999999997</v>
      </c>
      <c r="AA716">
        <v>0</v>
      </c>
      <c r="AB716">
        <v>597.1</v>
      </c>
      <c r="AC716">
        <v>23.2</v>
      </c>
      <c r="AD716">
        <v>0</v>
      </c>
      <c r="AE716">
        <v>0</v>
      </c>
      <c r="AF716">
        <v>597.1</v>
      </c>
      <c r="AG716">
        <v>23.2</v>
      </c>
      <c r="AH716">
        <v>0</v>
      </c>
      <c r="AI716">
        <v>1</v>
      </c>
      <c r="AJ716">
        <v>1</v>
      </c>
      <c r="AK716">
        <v>1</v>
      </c>
      <c r="AL716">
        <v>1</v>
      </c>
      <c r="AN716">
        <v>0</v>
      </c>
      <c r="AO716">
        <v>1</v>
      </c>
      <c r="AP716">
        <v>0</v>
      </c>
      <c r="AQ716">
        <v>0</v>
      </c>
      <c r="AR716">
        <v>0</v>
      </c>
      <c r="AS716" t="s">
        <v>3</v>
      </c>
      <c r="AT716">
        <v>3.31</v>
      </c>
      <c r="AU716" t="s">
        <v>36</v>
      </c>
      <c r="AV716">
        <v>0</v>
      </c>
      <c r="AW716">
        <v>2</v>
      </c>
      <c r="AX716">
        <v>51458376</v>
      </c>
      <c r="AY716">
        <v>2</v>
      </c>
      <c r="AZ716">
        <v>98304</v>
      </c>
      <c r="BA716">
        <v>716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CX716">
        <f>ROUND(Y716*Source!I335,9)</f>
        <v>0.52196631299999996</v>
      </c>
      <c r="CY716">
        <f t="shared" si="427"/>
        <v>597.1</v>
      </c>
      <c r="CZ716">
        <f t="shared" si="428"/>
        <v>597.1</v>
      </c>
      <c r="DA716">
        <f t="shared" si="429"/>
        <v>1</v>
      </c>
      <c r="DB716">
        <f t="shared" si="425"/>
        <v>2841.0749999999998</v>
      </c>
      <c r="DC716">
        <f t="shared" si="426"/>
        <v>110.385625</v>
      </c>
      <c r="DD716" t="s">
        <v>3</v>
      </c>
      <c r="DE716" t="s">
        <v>3</v>
      </c>
      <c r="DF716">
        <f t="shared" si="420"/>
        <v>0</v>
      </c>
      <c r="DG716">
        <f t="shared" si="421"/>
        <v>311.67</v>
      </c>
      <c r="DH716">
        <f t="shared" si="422"/>
        <v>12.11</v>
      </c>
      <c r="DI716">
        <f t="shared" si="423"/>
        <v>0</v>
      </c>
      <c r="DJ716">
        <f t="shared" si="430"/>
        <v>311.67</v>
      </c>
      <c r="DK716">
        <v>0</v>
      </c>
    </row>
    <row r="717" spans="1:115" x14ac:dyDescent="0.2">
      <c r="A717">
        <f>ROW(Source!A335)</f>
        <v>335</v>
      </c>
      <c r="B717">
        <v>51442965</v>
      </c>
      <c r="C717">
        <v>51458361</v>
      </c>
      <c r="D717">
        <v>0</v>
      </c>
      <c r="E717">
        <v>1</v>
      </c>
      <c r="F717">
        <v>1</v>
      </c>
      <c r="G717">
        <v>1</v>
      </c>
      <c r="H717">
        <v>2</v>
      </c>
      <c r="I717" t="s">
        <v>695</v>
      </c>
      <c r="J717" t="s">
        <v>3</v>
      </c>
      <c r="K717" t="s">
        <v>696</v>
      </c>
      <c r="L717">
        <v>37129807</v>
      </c>
      <c r="N717">
        <v>1011</v>
      </c>
      <c r="O717" t="s">
        <v>646</v>
      </c>
      <c r="P717" t="s">
        <v>646</v>
      </c>
      <c r="Q717">
        <v>1</v>
      </c>
      <c r="W717">
        <v>0</v>
      </c>
      <c r="X717">
        <v>-350514943</v>
      </c>
      <c r="Y717">
        <f t="shared" si="424"/>
        <v>4.7581249999999997</v>
      </c>
      <c r="AA717">
        <v>0</v>
      </c>
      <c r="AB717">
        <v>718</v>
      </c>
      <c r="AC717">
        <v>53.51</v>
      </c>
      <c r="AD717">
        <v>0</v>
      </c>
      <c r="AE717">
        <v>0</v>
      </c>
      <c r="AF717">
        <v>718</v>
      </c>
      <c r="AG717">
        <v>53.51</v>
      </c>
      <c r="AH717">
        <v>0</v>
      </c>
      <c r="AI717">
        <v>1</v>
      </c>
      <c r="AJ717">
        <v>1</v>
      </c>
      <c r="AK717">
        <v>1</v>
      </c>
      <c r="AL717">
        <v>1</v>
      </c>
      <c r="AN717">
        <v>0</v>
      </c>
      <c r="AO717">
        <v>1</v>
      </c>
      <c r="AP717">
        <v>0</v>
      </c>
      <c r="AQ717">
        <v>0</v>
      </c>
      <c r="AR717">
        <v>0</v>
      </c>
      <c r="AS717" t="s">
        <v>3</v>
      </c>
      <c r="AT717">
        <v>3.31</v>
      </c>
      <c r="AU717" t="s">
        <v>36</v>
      </c>
      <c r="AV717">
        <v>0</v>
      </c>
      <c r="AW717">
        <v>2</v>
      </c>
      <c r="AX717">
        <v>51458377</v>
      </c>
      <c r="AY717">
        <v>2</v>
      </c>
      <c r="AZ717">
        <v>98304</v>
      </c>
      <c r="BA717">
        <v>717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CX717">
        <f>ROUND(Y717*Source!I335,9)</f>
        <v>0.52196631299999996</v>
      </c>
      <c r="CY717">
        <f t="shared" si="427"/>
        <v>718</v>
      </c>
      <c r="CZ717">
        <f t="shared" si="428"/>
        <v>718</v>
      </c>
      <c r="DA717">
        <f t="shared" si="429"/>
        <v>1</v>
      </c>
      <c r="DB717">
        <f t="shared" si="425"/>
        <v>3416.3337499999998</v>
      </c>
      <c r="DC717">
        <f t="shared" si="426"/>
        <v>254.61</v>
      </c>
      <c r="DD717" t="s">
        <v>3</v>
      </c>
      <c r="DE717" t="s">
        <v>3</v>
      </c>
      <c r="DF717">
        <f t="shared" si="420"/>
        <v>0</v>
      </c>
      <c r="DG717">
        <f t="shared" si="421"/>
        <v>374.77</v>
      </c>
      <c r="DH717">
        <f t="shared" si="422"/>
        <v>27.93</v>
      </c>
      <c r="DI717">
        <f t="shared" si="423"/>
        <v>0</v>
      </c>
      <c r="DJ717">
        <f t="shared" si="430"/>
        <v>374.77</v>
      </c>
      <c r="DK717">
        <v>0</v>
      </c>
    </row>
    <row r="718" spans="1:115" x14ac:dyDescent="0.2">
      <c r="A718">
        <f>ROW(Source!A335)</f>
        <v>335</v>
      </c>
      <c r="B718">
        <v>51442965</v>
      </c>
      <c r="C718">
        <v>51458361</v>
      </c>
      <c r="D718">
        <v>0</v>
      </c>
      <c r="E718">
        <v>1</v>
      </c>
      <c r="F718">
        <v>1</v>
      </c>
      <c r="G718">
        <v>1</v>
      </c>
      <c r="H718">
        <v>2</v>
      </c>
      <c r="I718" t="s">
        <v>811</v>
      </c>
      <c r="J718" t="s">
        <v>3</v>
      </c>
      <c r="K718" t="s">
        <v>812</v>
      </c>
      <c r="L718">
        <v>37129807</v>
      </c>
      <c r="N718">
        <v>1011</v>
      </c>
      <c r="O718" t="s">
        <v>646</v>
      </c>
      <c r="P718" t="s">
        <v>646</v>
      </c>
      <c r="Q718">
        <v>1</v>
      </c>
      <c r="W718">
        <v>0</v>
      </c>
      <c r="X718">
        <v>1264496724</v>
      </c>
      <c r="Y718">
        <f t="shared" si="424"/>
        <v>5.951249999999999</v>
      </c>
      <c r="AA718">
        <v>0</v>
      </c>
      <c r="AB718">
        <v>442.25</v>
      </c>
      <c r="AC718">
        <v>42.3</v>
      </c>
      <c r="AD718">
        <v>0</v>
      </c>
      <c r="AE718">
        <v>0</v>
      </c>
      <c r="AF718">
        <v>442.25</v>
      </c>
      <c r="AG718">
        <v>42.3</v>
      </c>
      <c r="AH718">
        <v>0</v>
      </c>
      <c r="AI718">
        <v>1</v>
      </c>
      <c r="AJ718">
        <v>1</v>
      </c>
      <c r="AK718">
        <v>1</v>
      </c>
      <c r="AL718">
        <v>1</v>
      </c>
      <c r="AN718">
        <v>0</v>
      </c>
      <c r="AO718">
        <v>1</v>
      </c>
      <c r="AP718">
        <v>0</v>
      </c>
      <c r="AQ718">
        <v>0</v>
      </c>
      <c r="AR718">
        <v>0</v>
      </c>
      <c r="AS718" t="s">
        <v>3</v>
      </c>
      <c r="AT718">
        <v>4.1399999999999997</v>
      </c>
      <c r="AU718" t="s">
        <v>36</v>
      </c>
      <c r="AV718">
        <v>0</v>
      </c>
      <c r="AW718">
        <v>2</v>
      </c>
      <c r="AX718">
        <v>51458378</v>
      </c>
      <c r="AY718">
        <v>2</v>
      </c>
      <c r="AZ718">
        <v>100352</v>
      </c>
      <c r="BA718">
        <v>718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CX718">
        <f>ROUND(Y718*Source!I335,9)</f>
        <v>0.65285212500000001</v>
      </c>
      <c r="CY718">
        <f t="shared" si="427"/>
        <v>442.25</v>
      </c>
      <c r="CZ718">
        <f t="shared" si="428"/>
        <v>442.25</v>
      </c>
      <c r="DA718">
        <f t="shared" si="429"/>
        <v>1</v>
      </c>
      <c r="DB718">
        <f t="shared" si="425"/>
        <v>2631.9475000000002</v>
      </c>
      <c r="DC718">
        <f t="shared" si="426"/>
        <v>251.73500000000001</v>
      </c>
      <c r="DD718" t="s">
        <v>3</v>
      </c>
      <c r="DE718" t="s">
        <v>3</v>
      </c>
      <c r="DF718">
        <f t="shared" si="420"/>
        <v>0</v>
      </c>
      <c r="DG718">
        <f t="shared" si="421"/>
        <v>288.72000000000003</v>
      </c>
      <c r="DH718">
        <f t="shared" si="422"/>
        <v>27.62</v>
      </c>
      <c r="DI718">
        <f t="shared" si="423"/>
        <v>0</v>
      </c>
      <c r="DJ718">
        <f t="shared" si="430"/>
        <v>288.72000000000003</v>
      </c>
      <c r="DK718">
        <v>0</v>
      </c>
    </row>
    <row r="719" spans="1:115" x14ac:dyDescent="0.2">
      <c r="A719">
        <f>ROW(Source!A335)</f>
        <v>335</v>
      </c>
      <c r="B719">
        <v>51442965</v>
      </c>
      <c r="C719">
        <v>51458361</v>
      </c>
      <c r="D719">
        <v>0</v>
      </c>
      <c r="E719">
        <v>1</v>
      </c>
      <c r="F719">
        <v>1</v>
      </c>
      <c r="G719">
        <v>1</v>
      </c>
      <c r="H719">
        <v>2</v>
      </c>
      <c r="I719" t="s">
        <v>815</v>
      </c>
      <c r="J719" t="s">
        <v>3</v>
      </c>
      <c r="K719" t="s">
        <v>816</v>
      </c>
      <c r="L719">
        <v>37129807</v>
      </c>
      <c r="N719">
        <v>1011</v>
      </c>
      <c r="O719" t="s">
        <v>646</v>
      </c>
      <c r="P719" t="s">
        <v>646</v>
      </c>
      <c r="Q719">
        <v>1</v>
      </c>
      <c r="W719">
        <v>0</v>
      </c>
      <c r="X719">
        <v>-1475062279</v>
      </c>
      <c r="Y719">
        <f t="shared" si="424"/>
        <v>9.0849999999999991</v>
      </c>
      <c r="AA719">
        <v>0</v>
      </c>
      <c r="AB719">
        <v>785.86</v>
      </c>
      <c r="AC719">
        <v>45.24</v>
      </c>
      <c r="AD719">
        <v>0</v>
      </c>
      <c r="AE719">
        <v>0</v>
      </c>
      <c r="AF719">
        <v>785.86</v>
      </c>
      <c r="AG719">
        <v>45.24</v>
      </c>
      <c r="AH719">
        <v>0</v>
      </c>
      <c r="AI719">
        <v>1</v>
      </c>
      <c r="AJ719">
        <v>1</v>
      </c>
      <c r="AK719">
        <v>1</v>
      </c>
      <c r="AL719">
        <v>1</v>
      </c>
      <c r="AN719">
        <v>0</v>
      </c>
      <c r="AO719">
        <v>1</v>
      </c>
      <c r="AP719">
        <v>0</v>
      </c>
      <c r="AQ719">
        <v>0</v>
      </c>
      <c r="AR719">
        <v>0</v>
      </c>
      <c r="AS719" t="s">
        <v>3</v>
      </c>
      <c r="AT719">
        <v>6.32</v>
      </c>
      <c r="AU719" t="s">
        <v>36</v>
      </c>
      <c r="AV719">
        <v>0</v>
      </c>
      <c r="AW719">
        <v>2</v>
      </c>
      <c r="AX719">
        <v>51458379</v>
      </c>
      <c r="AY719">
        <v>2</v>
      </c>
      <c r="AZ719">
        <v>100352</v>
      </c>
      <c r="BA719">
        <v>719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CX719">
        <f>ROUND(Y719*Source!I335,9)</f>
        <v>0.99662450000000002</v>
      </c>
      <c r="CY719">
        <f t="shared" si="427"/>
        <v>785.86</v>
      </c>
      <c r="CZ719">
        <f t="shared" si="428"/>
        <v>785.86</v>
      </c>
      <c r="DA719">
        <f t="shared" si="429"/>
        <v>1</v>
      </c>
      <c r="DB719">
        <f t="shared" si="425"/>
        <v>7139.5450000000001</v>
      </c>
      <c r="DC719">
        <f t="shared" si="426"/>
        <v>411.01</v>
      </c>
      <c r="DD719" t="s">
        <v>3</v>
      </c>
      <c r="DE719" t="s">
        <v>3</v>
      </c>
      <c r="DF719">
        <f t="shared" si="420"/>
        <v>0</v>
      </c>
      <c r="DG719">
        <f t="shared" si="421"/>
        <v>783.21</v>
      </c>
      <c r="DH719">
        <f t="shared" si="422"/>
        <v>45.09</v>
      </c>
      <c r="DI719">
        <f t="shared" si="423"/>
        <v>0</v>
      </c>
      <c r="DJ719">
        <f t="shared" si="430"/>
        <v>783.21</v>
      </c>
      <c r="DK719">
        <v>0</v>
      </c>
    </row>
    <row r="720" spans="1:115" x14ac:dyDescent="0.2">
      <c r="A720">
        <f>ROW(Source!A335)</f>
        <v>335</v>
      </c>
      <c r="B720">
        <v>51442965</v>
      </c>
      <c r="C720">
        <v>51458361</v>
      </c>
      <c r="D720">
        <v>0</v>
      </c>
      <c r="E720">
        <v>1</v>
      </c>
      <c r="F720">
        <v>1</v>
      </c>
      <c r="G720">
        <v>1</v>
      </c>
      <c r="H720">
        <v>2</v>
      </c>
      <c r="I720" t="s">
        <v>787</v>
      </c>
      <c r="J720" t="s">
        <v>3</v>
      </c>
      <c r="K720" t="s">
        <v>788</v>
      </c>
      <c r="L720">
        <v>37129807</v>
      </c>
      <c r="N720">
        <v>1011</v>
      </c>
      <c r="O720" t="s">
        <v>646</v>
      </c>
      <c r="P720" t="s">
        <v>646</v>
      </c>
      <c r="Q720">
        <v>1</v>
      </c>
      <c r="W720">
        <v>0</v>
      </c>
      <c r="X720">
        <v>-99921888</v>
      </c>
      <c r="Y720">
        <f t="shared" si="424"/>
        <v>6.7706249999999999</v>
      </c>
      <c r="AA720">
        <v>0</v>
      </c>
      <c r="AB720">
        <v>3</v>
      </c>
      <c r="AC720">
        <v>0</v>
      </c>
      <c r="AD720">
        <v>0</v>
      </c>
      <c r="AE720">
        <v>0</v>
      </c>
      <c r="AF720">
        <v>3</v>
      </c>
      <c r="AG720">
        <v>0</v>
      </c>
      <c r="AH720">
        <v>0</v>
      </c>
      <c r="AI720">
        <v>1</v>
      </c>
      <c r="AJ720">
        <v>1</v>
      </c>
      <c r="AK720">
        <v>1</v>
      </c>
      <c r="AL720">
        <v>1</v>
      </c>
      <c r="AN720">
        <v>0</v>
      </c>
      <c r="AO720">
        <v>1</v>
      </c>
      <c r="AP720">
        <v>0</v>
      </c>
      <c r="AQ720">
        <v>0</v>
      </c>
      <c r="AR720">
        <v>0</v>
      </c>
      <c r="AS720" t="s">
        <v>3</v>
      </c>
      <c r="AT720">
        <v>4.71</v>
      </c>
      <c r="AU720" t="s">
        <v>36</v>
      </c>
      <c r="AV720">
        <v>0</v>
      </c>
      <c r="AW720">
        <v>2</v>
      </c>
      <c r="AX720">
        <v>51458380</v>
      </c>
      <c r="AY720">
        <v>2</v>
      </c>
      <c r="AZ720">
        <v>32768</v>
      </c>
      <c r="BA720">
        <v>720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CX720">
        <f>ROUND(Y720*Source!I335,9)</f>
        <v>0.74273756300000005</v>
      </c>
      <c r="CY720">
        <f t="shared" si="427"/>
        <v>3</v>
      </c>
      <c r="CZ720">
        <f t="shared" si="428"/>
        <v>3</v>
      </c>
      <c r="DA720">
        <f t="shared" si="429"/>
        <v>1</v>
      </c>
      <c r="DB720">
        <f t="shared" si="425"/>
        <v>20.311875000000001</v>
      </c>
      <c r="DC720">
        <f t="shared" si="426"/>
        <v>0</v>
      </c>
      <c r="DD720" t="s">
        <v>3</v>
      </c>
      <c r="DE720" t="s">
        <v>3</v>
      </c>
      <c r="DF720">
        <f t="shared" si="420"/>
        <v>0</v>
      </c>
      <c r="DG720">
        <f t="shared" si="421"/>
        <v>2.23</v>
      </c>
      <c r="DH720">
        <f t="shared" si="422"/>
        <v>0</v>
      </c>
      <c r="DI720">
        <f t="shared" si="423"/>
        <v>0</v>
      </c>
      <c r="DJ720">
        <f t="shared" si="430"/>
        <v>2.23</v>
      </c>
      <c r="DK720">
        <v>0</v>
      </c>
    </row>
    <row r="721" spans="1:115" x14ac:dyDescent="0.2">
      <c r="A721">
        <f>ROW(Source!A335)</f>
        <v>335</v>
      </c>
      <c r="B721">
        <v>51442965</v>
      </c>
      <c r="C721">
        <v>51458361</v>
      </c>
      <c r="D721">
        <v>0</v>
      </c>
      <c r="E721">
        <v>1</v>
      </c>
      <c r="F721">
        <v>1</v>
      </c>
      <c r="G721">
        <v>1</v>
      </c>
      <c r="H721">
        <v>2</v>
      </c>
      <c r="I721" t="s">
        <v>789</v>
      </c>
      <c r="J721" t="s">
        <v>3</v>
      </c>
      <c r="K721" t="s">
        <v>790</v>
      </c>
      <c r="L721">
        <v>37129807</v>
      </c>
      <c r="N721">
        <v>1011</v>
      </c>
      <c r="O721" t="s">
        <v>646</v>
      </c>
      <c r="P721" t="s">
        <v>646</v>
      </c>
      <c r="Q721">
        <v>1</v>
      </c>
      <c r="W721">
        <v>0</v>
      </c>
      <c r="X721">
        <v>162646650</v>
      </c>
      <c r="Y721">
        <f t="shared" si="424"/>
        <v>2.76</v>
      </c>
      <c r="AA721">
        <v>0</v>
      </c>
      <c r="AB721">
        <v>536.09</v>
      </c>
      <c r="AC721">
        <v>45.24</v>
      </c>
      <c r="AD721">
        <v>0</v>
      </c>
      <c r="AE721">
        <v>0</v>
      </c>
      <c r="AF721">
        <v>536.09</v>
      </c>
      <c r="AG721">
        <v>45.24</v>
      </c>
      <c r="AH721">
        <v>0</v>
      </c>
      <c r="AI721">
        <v>1</v>
      </c>
      <c r="AJ721">
        <v>1</v>
      </c>
      <c r="AK721">
        <v>1</v>
      </c>
      <c r="AL721">
        <v>1</v>
      </c>
      <c r="AN721">
        <v>0</v>
      </c>
      <c r="AO721">
        <v>1</v>
      </c>
      <c r="AP721">
        <v>0</v>
      </c>
      <c r="AQ721">
        <v>0</v>
      </c>
      <c r="AR721">
        <v>0</v>
      </c>
      <c r="AS721" t="s">
        <v>3</v>
      </c>
      <c r="AT721">
        <v>1.92</v>
      </c>
      <c r="AU721" t="s">
        <v>36</v>
      </c>
      <c r="AV721">
        <v>0</v>
      </c>
      <c r="AW721">
        <v>2</v>
      </c>
      <c r="AX721">
        <v>51458381</v>
      </c>
      <c r="AY721">
        <v>2</v>
      </c>
      <c r="AZ721">
        <v>98304</v>
      </c>
      <c r="BA721">
        <v>721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CX721">
        <f>ROUND(Y721*Source!I335,9)</f>
        <v>0.30277199999999999</v>
      </c>
      <c r="CY721">
        <f t="shared" si="427"/>
        <v>536.09</v>
      </c>
      <c r="CZ721">
        <f t="shared" si="428"/>
        <v>536.09</v>
      </c>
      <c r="DA721">
        <f t="shared" si="429"/>
        <v>1</v>
      </c>
      <c r="DB721">
        <f t="shared" si="425"/>
        <v>1479.6043749999999</v>
      </c>
      <c r="DC721">
        <f t="shared" si="426"/>
        <v>124.86125</v>
      </c>
      <c r="DD721" t="s">
        <v>3</v>
      </c>
      <c r="DE721" t="s">
        <v>3</v>
      </c>
      <c r="DF721">
        <f t="shared" si="420"/>
        <v>0</v>
      </c>
      <c r="DG721">
        <f t="shared" si="421"/>
        <v>162.31</v>
      </c>
      <c r="DH721">
        <f t="shared" si="422"/>
        <v>13.7</v>
      </c>
      <c r="DI721">
        <f t="shared" si="423"/>
        <v>0</v>
      </c>
      <c r="DJ721">
        <f t="shared" si="430"/>
        <v>162.31</v>
      </c>
      <c r="DK721">
        <v>0</v>
      </c>
    </row>
    <row r="722" spans="1:115" x14ac:dyDescent="0.2">
      <c r="A722">
        <f>ROW(Source!A335)</f>
        <v>335</v>
      </c>
      <c r="B722">
        <v>51442965</v>
      </c>
      <c r="C722">
        <v>51458361</v>
      </c>
      <c r="D722">
        <v>0</v>
      </c>
      <c r="E722">
        <v>1</v>
      </c>
      <c r="F722">
        <v>1</v>
      </c>
      <c r="G722">
        <v>1</v>
      </c>
      <c r="H722">
        <v>2</v>
      </c>
      <c r="I722" t="s">
        <v>754</v>
      </c>
      <c r="J722" t="s">
        <v>3</v>
      </c>
      <c r="K722" t="s">
        <v>755</v>
      </c>
      <c r="L722">
        <v>37129807</v>
      </c>
      <c r="N722">
        <v>1011</v>
      </c>
      <c r="O722" t="s">
        <v>646</v>
      </c>
      <c r="P722" t="s">
        <v>646</v>
      </c>
      <c r="Q722">
        <v>1</v>
      </c>
      <c r="W722">
        <v>0</v>
      </c>
      <c r="X722">
        <v>1106510263</v>
      </c>
      <c r="Y722">
        <f t="shared" si="424"/>
        <v>16.488125</v>
      </c>
      <c r="AA722">
        <v>0</v>
      </c>
      <c r="AB722">
        <v>1.5</v>
      </c>
      <c r="AC722">
        <v>0</v>
      </c>
      <c r="AD722">
        <v>0</v>
      </c>
      <c r="AE722">
        <v>0</v>
      </c>
      <c r="AF722">
        <v>1.5</v>
      </c>
      <c r="AG722">
        <v>0</v>
      </c>
      <c r="AH722">
        <v>0</v>
      </c>
      <c r="AI722">
        <v>1</v>
      </c>
      <c r="AJ722">
        <v>1</v>
      </c>
      <c r="AK722">
        <v>1</v>
      </c>
      <c r="AL722">
        <v>1</v>
      </c>
      <c r="AN722">
        <v>0</v>
      </c>
      <c r="AO722">
        <v>1</v>
      </c>
      <c r="AP722">
        <v>0</v>
      </c>
      <c r="AQ722">
        <v>0</v>
      </c>
      <c r="AR722">
        <v>0</v>
      </c>
      <c r="AS722" t="s">
        <v>3</v>
      </c>
      <c r="AT722">
        <v>11.47</v>
      </c>
      <c r="AU722" t="s">
        <v>36</v>
      </c>
      <c r="AV722">
        <v>0</v>
      </c>
      <c r="AW722">
        <v>2</v>
      </c>
      <c r="AX722">
        <v>51458382</v>
      </c>
      <c r="AY722">
        <v>2</v>
      </c>
      <c r="AZ722">
        <v>32768</v>
      </c>
      <c r="BA722">
        <v>722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CX722">
        <f>ROUND(Y722*Source!I335,9)</f>
        <v>1.808747313</v>
      </c>
      <c r="CY722">
        <f t="shared" si="427"/>
        <v>1.5</v>
      </c>
      <c r="CZ722">
        <f t="shared" si="428"/>
        <v>1.5</v>
      </c>
      <c r="DA722">
        <f t="shared" si="429"/>
        <v>1</v>
      </c>
      <c r="DB722">
        <f t="shared" si="425"/>
        <v>24.739374999999999</v>
      </c>
      <c r="DC722">
        <f t="shared" si="426"/>
        <v>0</v>
      </c>
      <c r="DD722" t="s">
        <v>3</v>
      </c>
      <c r="DE722" t="s">
        <v>3</v>
      </c>
      <c r="DF722">
        <f t="shared" si="420"/>
        <v>0</v>
      </c>
      <c r="DG722">
        <f t="shared" si="421"/>
        <v>2.71</v>
      </c>
      <c r="DH722">
        <f t="shared" si="422"/>
        <v>0</v>
      </c>
      <c r="DI722">
        <f t="shared" si="423"/>
        <v>0</v>
      </c>
      <c r="DJ722">
        <f t="shared" si="430"/>
        <v>2.71</v>
      </c>
      <c r="DK722">
        <v>0</v>
      </c>
    </row>
    <row r="723" spans="1:115" x14ac:dyDescent="0.2">
      <c r="A723">
        <f>ROW(Source!A335)</f>
        <v>335</v>
      </c>
      <c r="B723">
        <v>51442965</v>
      </c>
      <c r="C723">
        <v>51458361</v>
      </c>
      <c r="D723">
        <v>0</v>
      </c>
      <c r="E723">
        <v>1</v>
      </c>
      <c r="F723">
        <v>1</v>
      </c>
      <c r="G723">
        <v>1</v>
      </c>
      <c r="H723">
        <v>3</v>
      </c>
      <c r="I723" t="s">
        <v>487</v>
      </c>
      <c r="J723" t="s">
        <v>3</v>
      </c>
      <c r="K723" t="s">
        <v>488</v>
      </c>
      <c r="L723">
        <v>1339</v>
      </c>
      <c r="N723">
        <v>1007</v>
      </c>
      <c r="O723" t="s">
        <v>57</v>
      </c>
      <c r="P723" t="s">
        <v>57</v>
      </c>
      <c r="Q723">
        <v>1</v>
      </c>
      <c r="W723">
        <v>0</v>
      </c>
      <c r="X723">
        <v>2075427030</v>
      </c>
      <c r="Y723">
        <f>AT723</f>
        <v>1170</v>
      </c>
      <c r="AA723">
        <v>196.81</v>
      </c>
      <c r="AB723">
        <v>0</v>
      </c>
      <c r="AC723">
        <v>0</v>
      </c>
      <c r="AD723">
        <v>0</v>
      </c>
      <c r="AE723">
        <v>196.81</v>
      </c>
      <c r="AF723">
        <v>0</v>
      </c>
      <c r="AG723">
        <v>0</v>
      </c>
      <c r="AH723">
        <v>0</v>
      </c>
      <c r="AI723">
        <v>1</v>
      </c>
      <c r="AJ723">
        <v>1</v>
      </c>
      <c r="AK723">
        <v>1</v>
      </c>
      <c r="AL723">
        <v>1</v>
      </c>
      <c r="AN723">
        <v>0</v>
      </c>
      <c r="AO723">
        <v>1</v>
      </c>
      <c r="AP723">
        <v>0</v>
      </c>
      <c r="AQ723">
        <v>0</v>
      </c>
      <c r="AR723">
        <v>0</v>
      </c>
      <c r="AS723" t="s">
        <v>3</v>
      </c>
      <c r="AT723">
        <v>1170</v>
      </c>
      <c r="AU723" t="s">
        <v>3</v>
      </c>
      <c r="AV723">
        <v>0</v>
      </c>
      <c r="AW723">
        <v>2</v>
      </c>
      <c r="AX723">
        <v>51458383</v>
      </c>
      <c r="AY723">
        <v>2</v>
      </c>
      <c r="AZ723">
        <v>16384</v>
      </c>
      <c r="BA723">
        <v>723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CX723">
        <f>ROUND(Y723*Source!I335,9)</f>
        <v>128.34899999999999</v>
      </c>
      <c r="CY723">
        <f>AA723</f>
        <v>196.81</v>
      </c>
      <c r="CZ723">
        <f>AE723</f>
        <v>196.81</v>
      </c>
      <c r="DA723">
        <f>AI723</f>
        <v>1</v>
      </c>
      <c r="DB723">
        <f>ROUND(ROUND(AT723*CZ723,2),6)</f>
        <v>230267.7</v>
      </c>
      <c r="DC723">
        <f>ROUND(ROUND(AT723*AG723,2),6)</f>
        <v>0</v>
      </c>
      <c r="DD723" t="s">
        <v>3</v>
      </c>
      <c r="DE723" t="s">
        <v>3</v>
      </c>
      <c r="DF723">
        <f t="shared" si="420"/>
        <v>25260.37</v>
      </c>
      <c r="DG723">
        <f t="shared" si="421"/>
        <v>0</v>
      </c>
      <c r="DH723">
        <f t="shared" si="422"/>
        <v>0</v>
      </c>
      <c r="DI723">
        <f t="shared" si="423"/>
        <v>0</v>
      </c>
      <c r="DJ723">
        <f>DF723</f>
        <v>25260.37</v>
      </c>
      <c r="DK723">
        <v>0</v>
      </c>
    </row>
    <row r="724" spans="1:115" x14ac:dyDescent="0.2">
      <c r="A724">
        <f>ROW(Source!A336)</f>
        <v>336</v>
      </c>
      <c r="B724">
        <v>51441990</v>
      </c>
      <c r="C724">
        <v>51458361</v>
      </c>
      <c r="D724">
        <v>0</v>
      </c>
      <c r="E724">
        <v>1</v>
      </c>
      <c r="F724">
        <v>1</v>
      </c>
      <c r="G724">
        <v>1</v>
      </c>
      <c r="H724">
        <v>1</v>
      </c>
      <c r="I724" t="s">
        <v>703</v>
      </c>
      <c r="J724" t="s">
        <v>3</v>
      </c>
      <c r="K724" t="s">
        <v>704</v>
      </c>
      <c r="L724">
        <v>1369</v>
      </c>
      <c r="N724">
        <v>1013</v>
      </c>
      <c r="O724" t="s">
        <v>642</v>
      </c>
      <c r="P724" t="s">
        <v>642</v>
      </c>
      <c r="Q724">
        <v>1</v>
      </c>
      <c r="W724">
        <v>0</v>
      </c>
      <c r="X724">
        <v>1266649377</v>
      </c>
      <c r="Y724">
        <f>(AT724*1.15*1.15)</f>
        <v>181.39409999999995</v>
      </c>
      <c r="AA724">
        <v>0</v>
      </c>
      <c r="AB724">
        <v>0</v>
      </c>
      <c r="AC724">
        <v>0</v>
      </c>
      <c r="AD724">
        <v>8.31</v>
      </c>
      <c r="AE724">
        <v>0</v>
      </c>
      <c r="AF724">
        <v>0</v>
      </c>
      <c r="AG724">
        <v>0</v>
      </c>
      <c r="AH724">
        <v>8.31</v>
      </c>
      <c r="AI724">
        <v>1</v>
      </c>
      <c r="AJ724">
        <v>1</v>
      </c>
      <c r="AK724">
        <v>1</v>
      </c>
      <c r="AL724">
        <v>1</v>
      </c>
      <c r="AN724">
        <v>0</v>
      </c>
      <c r="AO724">
        <v>1</v>
      </c>
      <c r="AP724">
        <v>0</v>
      </c>
      <c r="AQ724">
        <v>0</v>
      </c>
      <c r="AR724">
        <v>0</v>
      </c>
      <c r="AS724" t="s">
        <v>3</v>
      </c>
      <c r="AT724">
        <v>137.16</v>
      </c>
      <c r="AU724" t="s">
        <v>43</v>
      </c>
      <c r="AV724">
        <v>1</v>
      </c>
      <c r="AW724">
        <v>2</v>
      </c>
      <c r="AX724">
        <v>51458373</v>
      </c>
      <c r="AY724">
        <v>2</v>
      </c>
      <c r="AZ724">
        <v>133120</v>
      </c>
      <c r="BA724">
        <v>724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CX724">
        <f>ROUND(Y724*Source!I336,9)</f>
        <v>19.898932769999998</v>
      </c>
      <c r="CY724">
        <f>AD724</f>
        <v>8.31</v>
      </c>
      <c r="CZ724">
        <f>AH724</f>
        <v>8.31</v>
      </c>
      <c r="DA724">
        <f>AL724</f>
        <v>1</v>
      </c>
      <c r="DB724">
        <f>ROUND((ROUND(AT724*CZ724,2)*1.15*1.15),6)</f>
        <v>1507.3855000000001</v>
      </c>
      <c r="DC724">
        <f>ROUND((ROUND(AT724*AG724,2)*1.15*1.15),6)</f>
        <v>0</v>
      </c>
      <c r="DD724" t="s">
        <v>3</v>
      </c>
      <c r="DE724" t="s">
        <v>3</v>
      </c>
      <c r="DF724">
        <f t="shared" si="420"/>
        <v>0</v>
      </c>
      <c r="DG724">
        <f t="shared" si="421"/>
        <v>0</v>
      </c>
      <c r="DH724">
        <f t="shared" si="422"/>
        <v>0</v>
      </c>
      <c r="DI724">
        <f t="shared" si="423"/>
        <v>165.36</v>
      </c>
      <c r="DJ724">
        <f>DI724</f>
        <v>165.36</v>
      </c>
      <c r="DK724">
        <v>0</v>
      </c>
    </row>
    <row r="725" spans="1:115" x14ac:dyDescent="0.2">
      <c r="A725">
        <f>ROW(Source!A336)</f>
        <v>336</v>
      </c>
      <c r="B725">
        <v>51441990</v>
      </c>
      <c r="C725">
        <v>51458361</v>
      </c>
      <c r="D725">
        <v>121548</v>
      </c>
      <c r="E725">
        <v>1</v>
      </c>
      <c r="F725">
        <v>1</v>
      </c>
      <c r="G725">
        <v>1</v>
      </c>
      <c r="H725">
        <v>1</v>
      </c>
      <c r="I725" t="s">
        <v>31</v>
      </c>
      <c r="J725" t="s">
        <v>3</v>
      </c>
      <c r="K725" t="s">
        <v>643</v>
      </c>
      <c r="L725">
        <v>1369</v>
      </c>
      <c r="N725">
        <v>1013</v>
      </c>
      <c r="O725" t="s">
        <v>642</v>
      </c>
      <c r="P725" t="s">
        <v>642</v>
      </c>
      <c r="Q725">
        <v>1</v>
      </c>
      <c r="W725">
        <v>0</v>
      </c>
      <c r="X725">
        <v>18861106</v>
      </c>
      <c r="Y725">
        <f t="shared" ref="Y725:Y733" si="431">(AT725*1.25*1.15)</f>
        <v>77.179374999999993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1</v>
      </c>
      <c r="AJ725">
        <v>1</v>
      </c>
      <c r="AK725">
        <v>1</v>
      </c>
      <c r="AL725">
        <v>1</v>
      </c>
      <c r="AN725">
        <v>0</v>
      </c>
      <c r="AO725">
        <v>1</v>
      </c>
      <c r="AP725">
        <v>0</v>
      </c>
      <c r="AQ725">
        <v>0</v>
      </c>
      <c r="AR725">
        <v>0</v>
      </c>
      <c r="AS725" t="s">
        <v>3</v>
      </c>
      <c r="AT725">
        <v>53.69</v>
      </c>
      <c r="AU725" t="s">
        <v>36</v>
      </c>
      <c r="AV725">
        <v>2</v>
      </c>
      <c r="AW725">
        <v>2</v>
      </c>
      <c r="AX725">
        <v>51458374</v>
      </c>
      <c r="AY725">
        <v>1</v>
      </c>
      <c r="AZ725">
        <v>0</v>
      </c>
      <c r="BA725">
        <v>725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CX725">
        <f>ROUND(Y725*Source!I336,9)</f>
        <v>8.4665774379999998</v>
      </c>
      <c r="CY725">
        <f>AD725</f>
        <v>0</v>
      </c>
      <c r="CZ725">
        <f>AH725</f>
        <v>0</v>
      </c>
      <c r="DA725">
        <f>AL725</f>
        <v>1</v>
      </c>
      <c r="DB725">
        <f t="shared" ref="DB725:DB733" si="432">ROUND((ROUND(AT725*CZ725,2)*1.25*1.15),6)</f>
        <v>0</v>
      </c>
      <c r="DC725">
        <f t="shared" ref="DC725:DC733" si="433">ROUND((ROUND(AT725*AG725,2)*1.25*1.15),6)</f>
        <v>0</v>
      </c>
      <c r="DD725" t="s">
        <v>3</v>
      </c>
      <c r="DE725" t="s">
        <v>3</v>
      </c>
      <c r="DF725">
        <f t="shared" si="420"/>
        <v>0</v>
      </c>
      <c r="DG725">
        <f t="shared" si="421"/>
        <v>0</v>
      </c>
      <c r="DH725">
        <f t="shared" si="422"/>
        <v>0</v>
      </c>
      <c r="DI725">
        <f t="shared" si="423"/>
        <v>0</v>
      </c>
      <c r="DJ725">
        <f>DI725</f>
        <v>0</v>
      </c>
      <c r="DK725">
        <v>0</v>
      </c>
    </row>
    <row r="726" spans="1:115" x14ac:dyDescent="0.2">
      <c r="A726">
        <f>ROW(Source!A336)</f>
        <v>336</v>
      </c>
      <c r="B726">
        <v>51441990</v>
      </c>
      <c r="C726">
        <v>51458361</v>
      </c>
      <c r="D726">
        <v>0</v>
      </c>
      <c r="E726">
        <v>1</v>
      </c>
      <c r="F726">
        <v>1</v>
      </c>
      <c r="G726">
        <v>1</v>
      </c>
      <c r="H726">
        <v>2</v>
      </c>
      <c r="I726" t="s">
        <v>705</v>
      </c>
      <c r="J726" t="s">
        <v>3</v>
      </c>
      <c r="K726" t="s">
        <v>706</v>
      </c>
      <c r="L726">
        <v>37129807</v>
      </c>
      <c r="N726">
        <v>1011</v>
      </c>
      <c r="O726" t="s">
        <v>646</v>
      </c>
      <c r="P726" t="s">
        <v>646</v>
      </c>
      <c r="Q726">
        <v>1</v>
      </c>
      <c r="W726">
        <v>0</v>
      </c>
      <c r="X726">
        <v>-154294902</v>
      </c>
      <c r="Y726">
        <f t="shared" si="431"/>
        <v>26.378124999999997</v>
      </c>
      <c r="AA726">
        <v>0</v>
      </c>
      <c r="AB726">
        <v>0.48</v>
      </c>
      <c r="AC726">
        <v>0</v>
      </c>
      <c r="AD726">
        <v>0</v>
      </c>
      <c r="AE726">
        <v>0</v>
      </c>
      <c r="AF726">
        <v>0.48</v>
      </c>
      <c r="AG726">
        <v>0</v>
      </c>
      <c r="AH726">
        <v>0</v>
      </c>
      <c r="AI726">
        <v>1</v>
      </c>
      <c r="AJ726">
        <v>1</v>
      </c>
      <c r="AK726">
        <v>1</v>
      </c>
      <c r="AL726">
        <v>1</v>
      </c>
      <c r="AN726">
        <v>0</v>
      </c>
      <c r="AO726">
        <v>1</v>
      </c>
      <c r="AP726">
        <v>0</v>
      </c>
      <c r="AQ726">
        <v>0</v>
      </c>
      <c r="AR726">
        <v>0</v>
      </c>
      <c r="AS726" t="s">
        <v>3</v>
      </c>
      <c r="AT726">
        <v>18.350000000000001</v>
      </c>
      <c r="AU726" t="s">
        <v>36</v>
      </c>
      <c r="AV726">
        <v>0</v>
      </c>
      <c r="AW726">
        <v>2</v>
      </c>
      <c r="AX726">
        <v>51458375</v>
      </c>
      <c r="AY726">
        <v>2</v>
      </c>
      <c r="AZ726">
        <v>34816</v>
      </c>
      <c r="BA726">
        <v>726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CX726">
        <f>ROUND(Y726*Source!I336,9)</f>
        <v>2.8936803129999999</v>
      </c>
      <c r="CY726">
        <f t="shared" ref="CY726:CY733" si="434">AB726</f>
        <v>0.48</v>
      </c>
      <c r="CZ726">
        <f t="shared" ref="CZ726:CZ733" si="435">AF726</f>
        <v>0.48</v>
      </c>
      <c r="DA726">
        <f t="shared" ref="DA726:DA733" si="436">AJ726</f>
        <v>1</v>
      </c>
      <c r="DB726">
        <f t="shared" si="432"/>
        <v>12.664375</v>
      </c>
      <c r="DC726">
        <f t="shared" si="433"/>
        <v>0</v>
      </c>
      <c r="DD726" t="s">
        <v>3</v>
      </c>
      <c r="DE726" t="s">
        <v>3</v>
      </c>
      <c r="DF726">
        <f t="shared" si="420"/>
        <v>0</v>
      </c>
      <c r="DG726">
        <f t="shared" si="421"/>
        <v>1.39</v>
      </c>
      <c r="DH726">
        <f t="shared" si="422"/>
        <v>0</v>
      </c>
      <c r="DI726">
        <f t="shared" si="423"/>
        <v>0</v>
      </c>
      <c r="DJ726">
        <f t="shared" ref="DJ726:DJ733" si="437">DG726</f>
        <v>1.39</v>
      </c>
      <c r="DK726">
        <v>0</v>
      </c>
    </row>
    <row r="727" spans="1:115" x14ac:dyDescent="0.2">
      <c r="A727">
        <f>ROW(Source!A336)</f>
        <v>336</v>
      </c>
      <c r="B727">
        <v>51441990</v>
      </c>
      <c r="C727">
        <v>51458361</v>
      </c>
      <c r="D727">
        <v>0</v>
      </c>
      <c r="E727">
        <v>1</v>
      </c>
      <c r="F727">
        <v>1</v>
      </c>
      <c r="G727">
        <v>1</v>
      </c>
      <c r="H727">
        <v>2</v>
      </c>
      <c r="I727" t="s">
        <v>693</v>
      </c>
      <c r="J727" t="s">
        <v>3</v>
      </c>
      <c r="K727" t="s">
        <v>694</v>
      </c>
      <c r="L727">
        <v>37129807</v>
      </c>
      <c r="N727">
        <v>1011</v>
      </c>
      <c r="O727" t="s">
        <v>646</v>
      </c>
      <c r="P727" t="s">
        <v>646</v>
      </c>
      <c r="Q727">
        <v>1</v>
      </c>
      <c r="W727">
        <v>0</v>
      </c>
      <c r="X727">
        <v>-868342826</v>
      </c>
      <c r="Y727">
        <f t="shared" si="431"/>
        <v>4.7581249999999997</v>
      </c>
      <c r="AA727">
        <v>0</v>
      </c>
      <c r="AB727">
        <v>597.1</v>
      </c>
      <c r="AC727">
        <v>23.2</v>
      </c>
      <c r="AD727">
        <v>0</v>
      </c>
      <c r="AE727">
        <v>0</v>
      </c>
      <c r="AF727">
        <v>597.1</v>
      </c>
      <c r="AG727">
        <v>23.2</v>
      </c>
      <c r="AH727">
        <v>0</v>
      </c>
      <c r="AI727">
        <v>1</v>
      </c>
      <c r="AJ727">
        <v>1</v>
      </c>
      <c r="AK727">
        <v>1</v>
      </c>
      <c r="AL727">
        <v>1</v>
      </c>
      <c r="AN727">
        <v>0</v>
      </c>
      <c r="AO727">
        <v>1</v>
      </c>
      <c r="AP727">
        <v>0</v>
      </c>
      <c r="AQ727">
        <v>0</v>
      </c>
      <c r="AR727">
        <v>0</v>
      </c>
      <c r="AS727" t="s">
        <v>3</v>
      </c>
      <c r="AT727">
        <v>3.31</v>
      </c>
      <c r="AU727" t="s">
        <v>36</v>
      </c>
      <c r="AV727">
        <v>0</v>
      </c>
      <c r="AW727">
        <v>2</v>
      </c>
      <c r="AX727">
        <v>51458376</v>
      </c>
      <c r="AY727">
        <v>2</v>
      </c>
      <c r="AZ727">
        <v>98304</v>
      </c>
      <c r="BA727">
        <v>727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CX727">
        <f>ROUND(Y727*Source!I336,9)</f>
        <v>0.52196631299999996</v>
      </c>
      <c r="CY727">
        <f t="shared" si="434"/>
        <v>597.1</v>
      </c>
      <c r="CZ727">
        <f t="shared" si="435"/>
        <v>597.1</v>
      </c>
      <c r="DA727">
        <f t="shared" si="436"/>
        <v>1</v>
      </c>
      <c r="DB727">
        <f t="shared" si="432"/>
        <v>2841.0749999999998</v>
      </c>
      <c r="DC727">
        <f t="shared" si="433"/>
        <v>110.385625</v>
      </c>
      <c r="DD727" t="s">
        <v>3</v>
      </c>
      <c r="DE727" t="s">
        <v>3</v>
      </c>
      <c r="DF727">
        <f t="shared" si="420"/>
        <v>0</v>
      </c>
      <c r="DG727">
        <f t="shared" si="421"/>
        <v>311.67</v>
      </c>
      <c r="DH727">
        <f t="shared" si="422"/>
        <v>12.11</v>
      </c>
      <c r="DI727">
        <f t="shared" si="423"/>
        <v>0</v>
      </c>
      <c r="DJ727">
        <f t="shared" si="437"/>
        <v>311.67</v>
      </c>
      <c r="DK727">
        <v>0</v>
      </c>
    </row>
    <row r="728" spans="1:115" x14ac:dyDescent="0.2">
      <c r="A728">
        <f>ROW(Source!A336)</f>
        <v>336</v>
      </c>
      <c r="B728">
        <v>51441990</v>
      </c>
      <c r="C728">
        <v>51458361</v>
      </c>
      <c r="D728">
        <v>0</v>
      </c>
      <c r="E728">
        <v>1</v>
      </c>
      <c r="F728">
        <v>1</v>
      </c>
      <c r="G728">
        <v>1</v>
      </c>
      <c r="H728">
        <v>2</v>
      </c>
      <c r="I728" t="s">
        <v>695</v>
      </c>
      <c r="J728" t="s">
        <v>3</v>
      </c>
      <c r="K728" t="s">
        <v>696</v>
      </c>
      <c r="L728">
        <v>37129807</v>
      </c>
      <c r="N728">
        <v>1011</v>
      </c>
      <c r="O728" t="s">
        <v>646</v>
      </c>
      <c r="P728" t="s">
        <v>646</v>
      </c>
      <c r="Q728">
        <v>1</v>
      </c>
      <c r="W728">
        <v>0</v>
      </c>
      <c r="X728">
        <v>-350514943</v>
      </c>
      <c r="Y728">
        <f t="shared" si="431"/>
        <v>4.7581249999999997</v>
      </c>
      <c r="AA728">
        <v>0</v>
      </c>
      <c r="AB728">
        <v>718</v>
      </c>
      <c r="AC728">
        <v>53.51</v>
      </c>
      <c r="AD728">
        <v>0</v>
      </c>
      <c r="AE728">
        <v>0</v>
      </c>
      <c r="AF728">
        <v>718</v>
      </c>
      <c r="AG728">
        <v>53.51</v>
      </c>
      <c r="AH728">
        <v>0</v>
      </c>
      <c r="AI728">
        <v>1</v>
      </c>
      <c r="AJ728">
        <v>1</v>
      </c>
      <c r="AK728">
        <v>1</v>
      </c>
      <c r="AL728">
        <v>1</v>
      </c>
      <c r="AN728">
        <v>0</v>
      </c>
      <c r="AO728">
        <v>1</v>
      </c>
      <c r="AP728">
        <v>0</v>
      </c>
      <c r="AQ728">
        <v>0</v>
      </c>
      <c r="AR728">
        <v>0</v>
      </c>
      <c r="AS728" t="s">
        <v>3</v>
      </c>
      <c r="AT728">
        <v>3.31</v>
      </c>
      <c r="AU728" t="s">
        <v>36</v>
      </c>
      <c r="AV728">
        <v>0</v>
      </c>
      <c r="AW728">
        <v>2</v>
      </c>
      <c r="AX728">
        <v>51458377</v>
      </c>
      <c r="AY728">
        <v>2</v>
      </c>
      <c r="AZ728">
        <v>98304</v>
      </c>
      <c r="BA728">
        <v>728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CX728">
        <f>ROUND(Y728*Source!I336,9)</f>
        <v>0.52196631299999996</v>
      </c>
      <c r="CY728">
        <f t="shared" si="434"/>
        <v>718</v>
      </c>
      <c r="CZ728">
        <f t="shared" si="435"/>
        <v>718</v>
      </c>
      <c r="DA728">
        <f t="shared" si="436"/>
        <v>1</v>
      </c>
      <c r="DB728">
        <f t="shared" si="432"/>
        <v>3416.3337499999998</v>
      </c>
      <c r="DC728">
        <f t="shared" si="433"/>
        <v>254.61</v>
      </c>
      <c r="DD728" t="s">
        <v>3</v>
      </c>
      <c r="DE728" t="s">
        <v>3</v>
      </c>
      <c r="DF728">
        <f t="shared" si="420"/>
        <v>0</v>
      </c>
      <c r="DG728">
        <f t="shared" si="421"/>
        <v>374.77</v>
      </c>
      <c r="DH728">
        <f t="shared" si="422"/>
        <v>27.93</v>
      </c>
      <c r="DI728">
        <f t="shared" si="423"/>
        <v>0</v>
      </c>
      <c r="DJ728">
        <f t="shared" si="437"/>
        <v>374.77</v>
      </c>
      <c r="DK728">
        <v>0</v>
      </c>
    </row>
    <row r="729" spans="1:115" x14ac:dyDescent="0.2">
      <c r="A729">
        <f>ROW(Source!A336)</f>
        <v>336</v>
      </c>
      <c r="B729">
        <v>51441990</v>
      </c>
      <c r="C729">
        <v>51458361</v>
      </c>
      <c r="D729">
        <v>0</v>
      </c>
      <c r="E729">
        <v>1</v>
      </c>
      <c r="F729">
        <v>1</v>
      </c>
      <c r="G729">
        <v>1</v>
      </c>
      <c r="H729">
        <v>2</v>
      </c>
      <c r="I729" t="s">
        <v>811</v>
      </c>
      <c r="J729" t="s">
        <v>3</v>
      </c>
      <c r="K729" t="s">
        <v>812</v>
      </c>
      <c r="L729">
        <v>37129807</v>
      </c>
      <c r="N729">
        <v>1011</v>
      </c>
      <c r="O729" t="s">
        <v>646</v>
      </c>
      <c r="P729" t="s">
        <v>646</v>
      </c>
      <c r="Q729">
        <v>1</v>
      </c>
      <c r="W729">
        <v>0</v>
      </c>
      <c r="X729">
        <v>1264496724</v>
      </c>
      <c r="Y729">
        <f t="shared" si="431"/>
        <v>5.951249999999999</v>
      </c>
      <c r="AA729">
        <v>0</v>
      </c>
      <c r="AB729">
        <v>442.25</v>
      </c>
      <c r="AC729">
        <v>42.3</v>
      </c>
      <c r="AD729">
        <v>0</v>
      </c>
      <c r="AE729">
        <v>0</v>
      </c>
      <c r="AF729">
        <v>442.25</v>
      </c>
      <c r="AG729">
        <v>42.3</v>
      </c>
      <c r="AH729">
        <v>0</v>
      </c>
      <c r="AI729">
        <v>1</v>
      </c>
      <c r="AJ729">
        <v>1</v>
      </c>
      <c r="AK729">
        <v>1</v>
      </c>
      <c r="AL729">
        <v>1</v>
      </c>
      <c r="AN729">
        <v>0</v>
      </c>
      <c r="AO729">
        <v>1</v>
      </c>
      <c r="AP729">
        <v>0</v>
      </c>
      <c r="AQ729">
        <v>0</v>
      </c>
      <c r="AR729">
        <v>0</v>
      </c>
      <c r="AS729" t="s">
        <v>3</v>
      </c>
      <c r="AT729">
        <v>4.1399999999999997</v>
      </c>
      <c r="AU729" t="s">
        <v>36</v>
      </c>
      <c r="AV729">
        <v>0</v>
      </c>
      <c r="AW729">
        <v>2</v>
      </c>
      <c r="AX729">
        <v>51458378</v>
      </c>
      <c r="AY729">
        <v>2</v>
      </c>
      <c r="AZ729">
        <v>100352</v>
      </c>
      <c r="BA729">
        <v>729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CX729">
        <f>ROUND(Y729*Source!I336,9)</f>
        <v>0.65285212500000001</v>
      </c>
      <c r="CY729">
        <f t="shared" si="434"/>
        <v>442.25</v>
      </c>
      <c r="CZ729">
        <f t="shared" si="435"/>
        <v>442.25</v>
      </c>
      <c r="DA729">
        <f t="shared" si="436"/>
        <v>1</v>
      </c>
      <c r="DB729">
        <f t="shared" si="432"/>
        <v>2631.9475000000002</v>
      </c>
      <c r="DC729">
        <f t="shared" si="433"/>
        <v>251.73500000000001</v>
      </c>
      <c r="DD729" t="s">
        <v>3</v>
      </c>
      <c r="DE729" t="s">
        <v>3</v>
      </c>
      <c r="DF729">
        <f t="shared" si="420"/>
        <v>0</v>
      </c>
      <c r="DG729">
        <f t="shared" si="421"/>
        <v>288.72000000000003</v>
      </c>
      <c r="DH729">
        <f t="shared" si="422"/>
        <v>27.62</v>
      </c>
      <c r="DI729">
        <f t="shared" si="423"/>
        <v>0</v>
      </c>
      <c r="DJ729">
        <f t="shared" si="437"/>
        <v>288.72000000000003</v>
      </c>
      <c r="DK729">
        <v>0</v>
      </c>
    </row>
    <row r="730" spans="1:115" x14ac:dyDescent="0.2">
      <c r="A730">
        <f>ROW(Source!A336)</f>
        <v>336</v>
      </c>
      <c r="B730">
        <v>51441990</v>
      </c>
      <c r="C730">
        <v>51458361</v>
      </c>
      <c r="D730">
        <v>0</v>
      </c>
      <c r="E730">
        <v>1</v>
      </c>
      <c r="F730">
        <v>1</v>
      </c>
      <c r="G730">
        <v>1</v>
      </c>
      <c r="H730">
        <v>2</v>
      </c>
      <c r="I730" t="s">
        <v>815</v>
      </c>
      <c r="J730" t="s">
        <v>3</v>
      </c>
      <c r="K730" t="s">
        <v>816</v>
      </c>
      <c r="L730">
        <v>37129807</v>
      </c>
      <c r="N730">
        <v>1011</v>
      </c>
      <c r="O730" t="s">
        <v>646</v>
      </c>
      <c r="P730" t="s">
        <v>646</v>
      </c>
      <c r="Q730">
        <v>1</v>
      </c>
      <c r="W730">
        <v>0</v>
      </c>
      <c r="X730">
        <v>-1475062279</v>
      </c>
      <c r="Y730">
        <f t="shared" si="431"/>
        <v>9.0849999999999991</v>
      </c>
      <c r="AA730">
        <v>0</v>
      </c>
      <c r="AB730">
        <v>785.86</v>
      </c>
      <c r="AC730">
        <v>45.24</v>
      </c>
      <c r="AD730">
        <v>0</v>
      </c>
      <c r="AE730">
        <v>0</v>
      </c>
      <c r="AF730">
        <v>785.86</v>
      </c>
      <c r="AG730">
        <v>45.24</v>
      </c>
      <c r="AH730">
        <v>0</v>
      </c>
      <c r="AI730">
        <v>1</v>
      </c>
      <c r="AJ730">
        <v>1</v>
      </c>
      <c r="AK730">
        <v>1</v>
      </c>
      <c r="AL730">
        <v>1</v>
      </c>
      <c r="AN730">
        <v>0</v>
      </c>
      <c r="AO730">
        <v>1</v>
      </c>
      <c r="AP730">
        <v>0</v>
      </c>
      <c r="AQ730">
        <v>0</v>
      </c>
      <c r="AR730">
        <v>0</v>
      </c>
      <c r="AS730" t="s">
        <v>3</v>
      </c>
      <c r="AT730">
        <v>6.32</v>
      </c>
      <c r="AU730" t="s">
        <v>36</v>
      </c>
      <c r="AV730">
        <v>0</v>
      </c>
      <c r="AW730">
        <v>2</v>
      </c>
      <c r="AX730">
        <v>51458379</v>
      </c>
      <c r="AY730">
        <v>2</v>
      </c>
      <c r="AZ730">
        <v>100352</v>
      </c>
      <c r="BA730">
        <v>730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CX730">
        <f>ROUND(Y730*Source!I336,9)</f>
        <v>0.99662450000000002</v>
      </c>
      <c r="CY730">
        <f t="shared" si="434"/>
        <v>785.86</v>
      </c>
      <c r="CZ730">
        <f t="shared" si="435"/>
        <v>785.86</v>
      </c>
      <c r="DA730">
        <f t="shared" si="436"/>
        <v>1</v>
      </c>
      <c r="DB730">
        <f t="shared" si="432"/>
        <v>7139.5450000000001</v>
      </c>
      <c r="DC730">
        <f t="shared" si="433"/>
        <v>411.01</v>
      </c>
      <c r="DD730" t="s">
        <v>3</v>
      </c>
      <c r="DE730" t="s">
        <v>3</v>
      </c>
      <c r="DF730">
        <f t="shared" si="420"/>
        <v>0</v>
      </c>
      <c r="DG730">
        <f t="shared" si="421"/>
        <v>783.21</v>
      </c>
      <c r="DH730">
        <f t="shared" si="422"/>
        <v>45.09</v>
      </c>
      <c r="DI730">
        <f t="shared" si="423"/>
        <v>0</v>
      </c>
      <c r="DJ730">
        <f t="shared" si="437"/>
        <v>783.21</v>
      </c>
      <c r="DK730">
        <v>0</v>
      </c>
    </row>
    <row r="731" spans="1:115" x14ac:dyDescent="0.2">
      <c r="A731">
        <f>ROW(Source!A336)</f>
        <v>336</v>
      </c>
      <c r="B731">
        <v>51441990</v>
      </c>
      <c r="C731">
        <v>51458361</v>
      </c>
      <c r="D731">
        <v>0</v>
      </c>
      <c r="E731">
        <v>1</v>
      </c>
      <c r="F731">
        <v>1</v>
      </c>
      <c r="G731">
        <v>1</v>
      </c>
      <c r="H731">
        <v>2</v>
      </c>
      <c r="I731" t="s">
        <v>787</v>
      </c>
      <c r="J731" t="s">
        <v>3</v>
      </c>
      <c r="K731" t="s">
        <v>788</v>
      </c>
      <c r="L731">
        <v>37129807</v>
      </c>
      <c r="N731">
        <v>1011</v>
      </c>
      <c r="O731" t="s">
        <v>646</v>
      </c>
      <c r="P731" t="s">
        <v>646</v>
      </c>
      <c r="Q731">
        <v>1</v>
      </c>
      <c r="W731">
        <v>0</v>
      </c>
      <c r="X731">
        <v>-99921888</v>
      </c>
      <c r="Y731">
        <f t="shared" si="431"/>
        <v>6.7706249999999999</v>
      </c>
      <c r="AA731">
        <v>0</v>
      </c>
      <c r="AB731">
        <v>3</v>
      </c>
      <c r="AC731">
        <v>0</v>
      </c>
      <c r="AD731">
        <v>0</v>
      </c>
      <c r="AE731">
        <v>0</v>
      </c>
      <c r="AF731">
        <v>3</v>
      </c>
      <c r="AG731">
        <v>0</v>
      </c>
      <c r="AH731">
        <v>0</v>
      </c>
      <c r="AI731">
        <v>1</v>
      </c>
      <c r="AJ731">
        <v>1</v>
      </c>
      <c r="AK731">
        <v>1</v>
      </c>
      <c r="AL731">
        <v>1</v>
      </c>
      <c r="AN731">
        <v>0</v>
      </c>
      <c r="AO731">
        <v>1</v>
      </c>
      <c r="AP731">
        <v>0</v>
      </c>
      <c r="AQ731">
        <v>0</v>
      </c>
      <c r="AR731">
        <v>0</v>
      </c>
      <c r="AS731" t="s">
        <v>3</v>
      </c>
      <c r="AT731">
        <v>4.71</v>
      </c>
      <c r="AU731" t="s">
        <v>36</v>
      </c>
      <c r="AV731">
        <v>0</v>
      </c>
      <c r="AW731">
        <v>2</v>
      </c>
      <c r="AX731">
        <v>51458380</v>
      </c>
      <c r="AY731">
        <v>2</v>
      </c>
      <c r="AZ731">
        <v>32768</v>
      </c>
      <c r="BA731">
        <v>731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CX731">
        <f>ROUND(Y731*Source!I336,9)</f>
        <v>0.74273756300000005</v>
      </c>
      <c r="CY731">
        <f t="shared" si="434"/>
        <v>3</v>
      </c>
      <c r="CZ731">
        <f t="shared" si="435"/>
        <v>3</v>
      </c>
      <c r="DA731">
        <f t="shared" si="436"/>
        <v>1</v>
      </c>
      <c r="DB731">
        <f t="shared" si="432"/>
        <v>20.311875000000001</v>
      </c>
      <c r="DC731">
        <f t="shared" si="433"/>
        <v>0</v>
      </c>
      <c r="DD731" t="s">
        <v>3</v>
      </c>
      <c r="DE731" t="s">
        <v>3</v>
      </c>
      <c r="DF731">
        <f t="shared" si="420"/>
        <v>0</v>
      </c>
      <c r="DG731">
        <f t="shared" si="421"/>
        <v>2.23</v>
      </c>
      <c r="DH731">
        <f t="shared" si="422"/>
        <v>0</v>
      </c>
      <c r="DI731">
        <f t="shared" si="423"/>
        <v>0</v>
      </c>
      <c r="DJ731">
        <f t="shared" si="437"/>
        <v>2.23</v>
      </c>
      <c r="DK731">
        <v>0</v>
      </c>
    </row>
    <row r="732" spans="1:115" x14ac:dyDescent="0.2">
      <c r="A732">
        <f>ROW(Source!A336)</f>
        <v>336</v>
      </c>
      <c r="B732">
        <v>51441990</v>
      </c>
      <c r="C732">
        <v>51458361</v>
      </c>
      <c r="D732">
        <v>0</v>
      </c>
      <c r="E732">
        <v>1</v>
      </c>
      <c r="F732">
        <v>1</v>
      </c>
      <c r="G732">
        <v>1</v>
      </c>
      <c r="H732">
        <v>2</v>
      </c>
      <c r="I732" t="s">
        <v>789</v>
      </c>
      <c r="J732" t="s">
        <v>3</v>
      </c>
      <c r="K732" t="s">
        <v>790</v>
      </c>
      <c r="L732">
        <v>37129807</v>
      </c>
      <c r="N732">
        <v>1011</v>
      </c>
      <c r="O732" t="s">
        <v>646</v>
      </c>
      <c r="P732" t="s">
        <v>646</v>
      </c>
      <c r="Q732">
        <v>1</v>
      </c>
      <c r="W732">
        <v>0</v>
      </c>
      <c r="X732">
        <v>162646650</v>
      </c>
      <c r="Y732">
        <f t="shared" si="431"/>
        <v>2.76</v>
      </c>
      <c r="AA732">
        <v>0</v>
      </c>
      <c r="AB732">
        <v>536.09</v>
      </c>
      <c r="AC732">
        <v>45.24</v>
      </c>
      <c r="AD732">
        <v>0</v>
      </c>
      <c r="AE732">
        <v>0</v>
      </c>
      <c r="AF732">
        <v>536.09</v>
      </c>
      <c r="AG732">
        <v>45.24</v>
      </c>
      <c r="AH732">
        <v>0</v>
      </c>
      <c r="AI732">
        <v>1</v>
      </c>
      <c r="AJ732">
        <v>1</v>
      </c>
      <c r="AK732">
        <v>1</v>
      </c>
      <c r="AL732">
        <v>1</v>
      </c>
      <c r="AN732">
        <v>0</v>
      </c>
      <c r="AO732">
        <v>1</v>
      </c>
      <c r="AP732">
        <v>0</v>
      </c>
      <c r="AQ732">
        <v>0</v>
      </c>
      <c r="AR732">
        <v>0</v>
      </c>
      <c r="AS732" t="s">
        <v>3</v>
      </c>
      <c r="AT732">
        <v>1.92</v>
      </c>
      <c r="AU732" t="s">
        <v>36</v>
      </c>
      <c r="AV732">
        <v>0</v>
      </c>
      <c r="AW732">
        <v>2</v>
      </c>
      <c r="AX732">
        <v>51458381</v>
      </c>
      <c r="AY732">
        <v>2</v>
      </c>
      <c r="AZ732">
        <v>98304</v>
      </c>
      <c r="BA732">
        <v>732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CX732">
        <f>ROUND(Y732*Source!I336,9)</f>
        <v>0.30277199999999999</v>
      </c>
      <c r="CY732">
        <f t="shared" si="434"/>
        <v>536.09</v>
      </c>
      <c r="CZ732">
        <f t="shared" si="435"/>
        <v>536.09</v>
      </c>
      <c r="DA732">
        <f t="shared" si="436"/>
        <v>1</v>
      </c>
      <c r="DB732">
        <f t="shared" si="432"/>
        <v>1479.6043749999999</v>
      </c>
      <c r="DC732">
        <f t="shared" si="433"/>
        <v>124.86125</v>
      </c>
      <c r="DD732" t="s">
        <v>3</v>
      </c>
      <c r="DE732" t="s">
        <v>3</v>
      </c>
      <c r="DF732">
        <f t="shared" si="420"/>
        <v>0</v>
      </c>
      <c r="DG732">
        <f t="shared" si="421"/>
        <v>162.31</v>
      </c>
      <c r="DH732">
        <f t="shared" si="422"/>
        <v>13.7</v>
      </c>
      <c r="DI732">
        <f t="shared" si="423"/>
        <v>0</v>
      </c>
      <c r="DJ732">
        <f t="shared" si="437"/>
        <v>162.31</v>
      </c>
      <c r="DK732">
        <v>0</v>
      </c>
    </row>
    <row r="733" spans="1:115" x14ac:dyDescent="0.2">
      <c r="A733">
        <f>ROW(Source!A336)</f>
        <v>336</v>
      </c>
      <c r="B733">
        <v>51441990</v>
      </c>
      <c r="C733">
        <v>51458361</v>
      </c>
      <c r="D733">
        <v>0</v>
      </c>
      <c r="E733">
        <v>1</v>
      </c>
      <c r="F733">
        <v>1</v>
      </c>
      <c r="G733">
        <v>1</v>
      </c>
      <c r="H733">
        <v>2</v>
      </c>
      <c r="I733" t="s">
        <v>754</v>
      </c>
      <c r="J733" t="s">
        <v>3</v>
      </c>
      <c r="K733" t="s">
        <v>755</v>
      </c>
      <c r="L733">
        <v>37129807</v>
      </c>
      <c r="N733">
        <v>1011</v>
      </c>
      <c r="O733" t="s">
        <v>646</v>
      </c>
      <c r="P733" t="s">
        <v>646</v>
      </c>
      <c r="Q733">
        <v>1</v>
      </c>
      <c r="W733">
        <v>0</v>
      </c>
      <c r="X733">
        <v>1106510263</v>
      </c>
      <c r="Y733">
        <f t="shared" si="431"/>
        <v>16.488125</v>
      </c>
      <c r="AA733">
        <v>0</v>
      </c>
      <c r="AB733">
        <v>1.5</v>
      </c>
      <c r="AC733">
        <v>0</v>
      </c>
      <c r="AD733">
        <v>0</v>
      </c>
      <c r="AE733">
        <v>0</v>
      </c>
      <c r="AF733">
        <v>1.5</v>
      </c>
      <c r="AG733">
        <v>0</v>
      </c>
      <c r="AH733">
        <v>0</v>
      </c>
      <c r="AI733">
        <v>1</v>
      </c>
      <c r="AJ733">
        <v>1</v>
      </c>
      <c r="AK733">
        <v>1</v>
      </c>
      <c r="AL733">
        <v>1</v>
      </c>
      <c r="AN733">
        <v>0</v>
      </c>
      <c r="AO733">
        <v>1</v>
      </c>
      <c r="AP733">
        <v>0</v>
      </c>
      <c r="AQ733">
        <v>0</v>
      </c>
      <c r="AR733">
        <v>0</v>
      </c>
      <c r="AS733" t="s">
        <v>3</v>
      </c>
      <c r="AT733">
        <v>11.47</v>
      </c>
      <c r="AU733" t="s">
        <v>36</v>
      </c>
      <c r="AV733">
        <v>0</v>
      </c>
      <c r="AW733">
        <v>2</v>
      </c>
      <c r="AX733">
        <v>51458382</v>
      </c>
      <c r="AY733">
        <v>2</v>
      </c>
      <c r="AZ733">
        <v>32768</v>
      </c>
      <c r="BA733">
        <v>733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CX733">
        <f>ROUND(Y733*Source!I336,9)</f>
        <v>1.808747313</v>
      </c>
      <c r="CY733">
        <f t="shared" si="434"/>
        <v>1.5</v>
      </c>
      <c r="CZ733">
        <f t="shared" si="435"/>
        <v>1.5</v>
      </c>
      <c r="DA733">
        <f t="shared" si="436"/>
        <v>1</v>
      </c>
      <c r="DB733">
        <f t="shared" si="432"/>
        <v>24.739374999999999</v>
      </c>
      <c r="DC733">
        <f t="shared" si="433"/>
        <v>0</v>
      </c>
      <c r="DD733" t="s">
        <v>3</v>
      </c>
      <c r="DE733" t="s">
        <v>3</v>
      </c>
      <c r="DF733">
        <f t="shared" si="420"/>
        <v>0</v>
      </c>
      <c r="DG733">
        <f t="shared" si="421"/>
        <v>2.71</v>
      </c>
      <c r="DH733">
        <f t="shared" si="422"/>
        <v>0</v>
      </c>
      <c r="DI733">
        <f t="shared" si="423"/>
        <v>0</v>
      </c>
      <c r="DJ733">
        <f t="shared" si="437"/>
        <v>2.71</v>
      </c>
      <c r="DK733">
        <v>0</v>
      </c>
    </row>
    <row r="734" spans="1:115" x14ac:dyDescent="0.2">
      <c r="A734">
        <f>ROW(Source!A336)</f>
        <v>336</v>
      </c>
      <c r="B734">
        <v>51441990</v>
      </c>
      <c r="C734">
        <v>51458361</v>
      </c>
      <c r="D734">
        <v>0</v>
      </c>
      <c r="E734">
        <v>1</v>
      </c>
      <c r="F734">
        <v>1</v>
      </c>
      <c r="G734">
        <v>1</v>
      </c>
      <c r="H734">
        <v>3</v>
      </c>
      <c r="I734" t="s">
        <v>487</v>
      </c>
      <c r="J734" t="s">
        <v>3</v>
      </c>
      <c r="K734" t="s">
        <v>488</v>
      </c>
      <c r="L734">
        <v>1339</v>
      </c>
      <c r="N734">
        <v>1007</v>
      </c>
      <c r="O734" t="s">
        <v>57</v>
      </c>
      <c r="P734" t="s">
        <v>57</v>
      </c>
      <c r="Q734">
        <v>1</v>
      </c>
      <c r="W734">
        <v>0</v>
      </c>
      <c r="X734">
        <v>2075427030</v>
      </c>
      <c r="Y734">
        <f>AT734</f>
        <v>1170</v>
      </c>
      <c r="AA734">
        <v>196.81</v>
      </c>
      <c r="AB734">
        <v>0</v>
      </c>
      <c r="AC734">
        <v>0</v>
      </c>
      <c r="AD734">
        <v>0</v>
      </c>
      <c r="AE734">
        <v>196.81</v>
      </c>
      <c r="AF734">
        <v>0</v>
      </c>
      <c r="AG734">
        <v>0</v>
      </c>
      <c r="AH734">
        <v>0</v>
      </c>
      <c r="AI734">
        <v>1</v>
      </c>
      <c r="AJ734">
        <v>1</v>
      </c>
      <c r="AK734">
        <v>1</v>
      </c>
      <c r="AL734">
        <v>1</v>
      </c>
      <c r="AN734">
        <v>0</v>
      </c>
      <c r="AO734">
        <v>1</v>
      </c>
      <c r="AP734">
        <v>0</v>
      </c>
      <c r="AQ734">
        <v>0</v>
      </c>
      <c r="AR734">
        <v>0</v>
      </c>
      <c r="AS734" t="s">
        <v>3</v>
      </c>
      <c r="AT734">
        <v>1170</v>
      </c>
      <c r="AU734" t="s">
        <v>3</v>
      </c>
      <c r="AV734">
        <v>0</v>
      </c>
      <c r="AW734">
        <v>2</v>
      </c>
      <c r="AX734">
        <v>51458383</v>
      </c>
      <c r="AY734">
        <v>2</v>
      </c>
      <c r="AZ734">
        <v>16384</v>
      </c>
      <c r="BA734">
        <v>734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CX734">
        <f>ROUND(Y734*Source!I336,9)</f>
        <v>128.34899999999999</v>
      </c>
      <c r="CY734">
        <f>AA734</f>
        <v>196.81</v>
      </c>
      <c r="CZ734">
        <f>AE734</f>
        <v>196.81</v>
      </c>
      <c r="DA734">
        <f>AI734</f>
        <v>1</v>
      </c>
      <c r="DB734">
        <f>ROUND(ROUND(AT734*CZ734,2),6)</f>
        <v>230267.7</v>
      </c>
      <c r="DC734">
        <f>ROUND(ROUND(AT734*AG734,2),6)</f>
        <v>0</v>
      </c>
      <c r="DD734" t="s">
        <v>3</v>
      </c>
      <c r="DE734" t="s">
        <v>3</v>
      </c>
      <c r="DF734">
        <f t="shared" si="420"/>
        <v>25260.37</v>
      </c>
      <c r="DG734">
        <f t="shared" si="421"/>
        <v>0</v>
      </c>
      <c r="DH734">
        <f t="shared" si="422"/>
        <v>0</v>
      </c>
      <c r="DI734">
        <f t="shared" si="423"/>
        <v>0</v>
      </c>
      <c r="DJ734">
        <f>DF734</f>
        <v>25260.37</v>
      </c>
      <c r="DK734">
        <v>0</v>
      </c>
    </row>
    <row r="735" spans="1:115" x14ac:dyDescent="0.2">
      <c r="A735">
        <f>ROW(Source!A337)</f>
        <v>337</v>
      </c>
      <c r="B735">
        <v>51442965</v>
      </c>
      <c r="C735">
        <v>51458384</v>
      </c>
      <c r="D735">
        <v>0</v>
      </c>
      <c r="E735">
        <v>1</v>
      </c>
      <c r="F735">
        <v>1</v>
      </c>
      <c r="G735">
        <v>1</v>
      </c>
      <c r="H735">
        <v>1</v>
      </c>
      <c r="I735" t="s">
        <v>703</v>
      </c>
      <c r="J735" t="s">
        <v>3</v>
      </c>
      <c r="K735" t="s">
        <v>704</v>
      </c>
      <c r="L735">
        <v>1369</v>
      </c>
      <c r="N735">
        <v>1013</v>
      </c>
      <c r="O735" t="s">
        <v>642</v>
      </c>
      <c r="P735" t="s">
        <v>642</v>
      </c>
      <c r="Q735">
        <v>1</v>
      </c>
      <c r="W735">
        <v>0</v>
      </c>
      <c r="X735">
        <v>1266649377</v>
      </c>
      <c r="Y735">
        <f>(AT735*1.15*1.15)</f>
        <v>181.39409999999995</v>
      </c>
      <c r="AA735">
        <v>0</v>
      </c>
      <c r="AB735">
        <v>0</v>
      </c>
      <c r="AC735">
        <v>0</v>
      </c>
      <c r="AD735">
        <v>8.31</v>
      </c>
      <c r="AE735">
        <v>0</v>
      </c>
      <c r="AF735">
        <v>0</v>
      </c>
      <c r="AG735">
        <v>0</v>
      </c>
      <c r="AH735">
        <v>8.31</v>
      </c>
      <c r="AI735">
        <v>1</v>
      </c>
      <c r="AJ735">
        <v>1</v>
      </c>
      <c r="AK735">
        <v>1</v>
      </c>
      <c r="AL735">
        <v>1</v>
      </c>
      <c r="AN735">
        <v>0</v>
      </c>
      <c r="AO735">
        <v>1</v>
      </c>
      <c r="AP735">
        <v>0</v>
      </c>
      <c r="AQ735">
        <v>0</v>
      </c>
      <c r="AR735">
        <v>0</v>
      </c>
      <c r="AS735" t="s">
        <v>3</v>
      </c>
      <c r="AT735">
        <v>137.16</v>
      </c>
      <c r="AU735" t="s">
        <v>43</v>
      </c>
      <c r="AV735">
        <v>1</v>
      </c>
      <c r="AW735">
        <v>2</v>
      </c>
      <c r="AX735">
        <v>51458396</v>
      </c>
      <c r="AY735">
        <v>2</v>
      </c>
      <c r="AZ735">
        <v>133120</v>
      </c>
      <c r="BA735">
        <v>735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CX735">
        <f>ROUND(Y735*Source!I337,9)</f>
        <v>19.898932769999998</v>
      </c>
      <c r="CY735">
        <f>AD735</f>
        <v>8.31</v>
      </c>
      <c r="CZ735">
        <f>AH735</f>
        <v>8.31</v>
      </c>
      <c r="DA735">
        <f>AL735</f>
        <v>1</v>
      </c>
      <c r="DB735">
        <f>ROUND((ROUND(AT735*CZ735,2)*1.15*1.15),6)</f>
        <v>1507.3855000000001</v>
      </c>
      <c r="DC735">
        <f>ROUND((ROUND(AT735*AG735,2)*1.15*1.15),6)</f>
        <v>0</v>
      </c>
      <c r="DD735" t="s">
        <v>3</v>
      </c>
      <c r="DE735" t="s">
        <v>3</v>
      </c>
      <c r="DF735">
        <f t="shared" si="420"/>
        <v>0</v>
      </c>
      <c r="DG735">
        <f t="shared" si="421"/>
        <v>0</v>
      </c>
      <c r="DH735">
        <f t="shared" si="422"/>
        <v>0</v>
      </c>
      <c r="DI735">
        <f t="shared" si="423"/>
        <v>165.36</v>
      </c>
      <c r="DJ735">
        <f>DI735</f>
        <v>165.36</v>
      </c>
      <c r="DK735">
        <v>0</v>
      </c>
    </row>
    <row r="736" spans="1:115" x14ac:dyDescent="0.2">
      <c r="A736">
        <f>ROW(Source!A337)</f>
        <v>337</v>
      </c>
      <c r="B736">
        <v>51442965</v>
      </c>
      <c r="C736">
        <v>51458384</v>
      </c>
      <c r="D736">
        <v>121548</v>
      </c>
      <c r="E736">
        <v>1</v>
      </c>
      <c r="F736">
        <v>1</v>
      </c>
      <c r="G736">
        <v>1</v>
      </c>
      <c r="H736">
        <v>1</v>
      </c>
      <c r="I736" t="s">
        <v>31</v>
      </c>
      <c r="J736" t="s">
        <v>3</v>
      </c>
      <c r="K736" t="s">
        <v>643</v>
      </c>
      <c r="L736">
        <v>1369</v>
      </c>
      <c r="N736">
        <v>1013</v>
      </c>
      <c r="O736" t="s">
        <v>642</v>
      </c>
      <c r="P736" t="s">
        <v>642</v>
      </c>
      <c r="Q736">
        <v>1</v>
      </c>
      <c r="W736">
        <v>0</v>
      </c>
      <c r="X736">
        <v>18861106</v>
      </c>
      <c r="Y736">
        <f t="shared" ref="Y736:Y744" si="438">(AT736*1.25*1.15)</f>
        <v>77.179374999999993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1</v>
      </c>
      <c r="AJ736">
        <v>1</v>
      </c>
      <c r="AK736">
        <v>1</v>
      </c>
      <c r="AL736">
        <v>1</v>
      </c>
      <c r="AN736">
        <v>0</v>
      </c>
      <c r="AO736">
        <v>1</v>
      </c>
      <c r="AP736">
        <v>0</v>
      </c>
      <c r="AQ736">
        <v>0</v>
      </c>
      <c r="AR736">
        <v>0</v>
      </c>
      <c r="AS736" t="s">
        <v>3</v>
      </c>
      <c r="AT736">
        <v>53.69</v>
      </c>
      <c r="AU736" t="s">
        <v>36</v>
      </c>
      <c r="AV736">
        <v>2</v>
      </c>
      <c r="AW736">
        <v>2</v>
      </c>
      <c r="AX736">
        <v>51458397</v>
      </c>
      <c r="AY736">
        <v>1</v>
      </c>
      <c r="AZ736">
        <v>0</v>
      </c>
      <c r="BA736">
        <v>736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CX736">
        <f>ROUND(Y736*Source!I337,9)</f>
        <v>8.4665774379999998</v>
      </c>
      <c r="CY736">
        <f>AD736</f>
        <v>0</v>
      </c>
      <c r="CZ736">
        <f>AH736</f>
        <v>0</v>
      </c>
      <c r="DA736">
        <f>AL736</f>
        <v>1</v>
      </c>
      <c r="DB736">
        <f t="shared" ref="DB736:DB744" si="439">ROUND((ROUND(AT736*CZ736,2)*1.25*1.15),6)</f>
        <v>0</v>
      </c>
      <c r="DC736">
        <f t="shared" ref="DC736:DC744" si="440">ROUND((ROUND(AT736*AG736,2)*1.25*1.15),6)</f>
        <v>0</v>
      </c>
      <c r="DD736" t="s">
        <v>3</v>
      </c>
      <c r="DE736" t="s">
        <v>3</v>
      </c>
      <c r="DF736">
        <f t="shared" si="420"/>
        <v>0</v>
      </c>
      <c r="DG736">
        <f t="shared" si="421"/>
        <v>0</v>
      </c>
      <c r="DH736">
        <f t="shared" si="422"/>
        <v>0</v>
      </c>
      <c r="DI736">
        <f t="shared" si="423"/>
        <v>0</v>
      </c>
      <c r="DJ736">
        <f>DI736</f>
        <v>0</v>
      </c>
      <c r="DK736">
        <v>0</v>
      </c>
    </row>
    <row r="737" spans="1:115" x14ac:dyDescent="0.2">
      <c r="A737">
        <f>ROW(Source!A337)</f>
        <v>337</v>
      </c>
      <c r="B737">
        <v>51442965</v>
      </c>
      <c r="C737">
        <v>51458384</v>
      </c>
      <c r="D737">
        <v>0</v>
      </c>
      <c r="E737">
        <v>1</v>
      </c>
      <c r="F737">
        <v>1</v>
      </c>
      <c r="G737">
        <v>1</v>
      </c>
      <c r="H737">
        <v>2</v>
      </c>
      <c r="I737" t="s">
        <v>705</v>
      </c>
      <c r="J737" t="s">
        <v>3</v>
      </c>
      <c r="K737" t="s">
        <v>706</v>
      </c>
      <c r="L737">
        <v>37129807</v>
      </c>
      <c r="N737">
        <v>1011</v>
      </c>
      <c r="O737" t="s">
        <v>646</v>
      </c>
      <c r="P737" t="s">
        <v>646</v>
      </c>
      <c r="Q737">
        <v>1</v>
      </c>
      <c r="W737">
        <v>0</v>
      </c>
      <c r="X737">
        <v>-154294902</v>
      </c>
      <c r="Y737">
        <f t="shared" si="438"/>
        <v>26.378124999999997</v>
      </c>
      <c r="AA737">
        <v>0</v>
      </c>
      <c r="AB737">
        <v>0.48</v>
      </c>
      <c r="AC737">
        <v>0</v>
      </c>
      <c r="AD737">
        <v>0</v>
      </c>
      <c r="AE737">
        <v>0</v>
      </c>
      <c r="AF737">
        <v>0.48</v>
      </c>
      <c r="AG737">
        <v>0</v>
      </c>
      <c r="AH737">
        <v>0</v>
      </c>
      <c r="AI737">
        <v>1</v>
      </c>
      <c r="AJ737">
        <v>1</v>
      </c>
      <c r="AK737">
        <v>1</v>
      </c>
      <c r="AL737">
        <v>1</v>
      </c>
      <c r="AN737">
        <v>0</v>
      </c>
      <c r="AO737">
        <v>1</v>
      </c>
      <c r="AP737">
        <v>0</v>
      </c>
      <c r="AQ737">
        <v>0</v>
      </c>
      <c r="AR737">
        <v>0</v>
      </c>
      <c r="AS737" t="s">
        <v>3</v>
      </c>
      <c r="AT737">
        <v>18.350000000000001</v>
      </c>
      <c r="AU737" t="s">
        <v>36</v>
      </c>
      <c r="AV737">
        <v>0</v>
      </c>
      <c r="AW737">
        <v>2</v>
      </c>
      <c r="AX737">
        <v>51458398</v>
      </c>
      <c r="AY737">
        <v>2</v>
      </c>
      <c r="AZ737">
        <v>34816</v>
      </c>
      <c r="BA737">
        <v>737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CX737">
        <f>ROUND(Y737*Source!I337,9)</f>
        <v>2.8936803129999999</v>
      </c>
      <c r="CY737">
        <f t="shared" ref="CY737:CY744" si="441">AB737</f>
        <v>0.48</v>
      </c>
      <c r="CZ737">
        <f t="shared" ref="CZ737:CZ744" si="442">AF737</f>
        <v>0.48</v>
      </c>
      <c r="DA737">
        <f t="shared" ref="DA737:DA744" si="443">AJ737</f>
        <v>1</v>
      </c>
      <c r="DB737">
        <f t="shared" si="439"/>
        <v>12.664375</v>
      </c>
      <c r="DC737">
        <f t="shared" si="440"/>
        <v>0</v>
      </c>
      <c r="DD737" t="s">
        <v>3</v>
      </c>
      <c r="DE737" t="s">
        <v>3</v>
      </c>
      <c r="DF737">
        <f t="shared" si="420"/>
        <v>0</v>
      </c>
      <c r="DG737">
        <f t="shared" si="421"/>
        <v>1.39</v>
      </c>
      <c r="DH737">
        <f t="shared" si="422"/>
        <v>0</v>
      </c>
      <c r="DI737">
        <f t="shared" si="423"/>
        <v>0</v>
      </c>
      <c r="DJ737">
        <f t="shared" ref="DJ737:DJ744" si="444">DG737</f>
        <v>1.39</v>
      </c>
      <c r="DK737">
        <v>0</v>
      </c>
    </row>
    <row r="738" spans="1:115" x14ac:dyDescent="0.2">
      <c r="A738">
        <f>ROW(Source!A337)</f>
        <v>337</v>
      </c>
      <c r="B738">
        <v>51442965</v>
      </c>
      <c r="C738">
        <v>51458384</v>
      </c>
      <c r="D738">
        <v>0</v>
      </c>
      <c r="E738">
        <v>1</v>
      </c>
      <c r="F738">
        <v>1</v>
      </c>
      <c r="G738">
        <v>1</v>
      </c>
      <c r="H738">
        <v>2</v>
      </c>
      <c r="I738" t="s">
        <v>693</v>
      </c>
      <c r="J738" t="s">
        <v>3</v>
      </c>
      <c r="K738" t="s">
        <v>694</v>
      </c>
      <c r="L738">
        <v>37129807</v>
      </c>
      <c r="N738">
        <v>1011</v>
      </c>
      <c r="O738" t="s">
        <v>646</v>
      </c>
      <c r="P738" t="s">
        <v>646</v>
      </c>
      <c r="Q738">
        <v>1</v>
      </c>
      <c r="W738">
        <v>0</v>
      </c>
      <c r="X738">
        <v>-868342826</v>
      </c>
      <c r="Y738">
        <f t="shared" si="438"/>
        <v>4.7581249999999997</v>
      </c>
      <c r="AA738">
        <v>0</v>
      </c>
      <c r="AB738">
        <v>597.1</v>
      </c>
      <c r="AC738">
        <v>23.2</v>
      </c>
      <c r="AD738">
        <v>0</v>
      </c>
      <c r="AE738">
        <v>0</v>
      </c>
      <c r="AF738">
        <v>597.1</v>
      </c>
      <c r="AG738">
        <v>23.2</v>
      </c>
      <c r="AH738">
        <v>0</v>
      </c>
      <c r="AI738">
        <v>1</v>
      </c>
      <c r="AJ738">
        <v>1</v>
      </c>
      <c r="AK738">
        <v>1</v>
      </c>
      <c r="AL738">
        <v>1</v>
      </c>
      <c r="AN738">
        <v>0</v>
      </c>
      <c r="AO738">
        <v>1</v>
      </c>
      <c r="AP738">
        <v>0</v>
      </c>
      <c r="AQ738">
        <v>0</v>
      </c>
      <c r="AR738">
        <v>0</v>
      </c>
      <c r="AS738" t="s">
        <v>3</v>
      </c>
      <c r="AT738">
        <v>3.31</v>
      </c>
      <c r="AU738" t="s">
        <v>36</v>
      </c>
      <c r="AV738">
        <v>0</v>
      </c>
      <c r="AW738">
        <v>2</v>
      </c>
      <c r="AX738">
        <v>51458399</v>
      </c>
      <c r="AY738">
        <v>2</v>
      </c>
      <c r="AZ738">
        <v>98304</v>
      </c>
      <c r="BA738">
        <v>738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CX738">
        <f>ROUND(Y738*Source!I337,9)</f>
        <v>0.52196631299999996</v>
      </c>
      <c r="CY738">
        <f t="shared" si="441"/>
        <v>597.1</v>
      </c>
      <c r="CZ738">
        <f t="shared" si="442"/>
        <v>597.1</v>
      </c>
      <c r="DA738">
        <f t="shared" si="443"/>
        <v>1</v>
      </c>
      <c r="DB738">
        <f t="shared" si="439"/>
        <v>2841.0749999999998</v>
      </c>
      <c r="DC738">
        <f t="shared" si="440"/>
        <v>110.385625</v>
      </c>
      <c r="DD738" t="s">
        <v>3</v>
      </c>
      <c r="DE738" t="s">
        <v>3</v>
      </c>
      <c r="DF738">
        <f t="shared" si="420"/>
        <v>0</v>
      </c>
      <c r="DG738">
        <f t="shared" si="421"/>
        <v>311.67</v>
      </c>
      <c r="DH738">
        <f t="shared" si="422"/>
        <v>12.11</v>
      </c>
      <c r="DI738">
        <f t="shared" si="423"/>
        <v>0</v>
      </c>
      <c r="DJ738">
        <f t="shared" si="444"/>
        <v>311.67</v>
      </c>
      <c r="DK738">
        <v>0</v>
      </c>
    </row>
    <row r="739" spans="1:115" x14ac:dyDescent="0.2">
      <c r="A739">
        <f>ROW(Source!A337)</f>
        <v>337</v>
      </c>
      <c r="B739">
        <v>51442965</v>
      </c>
      <c r="C739">
        <v>51458384</v>
      </c>
      <c r="D739">
        <v>0</v>
      </c>
      <c r="E739">
        <v>1</v>
      </c>
      <c r="F739">
        <v>1</v>
      </c>
      <c r="G739">
        <v>1</v>
      </c>
      <c r="H739">
        <v>2</v>
      </c>
      <c r="I739" t="s">
        <v>695</v>
      </c>
      <c r="J739" t="s">
        <v>3</v>
      </c>
      <c r="K739" t="s">
        <v>696</v>
      </c>
      <c r="L739">
        <v>37129807</v>
      </c>
      <c r="N739">
        <v>1011</v>
      </c>
      <c r="O739" t="s">
        <v>646</v>
      </c>
      <c r="P739" t="s">
        <v>646</v>
      </c>
      <c r="Q739">
        <v>1</v>
      </c>
      <c r="W739">
        <v>0</v>
      </c>
      <c r="X739">
        <v>-350514943</v>
      </c>
      <c r="Y739">
        <f t="shared" si="438"/>
        <v>4.7581249999999997</v>
      </c>
      <c r="AA739">
        <v>0</v>
      </c>
      <c r="AB739">
        <v>718</v>
      </c>
      <c r="AC739">
        <v>53.51</v>
      </c>
      <c r="AD739">
        <v>0</v>
      </c>
      <c r="AE739">
        <v>0</v>
      </c>
      <c r="AF739">
        <v>718</v>
      </c>
      <c r="AG739">
        <v>53.51</v>
      </c>
      <c r="AH739">
        <v>0</v>
      </c>
      <c r="AI739">
        <v>1</v>
      </c>
      <c r="AJ739">
        <v>1</v>
      </c>
      <c r="AK739">
        <v>1</v>
      </c>
      <c r="AL739">
        <v>1</v>
      </c>
      <c r="AN739">
        <v>0</v>
      </c>
      <c r="AO739">
        <v>1</v>
      </c>
      <c r="AP739">
        <v>0</v>
      </c>
      <c r="AQ739">
        <v>0</v>
      </c>
      <c r="AR739">
        <v>0</v>
      </c>
      <c r="AS739" t="s">
        <v>3</v>
      </c>
      <c r="AT739">
        <v>3.31</v>
      </c>
      <c r="AU739" t="s">
        <v>36</v>
      </c>
      <c r="AV739">
        <v>0</v>
      </c>
      <c r="AW739">
        <v>2</v>
      </c>
      <c r="AX739">
        <v>51458400</v>
      </c>
      <c r="AY739">
        <v>2</v>
      </c>
      <c r="AZ739">
        <v>98304</v>
      </c>
      <c r="BA739">
        <v>739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CX739">
        <f>ROUND(Y739*Source!I337,9)</f>
        <v>0.52196631299999996</v>
      </c>
      <c r="CY739">
        <f t="shared" si="441"/>
        <v>718</v>
      </c>
      <c r="CZ739">
        <f t="shared" si="442"/>
        <v>718</v>
      </c>
      <c r="DA739">
        <f t="shared" si="443"/>
        <v>1</v>
      </c>
      <c r="DB739">
        <f t="shared" si="439"/>
        <v>3416.3337499999998</v>
      </c>
      <c r="DC739">
        <f t="shared" si="440"/>
        <v>254.61</v>
      </c>
      <c r="DD739" t="s">
        <v>3</v>
      </c>
      <c r="DE739" t="s">
        <v>3</v>
      </c>
      <c r="DF739">
        <f t="shared" si="420"/>
        <v>0</v>
      </c>
      <c r="DG739">
        <f t="shared" si="421"/>
        <v>374.77</v>
      </c>
      <c r="DH739">
        <f t="shared" si="422"/>
        <v>27.93</v>
      </c>
      <c r="DI739">
        <f t="shared" si="423"/>
        <v>0</v>
      </c>
      <c r="DJ739">
        <f t="shared" si="444"/>
        <v>374.77</v>
      </c>
      <c r="DK739">
        <v>0</v>
      </c>
    </row>
    <row r="740" spans="1:115" x14ac:dyDescent="0.2">
      <c r="A740">
        <f>ROW(Source!A337)</f>
        <v>337</v>
      </c>
      <c r="B740">
        <v>51442965</v>
      </c>
      <c r="C740">
        <v>51458384</v>
      </c>
      <c r="D740">
        <v>0</v>
      </c>
      <c r="E740">
        <v>1</v>
      </c>
      <c r="F740">
        <v>1</v>
      </c>
      <c r="G740">
        <v>1</v>
      </c>
      <c r="H740">
        <v>2</v>
      </c>
      <c r="I740" t="s">
        <v>811</v>
      </c>
      <c r="J740" t="s">
        <v>3</v>
      </c>
      <c r="K740" t="s">
        <v>812</v>
      </c>
      <c r="L740">
        <v>37129807</v>
      </c>
      <c r="N740">
        <v>1011</v>
      </c>
      <c r="O740" t="s">
        <v>646</v>
      </c>
      <c r="P740" t="s">
        <v>646</v>
      </c>
      <c r="Q740">
        <v>1</v>
      </c>
      <c r="W740">
        <v>0</v>
      </c>
      <c r="X740">
        <v>1264496724</v>
      </c>
      <c r="Y740">
        <f t="shared" si="438"/>
        <v>5.951249999999999</v>
      </c>
      <c r="AA740">
        <v>0</v>
      </c>
      <c r="AB740">
        <v>442.25</v>
      </c>
      <c r="AC740">
        <v>42.3</v>
      </c>
      <c r="AD740">
        <v>0</v>
      </c>
      <c r="AE740">
        <v>0</v>
      </c>
      <c r="AF740">
        <v>442.25</v>
      </c>
      <c r="AG740">
        <v>42.3</v>
      </c>
      <c r="AH740">
        <v>0</v>
      </c>
      <c r="AI740">
        <v>1</v>
      </c>
      <c r="AJ740">
        <v>1</v>
      </c>
      <c r="AK740">
        <v>1</v>
      </c>
      <c r="AL740">
        <v>1</v>
      </c>
      <c r="AN740">
        <v>0</v>
      </c>
      <c r="AO740">
        <v>1</v>
      </c>
      <c r="AP740">
        <v>0</v>
      </c>
      <c r="AQ740">
        <v>0</v>
      </c>
      <c r="AR740">
        <v>0</v>
      </c>
      <c r="AS740" t="s">
        <v>3</v>
      </c>
      <c r="AT740">
        <v>4.1399999999999997</v>
      </c>
      <c r="AU740" t="s">
        <v>36</v>
      </c>
      <c r="AV740">
        <v>0</v>
      </c>
      <c r="AW740">
        <v>2</v>
      </c>
      <c r="AX740">
        <v>51458401</v>
      </c>
      <c r="AY740">
        <v>2</v>
      </c>
      <c r="AZ740">
        <v>100352</v>
      </c>
      <c r="BA740">
        <v>740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CX740">
        <f>ROUND(Y740*Source!I337,9)</f>
        <v>0.65285212500000001</v>
      </c>
      <c r="CY740">
        <f t="shared" si="441"/>
        <v>442.25</v>
      </c>
      <c r="CZ740">
        <f t="shared" si="442"/>
        <v>442.25</v>
      </c>
      <c r="DA740">
        <f t="shared" si="443"/>
        <v>1</v>
      </c>
      <c r="DB740">
        <f t="shared" si="439"/>
        <v>2631.9475000000002</v>
      </c>
      <c r="DC740">
        <f t="shared" si="440"/>
        <v>251.73500000000001</v>
      </c>
      <c r="DD740" t="s">
        <v>3</v>
      </c>
      <c r="DE740" t="s">
        <v>3</v>
      </c>
      <c r="DF740">
        <f t="shared" si="420"/>
        <v>0</v>
      </c>
      <c r="DG740">
        <f t="shared" si="421"/>
        <v>288.72000000000003</v>
      </c>
      <c r="DH740">
        <f t="shared" si="422"/>
        <v>27.62</v>
      </c>
      <c r="DI740">
        <f t="shared" si="423"/>
        <v>0</v>
      </c>
      <c r="DJ740">
        <f t="shared" si="444"/>
        <v>288.72000000000003</v>
      </c>
      <c r="DK740">
        <v>0</v>
      </c>
    </row>
    <row r="741" spans="1:115" x14ac:dyDescent="0.2">
      <c r="A741">
        <f>ROW(Source!A337)</f>
        <v>337</v>
      </c>
      <c r="B741">
        <v>51442965</v>
      </c>
      <c r="C741">
        <v>51458384</v>
      </c>
      <c r="D741">
        <v>0</v>
      </c>
      <c r="E741">
        <v>1</v>
      </c>
      <c r="F741">
        <v>1</v>
      </c>
      <c r="G741">
        <v>1</v>
      </c>
      <c r="H741">
        <v>2</v>
      </c>
      <c r="I741" t="s">
        <v>815</v>
      </c>
      <c r="J741" t="s">
        <v>3</v>
      </c>
      <c r="K741" t="s">
        <v>816</v>
      </c>
      <c r="L741">
        <v>37129807</v>
      </c>
      <c r="N741">
        <v>1011</v>
      </c>
      <c r="O741" t="s">
        <v>646</v>
      </c>
      <c r="P741" t="s">
        <v>646</v>
      </c>
      <c r="Q741">
        <v>1</v>
      </c>
      <c r="W741">
        <v>0</v>
      </c>
      <c r="X741">
        <v>-1475062279</v>
      </c>
      <c r="Y741">
        <f t="shared" si="438"/>
        <v>9.0849999999999991</v>
      </c>
      <c r="AA741">
        <v>0</v>
      </c>
      <c r="AB741">
        <v>785.86</v>
      </c>
      <c r="AC741">
        <v>45.24</v>
      </c>
      <c r="AD741">
        <v>0</v>
      </c>
      <c r="AE741">
        <v>0</v>
      </c>
      <c r="AF741">
        <v>785.86</v>
      </c>
      <c r="AG741">
        <v>45.24</v>
      </c>
      <c r="AH741">
        <v>0</v>
      </c>
      <c r="AI741">
        <v>1</v>
      </c>
      <c r="AJ741">
        <v>1</v>
      </c>
      <c r="AK741">
        <v>1</v>
      </c>
      <c r="AL741">
        <v>1</v>
      </c>
      <c r="AN741">
        <v>0</v>
      </c>
      <c r="AO741">
        <v>1</v>
      </c>
      <c r="AP741">
        <v>0</v>
      </c>
      <c r="AQ741">
        <v>0</v>
      </c>
      <c r="AR741">
        <v>0</v>
      </c>
      <c r="AS741" t="s">
        <v>3</v>
      </c>
      <c r="AT741">
        <v>6.32</v>
      </c>
      <c r="AU741" t="s">
        <v>36</v>
      </c>
      <c r="AV741">
        <v>0</v>
      </c>
      <c r="AW741">
        <v>2</v>
      </c>
      <c r="AX741">
        <v>51458402</v>
      </c>
      <c r="AY741">
        <v>2</v>
      </c>
      <c r="AZ741">
        <v>100352</v>
      </c>
      <c r="BA741">
        <v>741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CX741">
        <f>ROUND(Y741*Source!I337,9)</f>
        <v>0.99662450000000002</v>
      </c>
      <c r="CY741">
        <f t="shared" si="441"/>
        <v>785.86</v>
      </c>
      <c r="CZ741">
        <f t="shared" si="442"/>
        <v>785.86</v>
      </c>
      <c r="DA741">
        <f t="shared" si="443"/>
        <v>1</v>
      </c>
      <c r="DB741">
        <f t="shared" si="439"/>
        <v>7139.5450000000001</v>
      </c>
      <c r="DC741">
        <f t="shared" si="440"/>
        <v>411.01</v>
      </c>
      <c r="DD741" t="s">
        <v>3</v>
      </c>
      <c r="DE741" t="s">
        <v>3</v>
      </c>
      <c r="DF741">
        <f t="shared" si="420"/>
        <v>0</v>
      </c>
      <c r="DG741">
        <f t="shared" si="421"/>
        <v>783.21</v>
      </c>
      <c r="DH741">
        <f t="shared" si="422"/>
        <v>45.09</v>
      </c>
      <c r="DI741">
        <f t="shared" si="423"/>
        <v>0</v>
      </c>
      <c r="DJ741">
        <f t="shared" si="444"/>
        <v>783.21</v>
      </c>
      <c r="DK741">
        <v>0</v>
      </c>
    </row>
    <row r="742" spans="1:115" x14ac:dyDescent="0.2">
      <c r="A742">
        <f>ROW(Source!A337)</f>
        <v>337</v>
      </c>
      <c r="B742">
        <v>51442965</v>
      </c>
      <c r="C742">
        <v>51458384</v>
      </c>
      <c r="D742">
        <v>0</v>
      </c>
      <c r="E742">
        <v>1</v>
      </c>
      <c r="F742">
        <v>1</v>
      </c>
      <c r="G742">
        <v>1</v>
      </c>
      <c r="H742">
        <v>2</v>
      </c>
      <c r="I742" t="s">
        <v>787</v>
      </c>
      <c r="J742" t="s">
        <v>3</v>
      </c>
      <c r="K742" t="s">
        <v>788</v>
      </c>
      <c r="L742">
        <v>37129807</v>
      </c>
      <c r="N742">
        <v>1011</v>
      </c>
      <c r="O742" t="s">
        <v>646</v>
      </c>
      <c r="P742" t="s">
        <v>646</v>
      </c>
      <c r="Q742">
        <v>1</v>
      </c>
      <c r="W742">
        <v>0</v>
      </c>
      <c r="X742">
        <v>-99921888</v>
      </c>
      <c r="Y742">
        <f t="shared" si="438"/>
        <v>6.7706249999999999</v>
      </c>
      <c r="AA742">
        <v>0</v>
      </c>
      <c r="AB742">
        <v>3</v>
      </c>
      <c r="AC742">
        <v>0</v>
      </c>
      <c r="AD742">
        <v>0</v>
      </c>
      <c r="AE742">
        <v>0</v>
      </c>
      <c r="AF742">
        <v>3</v>
      </c>
      <c r="AG742">
        <v>0</v>
      </c>
      <c r="AH742">
        <v>0</v>
      </c>
      <c r="AI742">
        <v>1</v>
      </c>
      <c r="AJ742">
        <v>1</v>
      </c>
      <c r="AK742">
        <v>1</v>
      </c>
      <c r="AL742">
        <v>1</v>
      </c>
      <c r="AN742">
        <v>0</v>
      </c>
      <c r="AO742">
        <v>1</v>
      </c>
      <c r="AP742">
        <v>0</v>
      </c>
      <c r="AQ742">
        <v>0</v>
      </c>
      <c r="AR742">
        <v>0</v>
      </c>
      <c r="AS742" t="s">
        <v>3</v>
      </c>
      <c r="AT742">
        <v>4.71</v>
      </c>
      <c r="AU742" t="s">
        <v>36</v>
      </c>
      <c r="AV742">
        <v>0</v>
      </c>
      <c r="AW742">
        <v>2</v>
      </c>
      <c r="AX742">
        <v>51458403</v>
      </c>
      <c r="AY742">
        <v>2</v>
      </c>
      <c r="AZ742">
        <v>32768</v>
      </c>
      <c r="BA742">
        <v>742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CX742">
        <f>ROUND(Y742*Source!I337,9)</f>
        <v>0.74273756300000005</v>
      </c>
      <c r="CY742">
        <f t="shared" si="441"/>
        <v>3</v>
      </c>
      <c r="CZ742">
        <f t="shared" si="442"/>
        <v>3</v>
      </c>
      <c r="DA742">
        <f t="shared" si="443"/>
        <v>1</v>
      </c>
      <c r="DB742">
        <f t="shared" si="439"/>
        <v>20.311875000000001</v>
      </c>
      <c r="DC742">
        <f t="shared" si="440"/>
        <v>0</v>
      </c>
      <c r="DD742" t="s">
        <v>3</v>
      </c>
      <c r="DE742" t="s">
        <v>3</v>
      </c>
      <c r="DF742">
        <f t="shared" si="420"/>
        <v>0</v>
      </c>
      <c r="DG742">
        <f t="shared" si="421"/>
        <v>2.23</v>
      </c>
      <c r="DH742">
        <f t="shared" si="422"/>
        <v>0</v>
      </c>
      <c r="DI742">
        <f t="shared" si="423"/>
        <v>0</v>
      </c>
      <c r="DJ742">
        <f t="shared" si="444"/>
        <v>2.23</v>
      </c>
      <c r="DK742">
        <v>0</v>
      </c>
    </row>
    <row r="743" spans="1:115" x14ac:dyDescent="0.2">
      <c r="A743">
        <f>ROW(Source!A337)</f>
        <v>337</v>
      </c>
      <c r="B743">
        <v>51442965</v>
      </c>
      <c r="C743">
        <v>51458384</v>
      </c>
      <c r="D743">
        <v>0</v>
      </c>
      <c r="E743">
        <v>1</v>
      </c>
      <c r="F743">
        <v>1</v>
      </c>
      <c r="G743">
        <v>1</v>
      </c>
      <c r="H743">
        <v>2</v>
      </c>
      <c r="I743" t="s">
        <v>789</v>
      </c>
      <c r="J743" t="s">
        <v>3</v>
      </c>
      <c r="K743" t="s">
        <v>790</v>
      </c>
      <c r="L743">
        <v>37129807</v>
      </c>
      <c r="N743">
        <v>1011</v>
      </c>
      <c r="O743" t="s">
        <v>646</v>
      </c>
      <c r="P743" t="s">
        <v>646</v>
      </c>
      <c r="Q743">
        <v>1</v>
      </c>
      <c r="W743">
        <v>0</v>
      </c>
      <c r="X743">
        <v>162646650</v>
      </c>
      <c r="Y743">
        <f t="shared" si="438"/>
        <v>2.76</v>
      </c>
      <c r="AA743">
        <v>0</v>
      </c>
      <c r="AB743">
        <v>536.09</v>
      </c>
      <c r="AC743">
        <v>45.24</v>
      </c>
      <c r="AD743">
        <v>0</v>
      </c>
      <c r="AE743">
        <v>0</v>
      </c>
      <c r="AF743">
        <v>536.09</v>
      </c>
      <c r="AG743">
        <v>45.24</v>
      </c>
      <c r="AH743">
        <v>0</v>
      </c>
      <c r="AI743">
        <v>1</v>
      </c>
      <c r="AJ743">
        <v>1</v>
      </c>
      <c r="AK743">
        <v>1</v>
      </c>
      <c r="AL743">
        <v>1</v>
      </c>
      <c r="AN743">
        <v>0</v>
      </c>
      <c r="AO743">
        <v>1</v>
      </c>
      <c r="AP743">
        <v>0</v>
      </c>
      <c r="AQ743">
        <v>0</v>
      </c>
      <c r="AR743">
        <v>0</v>
      </c>
      <c r="AS743" t="s">
        <v>3</v>
      </c>
      <c r="AT743">
        <v>1.92</v>
      </c>
      <c r="AU743" t="s">
        <v>36</v>
      </c>
      <c r="AV743">
        <v>0</v>
      </c>
      <c r="AW743">
        <v>2</v>
      </c>
      <c r="AX743">
        <v>51458404</v>
      </c>
      <c r="AY743">
        <v>2</v>
      </c>
      <c r="AZ743">
        <v>98304</v>
      </c>
      <c r="BA743">
        <v>743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CX743">
        <f>ROUND(Y743*Source!I337,9)</f>
        <v>0.30277199999999999</v>
      </c>
      <c r="CY743">
        <f t="shared" si="441"/>
        <v>536.09</v>
      </c>
      <c r="CZ743">
        <f t="shared" si="442"/>
        <v>536.09</v>
      </c>
      <c r="DA743">
        <f t="shared" si="443"/>
        <v>1</v>
      </c>
      <c r="DB743">
        <f t="shared" si="439"/>
        <v>1479.6043749999999</v>
      </c>
      <c r="DC743">
        <f t="shared" si="440"/>
        <v>124.86125</v>
      </c>
      <c r="DD743" t="s">
        <v>3</v>
      </c>
      <c r="DE743" t="s">
        <v>3</v>
      </c>
      <c r="DF743">
        <f t="shared" si="420"/>
        <v>0</v>
      </c>
      <c r="DG743">
        <f t="shared" si="421"/>
        <v>162.31</v>
      </c>
      <c r="DH743">
        <f t="shared" si="422"/>
        <v>13.7</v>
      </c>
      <c r="DI743">
        <f t="shared" si="423"/>
        <v>0</v>
      </c>
      <c r="DJ743">
        <f t="shared" si="444"/>
        <v>162.31</v>
      </c>
      <c r="DK743">
        <v>0</v>
      </c>
    </row>
    <row r="744" spans="1:115" x14ac:dyDescent="0.2">
      <c r="A744">
        <f>ROW(Source!A337)</f>
        <v>337</v>
      </c>
      <c r="B744">
        <v>51442965</v>
      </c>
      <c r="C744">
        <v>51458384</v>
      </c>
      <c r="D744">
        <v>0</v>
      </c>
      <c r="E744">
        <v>1</v>
      </c>
      <c r="F744">
        <v>1</v>
      </c>
      <c r="G744">
        <v>1</v>
      </c>
      <c r="H744">
        <v>2</v>
      </c>
      <c r="I744" t="s">
        <v>754</v>
      </c>
      <c r="J744" t="s">
        <v>3</v>
      </c>
      <c r="K744" t="s">
        <v>755</v>
      </c>
      <c r="L744">
        <v>37129807</v>
      </c>
      <c r="N744">
        <v>1011</v>
      </c>
      <c r="O744" t="s">
        <v>646</v>
      </c>
      <c r="P744" t="s">
        <v>646</v>
      </c>
      <c r="Q744">
        <v>1</v>
      </c>
      <c r="W744">
        <v>0</v>
      </c>
      <c r="X744">
        <v>1106510263</v>
      </c>
      <c r="Y744">
        <f t="shared" si="438"/>
        <v>16.488125</v>
      </c>
      <c r="AA744">
        <v>0</v>
      </c>
      <c r="AB744">
        <v>1.5</v>
      </c>
      <c r="AC744">
        <v>0</v>
      </c>
      <c r="AD744">
        <v>0</v>
      </c>
      <c r="AE744">
        <v>0</v>
      </c>
      <c r="AF744">
        <v>1.5</v>
      </c>
      <c r="AG744">
        <v>0</v>
      </c>
      <c r="AH744">
        <v>0</v>
      </c>
      <c r="AI744">
        <v>1</v>
      </c>
      <c r="AJ744">
        <v>1</v>
      </c>
      <c r="AK744">
        <v>1</v>
      </c>
      <c r="AL744">
        <v>1</v>
      </c>
      <c r="AN744">
        <v>0</v>
      </c>
      <c r="AO744">
        <v>1</v>
      </c>
      <c r="AP744">
        <v>0</v>
      </c>
      <c r="AQ744">
        <v>0</v>
      </c>
      <c r="AR744">
        <v>0</v>
      </c>
      <c r="AS744" t="s">
        <v>3</v>
      </c>
      <c r="AT744">
        <v>11.47</v>
      </c>
      <c r="AU744" t="s">
        <v>36</v>
      </c>
      <c r="AV744">
        <v>0</v>
      </c>
      <c r="AW744">
        <v>2</v>
      </c>
      <c r="AX744">
        <v>51458405</v>
      </c>
      <c r="AY744">
        <v>2</v>
      </c>
      <c r="AZ744">
        <v>32768</v>
      </c>
      <c r="BA744">
        <v>744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CX744">
        <f>ROUND(Y744*Source!I337,9)</f>
        <v>1.808747313</v>
      </c>
      <c r="CY744">
        <f t="shared" si="441"/>
        <v>1.5</v>
      </c>
      <c r="CZ744">
        <f t="shared" si="442"/>
        <v>1.5</v>
      </c>
      <c r="DA744">
        <f t="shared" si="443"/>
        <v>1</v>
      </c>
      <c r="DB744">
        <f t="shared" si="439"/>
        <v>24.739374999999999</v>
      </c>
      <c r="DC744">
        <f t="shared" si="440"/>
        <v>0</v>
      </c>
      <c r="DD744" t="s">
        <v>3</v>
      </c>
      <c r="DE744" t="s">
        <v>3</v>
      </c>
      <c r="DF744">
        <f t="shared" si="420"/>
        <v>0</v>
      </c>
      <c r="DG744">
        <f t="shared" si="421"/>
        <v>2.71</v>
      </c>
      <c r="DH744">
        <f t="shared" si="422"/>
        <v>0</v>
      </c>
      <c r="DI744">
        <f t="shared" si="423"/>
        <v>0</v>
      </c>
      <c r="DJ744">
        <f t="shared" si="444"/>
        <v>2.71</v>
      </c>
      <c r="DK744">
        <v>0</v>
      </c>
    </row>
    <row r="745" spans="1:115" x14ac:dyDescent="0.2">
      <c r="A745">
        <f>ROW(Source!A337)</f>
        <v>337</v>
      </c>
      <c r="B745">
        <v>51442965</v>
      </c>
      <c r="C745">
        <v>51458384</v>
      </c>
      <c r="D745">
        <v>0</v>
      </c>
      <c r="E745">
        <v>1</v>
      </c>
      <c r="F745">
        <v>1</v>
      </c>
      <c r="G745">
        <v>1</v>
      </c>
      <c r="H745">
        <v>3</v>
      </c>
      <c r="I745" t="s">
        <v>487</v>
      </c>
      <c r="J745" t="s">
        <v>3</v>
      </c>
      <c r="K745" t="s">
        <v>488</v>
      </c>
      <c r="L745">
        <v>1339</v>
      </c>
      <c r="N745">
        <v>1007</v>
      </c>
      <c r="O745" t="s">
        <v>57</v>
      </c>
      <c r="P745" t="s">
        <v>57</v>
      </c>
      <c r="Q745">
        <v>1</v>
      </c>
      <c r="W745">
        <v>0</v>
      </c>
      <c r="X745">
        <v>2075427030</v>
      </c>
      <c r="Y745">
        <f>AT745</f>
        <v>1170</v>
      </c>
      <c r="AA745">
        <v>196.81</v>
      </c>
      <c r="AB745">
        <v>0</v>
      </c>
      <c r="AC745">
        <v>0</v>
      </c>
      <c r="AD745">
        <v>0</v>
      </c>
      <c r="AE745">
        <v>196.81</v>
      </c>
      <c r="AF745">
        <v>0</v>
      </c>
      <c r="AG745">
        <v>0</v>
      </c>
      <c r="AH745">
        <v>0</v>
      </c>
      <c r="AI745">
        <v>1</v>
      </c>
      <c r="AJ745">
        <v>1</v>
      </c>
      <c r="AK745">
        <v>1</v>
      </c>
      <c r="AL745">
        <v>1</v>
      </c>
      <c r="AN745">
        <v>0</v>
      </c>
      <c r="AO745">
        <v>1</v>
      </c>
      <c r="AP745">
        <v>0</v>
      </c>
      <c r="AQ745">
        <v>0</v>
      </c>
      <c r="AR745">
        <v>0</v>
      </c>
      <c r="AS745" t="s">
        <v>3</v>
      </c>
      <c r="AT745">
        <v>1170</v>
      </c>
      <c r="AU745" t="s">
        <v>3</v>
      </c>
      <c r="AV745">
        <v>0</v>
      </c>
      <c r="AW745">
        <v>2</v>
      </c>
      <c r="AX745">
        <v>51458406</v>
      </c>
      <c r="AY745">
        <v>2</v>
      </c>
      <c r="AZ745">
        <v>16384</v>
      </c>
      <c r="BA745">
        <v>745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CX745">
        <f>ROUND(Y745*Source!I337,9)</f>
        <v>128.34899999999999</v>
      </c>
      <c r="CY745">
        <f>AA745</f>
        <v>196.81</v>
      </c>
      <c r="CZ745">
        <f>AE745</f>
        <v>196.81</v>
      </c>
      <c r="DA745">
        <f>AI745</f>
        <v>1</v>
      </c>
      <c r="DB745">
        <f>ROUND(ROUND(AT745*CZ745,2),6)</f>
        <v>230267.7</v>
      </c>
      <c r="DC745">
        <f>ROUND(ROUND(AT745*AG745,2),6)</f>
        <v>0</v>
      </c>
      <c r="DD745" t="s">
        <v>3</v>
      </c>
      <c r="DE745" t="s">
        <v>3</v>
      </c>
      <c r="DF745">
        <f t="shared" si="420"/>
        <v>25260.37</v>
      </c>
      <c r="DG745">
        <f t="shared" si="421"/>
        <v>0</v>
      </c>
      <c r="DH745">
        <f t="shared" si="422"/>
        <v>0</v>
      </c>
      <c r="DI745">
        <f t="shared" si="423"/>
        <v>0</v>
      </c>
      <c r="DJ745">
        <f>DF745</f>
        <v>25260.37</v>
      </c>
      <c r="DK745">
        <v>0</v>
      </c>
    </row>
    <row r="746" spans="1:115" x14ac:dyDescent="0.2">
      <c r="A746">
        <f>ROW(Source!A338)</f>
        <v>338</v>
      </c>
      <c r="B746">
        <v>51441990</v>
      </c>
      <c r="C746">
        <v>51458384</v>
      </c>
      <c r="D746">
        <v>0</v>
      </c>
      <c r="E746">
        <v>1</v>
      </c>
      <c r="F746">
        <v>1</v>
      </c>
      <c r="G746">
        <v>1</v>
      </c>
      <c r="H746">
        <v>1</v>
      </c>
      <c r="I746" t="s">
        <v>703</v>
      </c>
      <c r="J746" t="s">
        <v>3</v>
      </c>
      <c r="K746" t="s">
        <v>704</v>
      </c>
      <c r="L746">
        <v>1369</v>
      </c>
      <c r="N746">
        <v>1013</v>
      </c>
      <c r="O746" t="s">
        <v>642</v>
      </c>
      <c r="P746" t="s">
        <v>642</v>
      </c>
      <c r="Q746">
        <v>1</v>
      </c>
      <c r="W746">
        <v>0</v>
      </c>
      <c r="X746">
        <v>1266649377</v>
      </c>
      <c r="Y746">
        <f>(AT746*1.15*1.15)</f>
        <v>181.39409999999995</v>
      </c>
      <c r="AA746">
        <v>0</v>
      </c>
      <c r="AB746">
        <v>0</v>
      </c>
      <c r="AC746">
        <v>0</v>
      </c>
      <c r="AD746">
        <v>8.31</v>
      </c>
      <c r="AE746">
        <v>0</v>
      </c>
      <c r="AF746">
        <v>0</v>
      </c>
      <c r="AG746">
        <v>0</v>
      </c>
      <c r="AH746">
        <v>8.31</v>
      </c>
      <c r="AI746">
        <v>1</v>
      </c>
      <c r="AJ746">
        <v>1</v>
      </c>
      <c r="AK746">
        <v>1</v>
      </c>
      <c r="AL746">
        <v>1</v>
      </c>
      <c r="AN746">
        <v>0</v>
      </c>
      <c r="AO746">
        <v>1</v>
      </c>
      <c r="AP746">
        <v>0</v>
      </c>
      <c r="AQ746">
        <v>0</v>
      </c>
      <c r="AR746">
        <v>0</v>
      </c>
      <c r="AS746" t="s">
        <v>3</v>
      </c>
      <c r="AT746">
        <v>137.16</v>
      </c>
      <c r="AU746" t="s">
        <v>43</v>
      </c>
      <c r="AV746">
        <v>1</v>
      </c>
      <c r="AW746">
        <v>2</v>
      </c>
      <c r="AX746">
        <v>51458396</v>
      </c>
      <c r="AY746">
        <v>2</v>
      </c>
      <c r="AZ746">
        <v>133120</v>
      </c>
      <c r="BA746">
        <v>746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CX746">
        <f>ROUND(Y746*Source!I338,9)</f>
        <v>19.898932769999998</v>
      </c>
      <c r="CY746">
        <f>AD746</f>
        <v>8.31</v>
      </c>
      <c r="CZ746">
        <f>AH746</f>
        <v>8.31</v>
      </c>
      <c r="DA746">
        <f>AL746</f>
        <v>1</v>
      </c>
      <c r="DB746">
        <f>ROUND((ROUND(AT746*CZ746,2)*1.15*1.15),6)</f>
        <v>1507.3855000000001</v>
      </c>
      <c r="DC746">
        <f>ROUND((ROUND(AT746*AG746,2)*1.15*1.15),6)</f>
        <v>0</v>
      </c>
      <c r="DD746" t="s">
        <v>3</v>
      </c>
      <c r="DE746" t="s">
        <v>3</v>
      </c>
      <c r="DF746">
        <f t="shared" si="420"/>
        <v>0</v>
      </c>
      <c r="DG746">
        <f t="shared" si="421"/>
        <v>0</v>
      </c>
      <c r="DH746">
        <f t="shared" si="422"/>
        <v>0</v>
      </c>
      <c r="DI746">
        <f t="shared" si="423"/>
        <v>165.36</v>
      </c>
      <c r="DJ746">
        <f>DI746</f>
        <v>165.36</v>
      </c>
      <c r="DK746">
        <v>0</v>
      </c>
    </row>
    <row r="747" spans="1:115" x14ac:dyDescent="0.2">
      <c r="A747">
        <f>ROW(Source!A338)</f>
        <v>338</v>
      </c>
      <c r="B747">
        <v>51441990</v>
      </c>
      <c r="C747">
        <v>51458384</v>
      </c>
      <c r="D747">
        <v>121548</v>
      </c>
      <c r="E747">
        <v>1</v>
      </c>
      <c r="F747">
        <v>1</v>
      </c>
      <c r="G747">
        <v>1</v>
      </c>
      <c r="H747">
        <v>1</v>
      </c>
      <c r="I747" t="s">
        <v>31</v>
      </c>
      <c r="J747" t="s">
        <v>3</v>
      </c>
      <c r="K747" t="s">
        <v>643</v>
      </c>
      <c r="L747">
        <v>1369</v>
      </c>
      <c r="N747">
        <v>1013</v>
      </c>
      <c r="O747" t="s">
        <v>642</v>
      </c>
      <c r="P747" t="s">
        <v>642</v>
      </c>
      <c r="Q747">
        <v>1</v>
      </c>
      <c r="W747">
        <v>0</v>
      </c>
      <c r="X747">
        <v>18861106</v>
      </c>
      <c r="Y747">
        <f t="shared" ref="Y747:Y755" si="445">(AT747*1.25*1.15)</f>
        <v>77.179374999999993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1</v>
      </c>
      <c r="AJ747">
        <v>1</v>
      </c>
      <c r="AK747">
        <v>1</v>
      </c>
      <c r="AL747">
        <v>1</v>
      </c>
      <c r="AN747">
        <v>0</v>
      </c>
      <c r="AO747">
        <v>1</v>
      </c>
      <c r="AP747">
        <v>0</v>
      </c>
      <c r="AQ747">
        <v>0</v>
      </c>
      <c r="AR747">
        <v>0</v>
      </c>
      <c r="AS747" t="s">
        <v>3</v>
      </c>
      <c r="AT747">
        <v>53.69</v>
      </c>
      <c r="AU747" t="s">
        <v>36</v>
      </c>
      <c r="AV747">
        <v>2</v>
      </c>
      <c r="AW747">
        <v>2</v>
      </c>
      <c r="AX747">
        <v>51458397</v>
      </c>
      <c r="AY747">
        <v>1</v>
      </c>
      <c r="AZ747">
        <v>0</v>
      </c>
      <c r="BA747">
        <v>747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CX747">
        <f>ROUND(Y747*Source!I338,9)</f>
        <v>8.4665774379999998</v>
      </c>
      <c r="CY747">
        <f>AD747</f>
        <v>0</v>
      </c>
      <c r="CZ747">
        <f>AH747</f>
        <v>0</v>
      </c>
      <c r="DA747">
        <f>AL747</f>
        <v>1</v>
      </c>
      <c r="DB747">
        <f t="shared" ref="DB747:DB755" si="446">ROUND((ROUND(AT747*CZ747,2)*1.25*1.15),6)</f>
        <v>0</v>
      </c>
      <c r="DC747">
        <f t="shared" ref="DC747:DC755" si="447">ROUND((ROUND(AT747*AG747,2)*1.25*1.15),6)</f>
        <v>0</v>
      </c>
      <c r="DD747" t="s">
        <v>3</v>
      </c>
      <c r="DE747" t="s">
        <v>3</v>
      </c>
      <c r="DF747">
        <f t="shared" si="420"/>
        <v>0</v>
      </c>
      <c r="DG747">
        <f t="shared" si="421"/>
        <v>0</v>
      </c>
      <c r="DH747">
        <f t="shared" si="422"/>
        <v>0</v>
      </c>
      <c r="DI747">
        <f t="shared" si="423"/>
        <v>0</v>
      </c>
      <c r="DJ747">
        <f>DI747</f>
        <v>0</v>
      </c>
      <c r="DK747">
        <v>0</v>
      </c>
    </row>
    <row r="748" spans="1:115" x14ac:dyDescent="0.2">
      <c r="A748">
        <f>ROW(Source!A338)</f>
        <v>338</v>
      </c>
      <c r="B748">
        <v>51441990</v>
      </c>
      <c r="C748">
        <v>51458384</v>
      </c>
      <c r="D748">
        <v>0</v>
      </c>
      <c r="E748">
        <v>1</v>
      </c>
      <c r="F748">
        <v>1</v>
      </c>
      <c r="G748">
        <v>1</v>
      </c>
      <c r="H748">
        <v>2</v>
      </c>
      <c r="I748" t="s">
        <v>705</v>
      </c>
      <c r="J748" t="s">
        <v>3</v>
      </c>
      <c r="K748" t="s">
        <v>706</v>
      </c>
      <c r="L748">
        <v>37129807</v>
      </c>
      <c r="N748">
        <v>1011</v>
      </c>
      <c r="O748" t="s">
        <v>646</v>
      </c>
      <c r="P748" t="s">
        <v>646</v>
      </c>
      <c r="Q748">
        <v>1</v>
      </c>
      <c r="W748">
        <v>0</v>
      </c>
      <c r="X748">
        <v>-154294902</v>
      </c>
      <c r="Y748">
        <f t="shared" si="445"/>
        <v>26.378124999999997</v>
      </c>
      <c r="AA748">
        <v>0</v>
      </c>
      <c r="AB748">
        <v>0.48</v>
      </c>
      <c r="AC748">
        <v>0</v>
      </c>
      <c r="AD748">
        <v>0</v>
      </c>
      <c r="AE748">
        <v>0</v>
      </c>
      <c r="AF748">
        <v>0.48</v>
      </c>
      <c r="AG748">
        <v>0</v>
      </c>
      <c r="AH748">
        <v>0</v>
      </c>
      <c r="AI748">
        <v>1</v>
      </c>
      <c r="AJ748">
        <v>1</v>
      </c>
      <c r="AK748">
        <v>1</v>
      </c>
      <c r="AL748">
        <v>1</v>
      </c>
      <c r="AN748">
        <v>0</v>
      </c>
      <c r="AO748">
        <v>1</v>
      </c>
      <c r="AP748">
        <v>0</v>
      </c>
      <c r="AQ748">
        <v>0</v>
      </c>
      <c r="AR748">
        <v>0</v>
      </c>
      <c r="AS748" t="s">
        <v>3</v>
      </c>
      <c r="AT748">
        <v>18.350000000000001</v>
      </c>
      <c r="AU748" t="s">
        <v>36</v>
      </c>
      <c r="AV748">
        <v>0</v>
      </c>
      <c r="AW748">
        <v>2</v>
      </c>
      <c r="AX748">
        <v>51458398</v>
      </c>
      <c r="AY748">
        <v>2</v>
      </c>
      <c r="AZ748">
        <v>34816</v>
      </c>
      <c r="BA748">
        <v>748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CX748">
        <f>ROUND(Y748*Source!I338,9)</f>
        <v>2.8936803129999999</v>
      </c>
      <c r="CY748">
        <f t="shared" ref="CY748:CY755" si="448">AB748</f>
        <v>0.48</v>
      </c>
      <c r="CZ748">
        <f t="shared" ref="CZ748:CZ755" si="449">AF748</f>
        <v>0.48</v>
      </c>
      <c r="DA748">
        <f t="shared" ref="DA748:DA755" si="450">AJ748</f>
        <v>1</v>
      </c>
      <c r="DB748">
        <f t="shared" si="446"/>
        <v>12.664375</v>
      </c>
      <c r="DC748">
        <f t="shared" si="447"/>
        <v>0</v>
      </c>
      <c r="DD748" t="s">
        <v>3</v>
      </c>
      <c r="DE748" t="s">
        <v>3</v>
      </c>
      <c r="DF748">
        <f t="shared" si="420"/>
        <v>0</v>
      </c>
      <c r="DG748">
        <f t="shared" si="421"/>
        <v>1.39</v>
      </c>
      <c r="DH748">
        <f t="shared" si="422"/>
        <v>0</v>
      </c>
      <c r="DI748">
        <f t="shared" si="423"/>
        <v>0</v>
      </c>
      <c r="DJ748">
        <f t="shared" ref="DJ748:DJ755" si="451">DG748</f>
        <v>1.39</v>
      </c>
      <c r="DK748">
        <v>0</v>
      </c>
    </row>
    <row r="749" spans="1:115" x14ac:dyDescent="0.2">
      <c r="A749">
        <f>ROW(Source!A338)</f>
        <v>338</v>
      </c>
      <c r="B749">
        <v>51441990</v>
      </c>
      <c r="C749">
        <v>51458384</v>
      </c>
      <c r="D749">
        <v>0</v>
      </c>
      <c r="E749">
        <v>1</v>
      </c>
      <c r="F749">
        <v>1</v>
      </c>
      <c r="G749">
        <v>1</v>
      </c>
      <c r="H749">
        <v>2</v>
      </c>
      <c r="I749" t="s">
        <v>693</v>
      </c>
      <c r="J749" t="s">
        <v>3</v>
      </c>
      <c r="K749" t="s">
        <v>694</v>
      </c>
      <c r="L749">
        <v>37129807</v>
      </c>
      <c r="N749">
        <v>1011</v>
      </c>
      <c r="O749" t="s">
        <v>646</v>
      </c>
      <c r="P749" t="s">
        <v>646</v>
      </c>
      <c r="Q749">
        <v>1</v>
      </c>
      <c r="W749">
        <v>0</v>
      </c>
      <c r="X749">
        <v>-868342826</v>
      </c>
      <c r="Y749">
        <f t="shared" si="445"/>
        <v>4.7581249999999997</v>
      </c>
      <c r="AA749">
        <v>0</v>
      </c>
      <c r="AB749">
        <v>597.1</v>
      </c>
      <c r="AC749">
        <v>23.2</v>
      </c>
      <c r="AD749">
        <v>0</v>
      </c>
      <c r="AE749">
        <v>0</v>
      </c>
      <c r="AF749">
        <v>597.1</v>
      </c>
      <c r="AG749">
        <v>23.2</v>
      </c>
      <c r="AH749">
        <v>0</v>
      </c>
      <c r="AI749">
        <v>1</v>
      </c>
      <c r="AJ749">
        <v>1</v>
      </c>
      <c r="AK749">
        <v>1</v>
      </c>
      <c r="AL749">
        <v>1</v>
      </c>
      <c r="AN749">
        <v>0</v>
      </c>
      <c r="AO749">
        <v>1</v>
      </c>
      <c r="AP749">
        <v>0</v>
      </c>
      <c r="AQ749">
        <v>0</v>
      </c>
      <c r="AR749">
        <v>0</v>
      </c>
      <c r="AS749" t="s">
        <v>3</v>
      </c>
      <c r="AT749">
        <v>3.31</v>
      </c>
      <c r="AU749" t="s">
        <v>36</v>
      </c>
      <c r="AV749">
        <v>0</v>
      </c>
      <c r="AW749">
        <v>2</v>
      </c>
      <c r="AX749">
        <v>51458399</v>
      </c>
      <c r="AY749">
        <v>2</v>
      </c>
      <c r="AZ749">
        <v>98304</v>
      </c>
      <c r="BA749">
        <v>749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CX749">
        <f>ROUND(Y749*Source!I338,9)</f>
        <v>0.52196631299999996</v>
      </c>
      <c r="CY749">
        <f t="shared" si="448"/>
        <v>597.1</v>
      </c>
      <c r="CZ749">
        <f t="shared" si="449"/>
        <v>597.1</v>
      </c>
      <c r="DA749">
        <f t="shared" si="450"/>
        <v>1</v>
      </c>
      <c r="DB749">
        <f t="shared" si="446"/>
        <v>2841.0749999999998</v>
      </c>
      <c r="DC749">
        <f t="shared" si="447"/>
        <v>110.385625</v>
      </c>
      <c r="DD749" t="s">
        <v>3</v>
      </c>
      <c r="DE749" t="s">
        <v>3</v>
      </c>
      <c r="DF749">
        <f t="shared" si="420"/>
        <v>0</v>
      </c>
      <c r="DG749">
        <f t="shared" si="421"/>
        <v>311.67</v>
      </c>
      <c r="DH749">
        <f t="shared" si="422"/>
        <v>12.11</v>
      </c>
      <c r="DI749">
        <f t="shared" si="423"/>
        <v>0</v>
      </c>
      <c r="DJ749">
        <f t="shared" si="451"/>
        <v>311.67</v>
      </c>
      <c r="DK749">
        <v>0</v>
      </c>
    </row>
    <row r="750" spans="1:115" x14ac:dyDescent="0.2">
      <c r="A750">
        <f>ROW(Source!A338)</f>
        <v>338</v>
      </c>
      <c r="B750">
        <v>51441990</v>
      </c>
      <c r="C750">
        <v>51458384</v>
      </c>
      <c r="D750">
        <v>0</v>
      </c>
      <c r="E750">
        <v>1</v>
      </c>
      <c r="F750">
        <v>1</v>
      </c>
      <c r="G750">
        <v>1</v>
      </c>
      <c r="H750">
        <v>2</v>
      </c>
      <c r="I750" t="s">
        <v>695</v>
      </c>
      <c r="J750" t="s">
        <v>3</v>
      </c>
      <c r="K750" t="s">
        <v>696</v>
      </c>
      <c r="L750">
        <v>37129807</v>
      </c>
      <c r="N750">
        <v>1011</v>
      </c>
      <c r="O750" t="s">
        <v>646</v>
      </c>
      <c r="P750" t="s">
        <v>646</v>
      </c>
      <c r="Q750">
        <v>1</v>
      </c>
      <c r="W750">
        <v>0</v>
      </c>
      <c r="X750">
        <v>-350514943</v>
      </c>
      <c r="Y750">
        <f t="shared" si="445"/>
        <v>4.7581249999999997</v>
      </c>
      <c r="AA750">
        <v>0</v>
      </c>
      <c r="AB750">
        <v>718</v>
      </c>
      <c r="AC750">
        <v>53.51</v>
      </c>
      <c r="AD750">
        <v>0</v>
      </c>
      <c r="AE750">
        <v>0</v>
      </c>
      <c r="AF750">
        <v>718</v>
      </c>
      <c r="AG750">
        <v>53.51</v>
      </c>
      <c r="AH750">
        <v>0</v>
      </c>
      <c r="AI750">
        <v>1</v>
      </c>
      <c r="AJ750">
        <v>1</v>
      </c>
      <c r="AK750">
        <v>1</v>
      </c>
      <c r="AL750">
        <v>1</v>
      </c>
      <c r="AN750">
        <v>0</v>
      </c>
      <c r="AO750">
        <v>1</v>
      </c>
      <c r="AP750">
        <v>0</v>
      </c>
      <c r="AQ750">
        <v>0</v>
      </c>
      <c r="AR750">
        <v>0</v>
      </c>
      <c r="AS750" t="s">
        <v>3</v>
      </c>
      <c r="AT750">
        <v>3.31</v>
      </c>
      <c r="AU750" t="s">
        <v>36</v>
      </c>
      <c r="AV750">
        <v>0</v>
      </c>
      <c r="AW750">
        <v>2</v>
      </c>
      <c r="AX750">
        <v>51458400</v>
      </c>
      <c r="AY750">
        <v>2</v>
      </c>
      <c r="AZ750">
        <v>98304</v>
      </c>
      <c r="BA750">
        <v>750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CX750">
        <f>ROUND(Y750*Source!I338,9)</f>
        <v>0.52196631299999996</v>
      </c>
      <c r="CY750">
        <f t="shared" si="448"/>
        <v>718</v>
      </c>
      <c r="CZ750">
        <f t="shared" si="449"/>
        <v>718</v>
      </c>
      <c r="DA750">
        <f t="shared" si="450"/>
        <v>1</v>
      </c>
      <c r="DB750">
        <f t="shared" si="446"/>
        <v>3416.3337499999998</v>
      </c>
      <c r="DC750">
        <f t="shared" si="447"/>
        <v>254.61</v>
      </c>
      <c r="DD750" t="s">
        <v>3</v>
      </c>
      <c r="DE750" t="s">
        <v>3</v>
      </c>
      <c r="DF750">
        <f t="shared" si="420"/>
        <v>0</v>
      </c>
      <c r="DG750">
        <f t="shared" si="421"/>
        <v>374.77</v>
      </c>
      <c r="DH750">
        <f t="shared" si="422"/>
        <v>27.93</v>
      </c>
      <c r="DI750">
        <f t="shared" si="423"/>
        <v>0</v>
      </c>
      <c r="DJ750">
        <f t="shared" si="451"/>
        <v>374.77</v>
      </c>
      <c r="DK750">
        <v>0</v>
      </c>
    </row>
    <row r="751" spans="1:115" x14ac:dyDescent="0.2">
      <c r="A751">
        <f>ROW(Source!A338)</f>
        <v>338</v>
      </c>
      <c r="B751">
        <v>51441990</v>
      </c>
      <c r="C751">
        <v>51458384</v>
      </c>
      <c r="D751">
        <v>0</v>
      </c>
      <c r="E751">
        <v>1</v>
      </c>
      <c r="F751">
        <v>1</v>
      </c>
      <c r="G751">
        <v>1</v>
      </c>
      <c r="H751">
        <v>2</v>
      </c>
      <c r="I751" t="s">
        <v>811</v>
      </c>
      <c r="J751" t="s">
        <v>3</v>
      </c>
      <c r="K751" t="s">
        <v>812</v>
      </c>
      <c r="L751">
        <v>37129807</v>
      </c>
      <c r="N751">
        <v>1011</v>
      </c>
      <c r="O751" t="s">
        <v>646</v>
      </c>
      <c r="P751" t="s">
        <v>646</v>
      </c>
      <c r="Q751">
        <v>1</v>
      </c>
      <c r="W751">
        <v>0</v>
      </c>
      <c r="X751">
        <v>1264496724</v>
      </c>
      <c r="Y751">
        <f t="shared" si="445"/>
        <v>5.951249999999999</v>
      </c>
      <c r="AA751">
        <v>0</v>
      </c>
      <c r="AB751">
        <v>442.25</v>
      </c>
      <c r="AC751">
        <v>42.3</v>
      </c>
      <c r="AD751">
        <v>0</v>
      </c>
      <c r="AE751">
        <v>0</v>
      </c>
      <c r="AF751">
        <v>442.25</v>
      </c>
      <c r="AG751">
        <v>42.3</v>
      </c>
      <c r="AH751">
        <v>0</v>
      </c>
      <c r="AI751">
        <v>1</v>
      </c>
      <c r="AJ751">
        <v>1</v>
      </c>
      <c r="AK751">
        <v>1</v>
      </c>
      <c r="AL751">
        <v>1</v>
      </c>
      <c r="AN751">
        <v>0</v>
      </c>
      <c r="AO751">
        <v>1</v>
      </c>
      <c r="AP751">
        <v>0</v>
      </c>
      <c r="AQ751">
        <v>0</v>
      </c>
      <c r="AR751">
        <v>0</v>
      </c>
      <c r="AS751" t="s">
        <v>3</v>
      </c>
      <c r="AT751">
        <v>4.1399999999999997</v>
      </c>
      <c r="AU751" t="s">
        <v>36</v>
      </c>
      <c r="AV751">
        <v>0</v>
      </c>
      <c r="AW751">
        <v>2</v>
      </c>
      <c r="AX751">
        <v>51458401</v>
      </c>
      <c r="AY751">
        <v>2</v>
      </c>
      <c r="AZ751">
        <v>100352</v>
      </c>
      <c r="BA751">
        <v>751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CX751">
        <f>ROUND(Y751*Source!I338,9)</f>
        <v>0.65285212500000001</v>
      </c>
      <c r="CY751">
        <f t="shared" si="448"/>
        <v>442.25</v>
      </c>
      <c r="CZ751">
        <f t="shared" si="449"/>
        <v>442.25</v>
      </c>
      <c r="DA751">
        <f t="shared" si="450"/>
        <v>1</v>
      </c>
      <c r="DB751">
        <f t="shared" si="446"/>
        <v>2631.9475000000002</v>
      </c>
      <c r="DC751">
        <f t="shared" si="447"/>
        <v>251.73500000000001</v>
      </c>
      <c r="DD751" t="s">
        <v>3</v>
      </c>
      <c r="DE751" t="s">
        <v>3</v>
      </c>
      <c r="DF751">
        <f t="shared" si="420"/>
        <v>0</v>
      </c>
      <c r="DG751">
        <f t="shared" si="421"/>
        <v>288.72000000000003</v>
      </c>
      <c r="DH751">
        <f t="shared" si="422"/>
        <v>27.62</v>
      </c>
      <c r="DI751">
        <f t="shared" si="423"/>
        <v>0</v>
      </c>
      <c r="DJ751">
        <f t="shared" si="451"/>
        <v>288.72000000000003</v>
      </c>
      <c r="DK751">
        <v>0</v>
      </c>
    </row>
    <row r="752" spans="1:115" x14ac:dyDescent="0.2">
      <c r="A752">
        <f>ROW(Source!A338)</f>
        <v>338</v>
      </c>
      <c r="B752">
        <v>51441990</v>
      </c>
      <c r="C752">
        <v>51458384</v>
      </c>
      <c r="D752">
        <v>0</v>
      </c>
      <c r="E752">
        <v>1</v>
      </c>
      <c r="F752">
        <v>1</v>
      </c>
      <c r="G752">
        <v>1</v>
      </c>
      <c r="H752">
        <v>2</v>
      </c>
      <c r="I752" t="s">
        <v>815</v>
      </c>
      <c r="J752" t="s">
        <v>3</v>
      </c>
      <c r="K752" t="s">
        <v>816</v>
      </c>
      <c r="L752">
        <v>37129807</v>
      </c>
      <c r="N752">
        <v>1011</v>
      </c>
      <c r="O752" t="s">
        <v>646</v>
      </c>
      <c r="P752" t="s">
        <v>646</v>
      </c>
      <c r="Q752">
        <v>1</v>
      </c>
      <c r="W752">
        <v>0</v>
      </c>
      <c r="X752">
        <v>-1475062279</v>
      </c>
      <c r="Y752">
        <f t="shared" si="445"/>
        <v>9.0849999999999991</v>
      </c>
      <c r="AA752">
        <v>0</v>
      </c>
      <c r="AB752">
        <v>785.86</v>
      </c>
      <c r="AC752">
        <v>45.24</v>
      </c>
      <c r="AD752">
        <v>0</v>
      </c>
      <c r="AE752">
        <v>0</v>
      </c>
      <c r="AF752">
        <v>785.86</v>
      </c>
      <c r="AG752">
        <v>45.24</v>
      </c>
      <c r="AH752">
        <v>0</v>
      </c>
      <c r="AI752">
        <v>1</v>
      </c>
      <c r="AJ752">
        <v>1</v>
      </c>
      <c r="AK752">
        <v>1</v>
      </c>
      <c r="AL752">
        <v>1</v>
      </c>
      <c r="AN752">
        <v>0</v>
      </c>
      <c r="AO752">
        <v>1</v>
      </c>
      <c r="AP752">
        <v>0</v>
      </c>
      <c r="AQ752">
        <v>0</v>
      </c>
      <c r="AR752">
        <v>0</v>
      </c>
      <c r="AS752" t="s">
        <v>3</v>
      </c>
      <c r="AT752">
        <v>6.32</v>
      </c>
      <c r="AU752" t="s">
        <v>36</v>
      </c>
      <c r="AV752">
        <v>0</v>
      </c>
      <c r="AW752">
        <v>2</v>
      </c>
      <c r="AX752">
        <v>51458402</v>
      </c>
      <c r="AY752">
        <v>2</v>
      </c>
      <c r="AZ752">
        <v>100352</v>
      </c>
      <c r="BA752">
        <v>752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CX752">
        <f>ROUND(Y752*Source!I338,9)</f>
        <v>0.99662450000000002</v>
      </c>
      <c r="CY752">
        <f t="shared" si="448"/>
        <v>785.86</v>
      </c>
      <c r="CZ752">
        <f t="shared" si="449"/>
        <v>785.86</v>
      </c>
      <c r="DA752">
        <f t="shared" si="450"/>
        <v>1</v>
      </c>
      <c r="DB752">
        <f t="shared" si="446"/>
        <v>7139.5450000000001</v>
      </c>
      <c r="DC752">
        <f t="shared" si="447"/>
        <v>411.01</v>
      </c>
      <c r="DD752" t="s">
        <v>3</v>
      </c>
      <c r="DE752" t="s">
        <v>3</v>
      </c>
      <c r="DF752">
        <f t="shared" si="420"/>
        <v>0</v>
      </c>
      <c r="DG752">
        <f t="shared" si="421"/>
        <v>783.21</v>
      </c>
      <c r="DH752">
        <f t="shared" si="422"/>
        <v>45.09</v>
      </c>
      <c r="DI752">
        <f t="shared" si="423"/>
        <v>0</v>
      </c>
      <c r="DJ752">
        <f t="shared" si="451"/>
        <v>783.21</v>
      </c>
      <c r="DK752">
        <v>0</v>
      </c>
    </row>
    <row r="753" spans="1:115" x14ac:dyDescent="0.2">
      <c r="A753">
        <f>ROW(Source!A338)</f>
        <v>338</v>
      </c>
      <c r="B753">
        <v>51441990</v>
      </c>
      <c r="C753">
        <v>51458384</v>
      </c>
      <c r="D753">
        <v>0</v>
      </c>
      <c r="E753">
        <v>1</v>
      </c>
      <c r="F753">
        <v>1</v>
      </c>
      <c r="G753">
        <v>1</v>
      </c>
      <c r="H753">
        <v>2</v>
      </c>
      <c r="I753" t="s">
        <v>787</v>
      </c>
      <c r="J753" t="s">
        <v>3</v>
      </c>
      <c r="K753" t="s">
        <v>788</v>
      </c>
      <c r="L753">
        <v>37129807</v>
      </c>
      <c r="N753">
        <v>1011</v>
      </c>
      <c r="O753" t="s">
        <v>646</v>
      </c>
      <c r="P753" t="s">
        <v>646</v>
      </c>
      <c r="Q753">
        <v>1</v>
      </c>
      <c r="W753">
        <v>0</v>
      </c>
      <c r="X753">
        <v>-99921888</v>
      </c>
      <c r="Y753">
        <f t="shared" si="445"/>
        <v>6.7706249999999999</v>
      </c>
      <c r="AA753">
        <v>0</v>
      </c>
      <c r="AB753">
        <v>3</v>
      </c>
      <c r="AC753">
        <v>0</v>
      </c>
      <c r="AD753">
        <v>0</v>
      </c>
      <c r="AE753">
        <v>0</v>
      </c>
      <c r="AF753">
        <v>3</v>
      </c>
      <c r="AG753">
        <v>0</v>
      </c>
      <c r="AH753">
        <v>0</v>
      </c>
      <c r="AI753">
        <v>1</v>
      </c>
      <c r="AJ753">
        <v>1</v>
      </c>
      <c r="AK753">
        <v>1</v>
      </c>
      <c r="AL753">
        <v>1</v>
      </c>
      <c r="AN753">
        <v>0</v>
      </c>
      <c r="AO753">
        <v>1</v>
      </c>
      <c r="AP753">
        <v>0</v>
      </c>
      <c r="AQ753">
        <v>0</v>
      </c>
      <c r="AR753">
        <v>0</v>
      </c>
      <c r="AS753" t="s">
        <v>3</v>
      </c>
      <c r="AT753">
        <v>4.71</v>
      </c>
      <c r="AU753" t="s">
        <v>36</v>
      </c>
      <c r="AV753">
        <v>0</v>
      </c>
      <c r="AW753">
        <v>2</v>
      </c>
      <c r="AX753">
        <v>51458403</v>
      </c>
      <c r="AY753">
        <v>2</v>
      </c>
      <c r="AZ753">
        <v>32768</v>
      </c>
      <c r="BA753">
        <v>753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CX753">
        <f>ROUND(Y753*Source!I338,9)</f>
        <v>0.74273756300000005</v>
      </c>
      <c r="CY753">
        <f t="shared" si="448"/>
        <v>3</v>
      </c>
      <c r="CZ753">
        <f t="shared" si="449"/>
        <v>3</v>
      </c>
      <c r="DA753">
        <f t="shared" si="450"/>
        <v>1</v>
      </c>
      <c r="DB753">
        <f t="shared" si="446"/>
        <v>20.311875000000001</v>
      </c>
      <c r="DC753">
        <f t="shared" si="447"/>
        <v>0</v>
      </c>
      <c r="DD753" t="s">
        <v>3</v>
      </c>
      <c r="DE753" t="s">
        <v>3</v>
      </c>
      <c r="DF753">
        <f t="shared" si="420"/>
        <v>0</v>
      </c>
      <c r="DG753">
        <f t="shared" si="421"/>
        <v>2.23</v>
      </c>
      <c r="DH753">
        <f t="shared" si="422"/>
        <v>0</v>
      </c>
      <c r="DI753">
        <f t="shared" si="423"/>
        <v>0</v>
      </c>
      <c r="DJ753">
        <f t="shared" si="451"/>
        <v>2.23</v>
      </c>
      <c r="DK753">
        <v>0</v>
      </c>
    </row>
    <row r="754" spans="1:115" x14ac:dyDescent="0.2">
      <c r="A754">
        <f>ROW(Source!A338)</f>
        <v>338</v>
      </c>
      <c r="B754">
        <v>51441990</v>
      </c>
      <c r="C754">
        <v>51458384</v>
      </c>
      <c r="D754">
        <v>0</v>
      </c>
      <c r="E754">
        <v>1</v>
      </c>
      <c r="F754">
        <v>1</v>
      </c>
      <c r="G754">
        <v>1</v>
      </c>
      <c r="H754">
        <v>2</v>
      </c>
      <c r="I754" t="s">
        <v>789</v>
      </c>
      <c r="J754" t="s">
        <v>3</v>
      </c>
      <c r="K754" t="s">
        <v>790</v>
      </c>
      <c r="L754">
        <v>37129807</v>
      </c>
      <c r="N754">
        <v>1011</v>
      </c>
      <c r="O754" t="s">
        <v>646</v>
      </c>
      <c r="P754" t="s">
        <v>646</v>
      </c>
      <c r="Q754">
        <v>1</v>
      </c>
      <c r="W754">
        <v>0</v>
      </c>
      <c r="X754">
        <v>162646650</v>
      </c>
      <c r="Y754">
        <f t="shared" si="445"/>
        <v>2.76</v>
      </c>
      <c r="AA754">
        <v>0</v>
      </c>
      <c r="AB754">
        <v>536.09</v>
      </c>
      <c r="AC754">
        <v>45.24</v>
      </c>
      <c r="AD754">
        <v>0</v>
      </c>
      <c r="AE754">
        <v>0</v>
      </c>
      <c r="AF754">
        <v>536.09</v>
      </c>
      <c r="AG754">
        <v>45.24</v>
      </c>
      <c r="AH754">
        <v>0</v>
      </c>
      <c r="AI754">
        <v>1</v>
      </c>
      <c r="AJ754">
        <v>1</v>
      </c>
      <c r="AK754">
        <v>1</v>
      </c>
      <c r="AL754">
        <v>1</v>
      </c>
      <c r="AN754">
        <v>0</v>
      </c>
      <c r="AO754">
        <v>1</v>
      </c>
      <c r="AP754">
        <v>0</v>
      </c>
      <c r="AQ754">
        <v>0</v>
      </c>
      <c r="AR754">
        <v>0</v>
      </c>
      <c r="AS754" t="s">
        <v>3</v>
      </c>
      <c r="AT754">
        <v>1.92</v>
      </c>
      <c r="AU754" t="s">
        <v>36</v>
      </c>
      <c r="AV754">
        <v>0</v>
      </c>
      <c r="AW754">
        <v>2</v>
      </c>
      <c r="AX754">
        <v>51458404</v>
      </c>
      <c r="AY754">
        <v>2</v>
      </c>
      <c r="AZ754">
        <v>98304</v>
      </c>
      <c r="BA754">
        <v>754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CX754">
        <f>ROUND(Y754*Source!I338,9)</f>
        <v>0.30277199999999999</v>
      </c>
      <c r="CY754">
        <f t="shared" si="448"/>
        <v>536.09</v>
      </c>
      <c r="CZ754">
        <f t="shared" si="449"/>
        <v>536.09</v>
      </c>
      <c r="DA754">
        <f t="shared" si="450"/>
        <v>1</v>
      </c>
      <c r="DB754">
        <f t="shared" si="446"/>
        <v>1479.6043749999999</v>
      </c>
      <c r="DC754">
        <f t="shared" si="447"/>
        <v>124.86125</v>
      </c>
      <c r="DD754" t="s">
        <v>3</v>
      </c>
      <c r="DE754" t="s">
        <v>3</v>
      </c>
      <c r="DF754">
        <f t="shared" si="420"/>
        <v>0</v>
      </c>
      <c r="DG754">
        <f t="shared" si="421"/>
        <v>162.31</v>
      </c>
      <c r="DH754">
        <f t="shared" si="422"/>
        <v>13.7</v>
      </c>
      <c r="DI754">
        <f t="shared" si="423"/>
        <v>0</v>
      </c>
      <c r="DJ754">
        <f t="shared" si="451"/>
        <v>162.31</v>
      </c>
      <c r="DK754">
        <v>0</v>
      </c>
    </row>
    <row r="755" spans="1:115" x14ac:dyDescent="0.2">
      <c r="A755">
        <f>ROW(Source!A338)</f>
        <v>338</v>
      </c>
      <c r="B755">
        <v>51441990</v>
      </c>
      <c r="C755">
        <v>51458384</v>
      </c>
      <c r="D755">
        <v>0</v>
      </c>
      <c r="E755">
        <v>1</v>
      </c>
      <c r="F755">
        <v>1</v>
      </c>
      <c r="G755">
        <v>1</v>
      </c>
      <c r="H755">
        <v>2</v>
      </c>
      <c r="I755" t="s">
        <v>754</v>
      </c>
      <c r="J755" t="s">
        <v>3</v>
      </c>
      <c r="K755" t="s">
        <v>755</v>
      </c>
      <c r="L755">
        <v>37129807</v>
      </c>
      <c r="N755">
        <v>1011</v>
      </c>
      <c r="O755" t="s">
        <v>646</v>
      </c>
      <c r="P755" t="s">
        <v>646</v>
      </c>
      <c r="Q755">
        <v>1</v>
      </c>
      <c r="W755">
        <v>0</v>
      </c>
      <c r="X755">
        <v>1106510263</v>
      </c>
      <c r="Y755">
        <f t="shared" si="445"/>
        <v>16.488125</v>
      </c>
      <c r="AA755">
        <v>0</v>
      </c>
      <c r="AB755">
        <v>1.5</v>
      </c>
      <c r="AC755">
        <v>0</v>
      </c>
      <c r="AD755">
        <v>0</v>
      </c>
      <c r="AE755">
        <v>0</v>
      </c>
      <c r="AF755">
        <v>1.5</v>
      </c>
      <c r="AG755">
        <v>0</v>
      </c>
      <c r="AH755">
        <v>0</v>
      </c>
      <c r="AI755">
        <v>1</v>
      </c>
      <c r="AJ755">
        <v>1</v>
      </c>
      <c r="AK755">
        <v>1</v>
      </c>
      <c r="AL755">
        <v>1</v>
      </c>
      <c r="AN755">
        <v>0</v>
      </c>
      <c r="AO755">
        <v>1</v>
      </c>
      <c r="AP755">
        <v>0</v>
      </c>
      <c r="AQ755">
        <v>0</v>
      </c>
      <c r="AR755">
        <v>0</v>
      </c>
      <c r="AS755" t="s">
        <v>3</v>
      </c>
      <c r="AT755">
        <v>11.47</v>
      </c>
      <c r="AU755" t="s">
        <v>36</v>
      </c>
      <c r="AV755">
        <v>0</v>
      </c>
      <c r="AW755">
        <v>2</v>
      </c>
      <c r="AX755">
        <v>51458405</v>
      </c>
      <c r="AY755">
        <v>2</v>
      </c>
      <c r="AZ755">
        <v>32768</v>
      </c>
      <c r="BA755">
        <v>755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CX755">
        <f>ROUND(Y755*Source!I338,9)</f>
        <v>1.808747313</v>
      </c>
      <c r="CY755">
        <f t="shared" si="448"/>
        <v>1.5</v>
      </c>
      <c r="CZ755">
        <f t="shared" si="449"/>
        <v>1.5</v>
      </c>
      <c r="DA755">
        <f t="shared" si="450"/>
        <v>1</v>
      </c>
      <c r="DB755">
        <f t="shared" si="446"/>
        <v>24.739374999999999</v>
      </c>
      <c r="DC755">
        <f t="shared" si="447"/>
        <v>0</v>
      </c>
      <c r="DD755" t="s">
        <v>3</v>
      </c>
      <c r="DE755" t="s">
        <v>3</v>
      </c>
      <c r="DF755">
        <f t="shared" si="420"/>
        <v>0</v>
      </c>
      <c r="DG755">
        <f t="shared" si="421"/>
        <v>2.71</v>
      </c>
      <c r="DH755">
        <f t="shared" si="422"/>
        <v>0</v>
      </c>
      <c r="DI755">
        <f t="shared" si="423"/>
        <v>0</v>
      </c>
      <c r="DJ755">
        <f t="shared" si="451"/>
        <v>2.71</v>
      </c>
      <c r="DK755">
        <v>0</v>
      </c>
    </row>
    <row r="756" spans="1:115" x14ac:dyDescent="0.2">
      <c r="A756">
        <f>ROW(Source!A338)</f>
        <v>338</v>
      </c>
      <c r="B756">
        <v>51441990</v>
      </c>
      <c r="C756">
        <v>51458384</v>
      </c>
      <c r="D756">
        <v>0</v>
      </c>
      <c r="E756">
        <v>1</v>
      </c>
      <c r="F756">
        <v>1</v>
      </c>
      <c r="G756">
        <v>1</v>
      </c>
      <c r="H756">
        <v>3</v>
      </c>
      <c r="I756" t="s">
        <v>487</v>
      </c>
      <c r="J756" t="s">
        <v>3</v>
      </c>
      <c r="K756" t="s">
        <v>488</v>
      </c>
      <c r="L756">
        <v>1339</v>
      </c>
      <c r="N756">
        <v>1007</v>
      </c>
      <c r="O756" t="s">
        <v>57</v>
      </c>
      <c r="P756" t="s">
        <v>57</v>
      </c>
      <c r="Q756">
        <v>1</v>
      </c>
      <c r="W756">
        <v>0</v>
      </c>
      <c r="X756">
        <v>2075427030</v>
      </c>
      <c r="Y756">
        <f>AT756</f>
        <v>1170</v>
      </c>
      <c r="AA756">
        <v>196.81</v>
      </c>
      <c r="AB756">
        <v>0</v>
      </c>
      <c r="AC756">
        <v>0</v>
      </c>
      <c r="AD756">
        <v>0</v>
      </c>
      <c r="AE756">
        <v>196.81</v>
      </c>
      <c r="AF756">
        <v>0</v>
      </c>
      <c r="AG756">
        <v>0</v>
      </c>
      <c r="AH756">
        <v>0</v>
      </c>
      <c r="AI756">
        <v>1</v>
      </c>
      <c r="AJ756">
        <v>1</v>
      </c>
      <c r="AK756">
        <v>1</v>
      </c>
      <c r="AL756">
        <v>1</v>
      </c>
      <c r="AN756">
        <v>0</v>
      </c>
      <c r="AO756">
        <v>1</v>
      </c>
      <c r="AP756">
        <v>0</v>
      </c>
      <c r="AQ756">
        <v>0</v>
      </c>
      <c r="AR756">
        <v>0</v>
      </c>
      <c r="AS756" t="s">
        <v>3</v>
      </c>
      <c r="AT756">
        <v>1170</v>
      </c>
      <c r="AU756" t="s">
        <v>3</v>
      </c>
      <c r="AV756">
        <v>0</v>
      </c>
      <c r="AW756">
        <v>2</v>
      </c>
      <c r="AX756">
        <v>51458406</v>
      </c>
      <c r="AY756">
        <v>2</v>
      </c>
      <c r="AZ756">
        <v>16384</v>
      </c>
      <c r="BA756">
        <v>756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CX756">
        <f>ROUND(Y756*Source!I338,9)</f>
        <v>128.34899999999999</v>
      </c>
      <c r="CY756">
        <f>AA756</f>
        <v>196.81</v>
      </c>
      <c r="CZ756">
        <f>AE756</f>
        <v>196.81</v>
      </c>
      <c r="DA756">
        <f>AI756</f>
        <v>1</v>
      </c>
      <c r="DB756">
        <f>ROUND(ROUND(AT756*CZ756,2),6)</f>
        <v>230267.7</v>
      </c>
      <c r="DC756">
        <f>ROUND(ROUND(AT756*AG756,2),6)</f>
        <v>0</v>
      </c>
      <c r="DD756" t="s">
        <v>3</v>
      </c>
      <c r="DE756" t="s">
        <v>3</v>
      </c>
      <c r="DF756">
        <f t="shared" si="420"/>
        <v>25260.37</v>
      </c>
      <c r="DG756">
        <f t="shared" si="421"/>
        <v>0</v>
      </c>
      <c r="DH756">
        <f t="shared" si="422"/>
        <v>0</v>
      </c>
      <c r="DI756">
        <f t="shared" si="423"/>
        <v>0</v>
      </c>
      <c r="DJ756">
        <f>DF756</f>
        <v>25260.37</v>
      </c>
      <c r="DK756">
        <v>0</v>
      </c>
    </row>
    <row r="757" spans="1:115" x14ac:dyDescent="0.2">
      <c r="A757">
        <f>ROW(Source!A343)</f>
        <v>343</v>
      </c>
      <c r="B757">
        <v>51442965</v>
      </c>
      <c r="C757">
        <v>51458409</v>
      </c>
      <c r="D757">
        <v>0</v>
      </c>
      <c r="E757">
        <v>1</v>
      </c>
      <c r="F757">
        <v>1</v>
      </c>
      <c r="G757">
        <v>1</v>
      </c>
      <c r="H757">
        <v>1</v>
      </c>
      <c r="I757" t="s">
        <v>825</v>
      </c>
      <c r="J757" t="s">
        <v>3</v>
      </c>
      <c r="K757" t="s">
        <v>826</v>
      </c>
      <c r="L757">
        <v>1369</v>
      </c>
      <c r="N757">
        <v>1013</v>
      </c>
      <c r="O757" t="s">
        <v>642</v>
      </c>
      <c r="P757" t="s">
        <v>642</v>
      </c>
      <c r="Q757">
        <v>1</v>
      </c>
      <c r="W757">
        <v>0</v>
      </c>
      <c r="X757">
        <v>1798868365</v>
      </c>
      <c r="Y757">
        <f>(AT757*1.15*1.15)</f>
        <v>162.00624999999999</v>
      </c>
      <c r="AA757">
        <v>0</v>
      </c>
      <c r="AB757">
        <v>0</v>
      </c>
      <c r="AC757">
        <v>0</v>
      </c>
      <c r="AD757">
        <v>8.09</v>
      </c>
      <c r="AE757">
        <v>0</v>
      </c>
      <c r="AF757">
        <v>0</v>
      </c>
      <c r="AG757">
        <v>0</v>
      </c>
      <c r="AH757">
        <v>8.09</v>
      </c>
      <c r="AI757">
        <v>1</v>
      </c>
      <c r="AJ757">
        <v>1</v>
      </c>
      <c r="AK757">
        <v>1</v>
      </c>
      <c r="AL757">
        <v>1</v>
      </c>
      <c r="AN757">
        <v>0</v>
      </c>
      <c r="AO757">
        <v>1</v>
      </c>
      <c r="AP757">
        <v>0</v>
      </c>
      <c r="AQ757">
        <v>0</v>
      </c>
      <c r="AR757">
        <v>0</v>
      </c>
      <c r="AS757" t="s">
        <v>3</v>
      </c>
      <c r="AT757">
        <v>122.5</v>
      </c>
      <c r="AU757" t="s">
        <v>43</v>
      </c>
      <c r="AV757">
        <v>1</v>
      </c>
      <c r="AW757">
        <v>2</v>
      </c>
      <c r="AX757">
        <v>51458421</v>
      </c>
      <c r="AY757">
        <v>2</v>
      </c>
      <c r="AZ757">
        <v>133120</v>
      </c>
      <c r="BA757">
        <v>757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CX757">
        <f>ROUND(Y757*Source!I343,9)</f>
        <v>0</v>
      </c>
      <c r="CY757">
        <f>AD757</f>
        <v>8.09</v>
      </c>
      <c r="CZ757">
        <f>AH757</f>
        <v>8.09</v>
      </c>
      <c r="DA757">
        <f>AL757</f>
        <v>1</v>
      </c>
      <c r="DB757">
        <f>ROUND((ROUND(AT757*CZ757,2)*1.15*1.15),6)</f>
        <v>1310.6371750000001</v>
      </c>
      <c r="DC757">
        <f>ROUND((ROUND(AT757*AG757,2)*1.15*1.15),6)</f>
        <v>0</v>
      </c>
      <c r="DD757" t="s">
        <v>3</v>
      </c>
      <c r="DE757" t="s">
        <v>3</v>
      </c>
      <c r="DF757">
        <f t="shared" si="420"/>
        <v>0</v>
      </c>
      <c r="DG757">
        <f t="shared" si="421"/>
        <v>0</v>
      </c>
      <c r="DH757">
        <f t="shared" si="422"/>
        <v>0</v>
      </c>
      <c r="DI757">
        <f t="shared" si="423"/>
        <v>0</v>
      </c>
      <c r="DJ757">
        <f>DI757</f>
        <v>0</v>
      </c>
      <c r="DK757">
        <v>0</v>
      </c>
    </row>
    <row r="758" spans="1:115" x14ac:dyDescent="0.2">
      <c r="A758">
        <f>ROW(Source!A343)</f>
        <v>343</v>
      </c>
      <c r="B758">
        <v>51442965</v>
      </c>
      <c r="C758">
        <v>51458409</v>
      </c>
      <c r="D758">
        <v>121548</v>
      </c>
      <c r="E758">
        <v>1</v>
      </c>
      <c r="F758">
        <v>1</v>
      </c>
      <c r="G758">
        <v>1</v>
      </c>
      <c r="H758">
        <v>1</v>
      </c>
      <c r="I758" t="s">
        <v>31</v>
      </c>
      <c r="J758" t="s">
        <v>3</v>
      </c>
      <c r="K758" t="s">
        <v>643</v>
      </c>
      <c r="L758">
        <v>1369</v>
      </c>
      <c r="N758">
        <v>1013</v>
      </c>
      <c r="O758" t="s">
        <v>642</v>
      </c>
      <c r="P758" t="s">
        <v>642</v>
      </c>
      <c r="Q758">
        <v>1</v>
      </c>
      <c r="W758">
        <v>0</v>
      </c>
      <c r="X758">
        <v>18861106</v>
      </c>
      <c r="Y758">
        <f t="shared" ref="Y758:Y766" si="452">(AT758*1.25*1.15)</f>
        <v>56.134374999999999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1</v>
      </c>
      <c r="AJ758">
        <v>1</v>
      </c>
      <c r="AK758">
        <v>1</v>
      </c>
      <c r="AL758">
        <v>1</v>
      </c>
      <c r="AN758">
        <v>0</v>
      </c>
      <c r="AO758">
        <v>1</v>
      </c>
      <c r="AP758">
        <v>0</v>
      </c>
      <c r="AQ758">
        <v>0</v>
      </c>
      <c r="AR758">
        <v>0</v>
      </c>
      <c r="AS758" t="s">
        <v>3</v>
      </c>
      <c r="AT758">
        <v>39.049999999999997</v>
      </c>
      <c r="AU758" t="s">
        <v>36</v>
      </c>
      <c r="AV758">
        <v>2</v>
      </c>
      <c r="AW758">
        <v>2</v>
      </c>
      <c r="AX758">
        <v>51458422</v>
      </c>
      <c r="AY758">
        <v>1</v>
      </c>
      <c r="AZ758">
        <v>0</v>
      </c>
      <c r="BA758">
        <v>758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CX758">
        <f>ROUND(Y758*Source!I343,9)</f>
        <v>0</v>
      </c>
      <c r="CY758">
        <f>AD758</f>
        <v>0</v>
      </c>
      <c r="CZ758">
        <f>AH758</f>
        <v>0</v>
      </c>
      <c r="DA758">
        <f>AL758</f>
        <v>1</v>
      </c>
      <c r="DB758">
        <f t="shared" ref="DB758:DB766" si="453">ROUND((ROUND(AT758*CZ758,2)*1.25*1.15),6)</f>
        <v>0</v>
      </c>
      <c r="DC758">
        <f t="shared" ref="DC758:DC766" si="454">ROUND((ROUND(AT758*AG758,2)*1.25*1.15),6)</f>
        <v>0</v>
      </c>
      <c r="DD758" t="s">
        <v>3</v>
      </c>
      <c r="DE758" t="s">
        <v>3</v>
      </c>
      <c r="DF758">
        <f t="shared" si="420"/>
        <v>0</v>
      </c>
      <c r="DG758">
        <f t="shared" si="421"/>
        <v>0</v>
      </c>
      <c r="DH758">
        <f t="shared" si="422"/>
        <v>0</v>
      </c>
      <c r="DI758">
        <f t="shared" si="423"/>
        <v>0</v>
      </c>
      <c r="DJ758">
        <f>DI758</f>
        <v>0</v>
      </c>
      <c r="DK758">
        <v>0</v>
      </c>
    </row>
    <row r="759" spans="1:115" x14ac:dyDescent="0.2">
      <c r="A759">
        <f>ROW(Source!A343)</f>
        <v>343</v>
      </c>
      <c r="B759">
        <v>51442965</v>
      </c>
      <c r="C759">
        <v>51458409</v>
      </c>
      <c r="D759">
        <v>0</v>
      </c>
      <c r="E759">
        <v>1</v>
      </c>
      <c r="F759">
        <v>1</v>
      </c>
      <c r="G759">
        <v>1</v>
      </c>
      <c r="H759">
        <v>2</v>
      </c>
      <c r="I759" t="s">
        <v>809</v>
      </c>
      <c r="J759" t="s">
        <v>3</v>
      </c>
      <c r="K759" t="s">
        <v>810</v>
      </c>
      <c r="L759">
        <v>37129807</v>
      </c>
      <c r="N759">
        <v>1011</v>
      </c>
      <c r="O759" t="s">
        <v>646</v>
      </c>
      <c r="P759" t="s">
        <v>646</v>
      </c>
      <c r="Q759">
        <v>1</v>
      </c>
      <c r="W759">
        <v>0</v>
      </c>
      <c r="X759">
        <v>-1851413075</v>
      </c>
      <c r="Y759">
        <f t="shared" si="452"/>
        <v>0.37374999999999997</v>
      </c>
      <c r="AA759">
        <v>0</v>
      </c>
      <c r="AB759">
        <v>252.4</v>
      </c>
      <c r="AC759">
        <v>27</v>
      </c>
      <c r="AD759">
        <v>0</v>
      </c>
      <c r="AE759">
        <v>0</v>
      </c>
      <c r="AF759">
        <v>252.4</v>
      </c>
      <c r="AG759">
        <v>27</v>
      </c>
      <c r="AH759">
        <v>0</v>
      </c>
      <c r="AI759">
        <v>1</v>
      </c>
      <c r="AJ759">
        <v>1</v>
      </c>
      <c r="AK759">
        <v>1</v>
      </c>
      <c r="AL759">
        <v>1</v>
      </c>
      <c r="AN759">
        <v>0</v>
      </c>
      <c r="AO759">
        <v>1</v>
      </c>
      <c r="AP759">
        <v>0</v>
      </c>
      <c r="AQ759">
        <v>0</v>
      </c>
      <c r="AR759">
        <v>0</v>
      </c>
      <c r="AS759" t="s">
        <v>3</v>
      </c>
      <c r="AT759">
        <v>0.26</v>
      </c>
      <c r="AU759" t="s">
        <v>36</v>
      </c>
      <c r="AV759">
        <v>0</v>
      </c>
      <c r="AW759">
        <v>2</v>
      </c>
      <c r="AX759">
        <v>51458423</v>
      </c>
      <c r="AY759">
        <v>2</v>
      </c>
      <c r="AZ759">
        <v>100352</v>
      </c>
      <c r="BA759">
        <v>759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CX759">
        <f>ROUND(Y759*Source!I343,9)</f>
        <v>0</v>
      </c>
      <c r="CY759">
        <f t="shared" ref="CY759:CY766" si="455">AB759</f>
        <v>252.4</v>
      </c>
      <c r="CZ759">
        <f t="shared" ref="CZ759:CZ766" si="456">AF759</f>
        <v>252.4</v>
      </c>
      <c r="DA759">
        <f t="shared" ref="DA759:DA766" si="457">AJ759</f>
        <v>1</v>
      </c>
      <c r="DB759">
        <f t="shared" si="453"/>
        <v>94.328749999999999</v>
      </c>
      <c r="DC759">
        <f t="shared" si="454"/>
        <v>10.09125</v>
      </c>
      <c r="DD759" t="s">
        <v>3</v>
      </c>
      <c r="DE759" t="s">
        <v>3</v>
      </c>
      <c r="DF759">
        <f t="shared" si="420"/>
        <v>0</v>
      </c>
      <c r="DG759">
        <f t="shared" si="421"/>
        <v>0</v>
      </c>
      <c r="DH759">
        <f t="shared" si="422"/>
        <v>0</v>
      </c>
      <c r="DI759">
        <f t="shared" si="423"/>
        <v>0</v>
      </c>
      <c r="DJ759">
        <f t="shared" ref="DJ759:DJ766" si="458">DG759</f>
        <v>0</v>
      </c>
      <c r="DK759">
        <v>0</v>
      </c>
    </row>
    <row r="760" spans="1:115" x14ac:dyDescent="0.2">
      <c r="A760">
        <f>ROW(Source!A343)</f>
        <v>343</v>
      </c>
      <c r="B760">
        <v>51442965</v>
      </c>
      <c r="C760">
        <v>51458409</v>
      </c>
      <c r="D760">
        <v>0</v>
      </c>
      <c r="E760">
        <v>1</v>
      </c>
      <c r="F760">
        <v>1</v>
      </c>
      <c r="G760">
        <v>1</v>
      </c>
      <c r="H760">
        <v>2</v>
      </c>
      <c r="I760" t="s">
        <v>693</v>
      </c>
      <c r="J760" t="s">
        <v>3</v>
      </c>
      <c r="K760" t="s">
        <v>694</v>
      </c>
      <c r="L760">
        <v>37129807</v>
      </c>
      <c r="N760">
        <v>1011</v>
      </c>
      <c r="O760" t="s">
        <v>646</v>
      </c>
      <c r="P760" t="s">
        <v>646</v>
      </c>
      <c r="Q760">
        <v>1</v>
      </c>
      <c r="W760">
        <v>0</v>
      </c>
      <c r="X760">
        <v>-868342826</v>
      </c>
      <c r="Y760">
        <f t="shared" si="452"/>
        <v>4.7581249999999997</v>
      </c>
      <c r="AA760">
        <v>0</v>
      </c>
      <c r="AB760">
        <v>597.1</v>
      </c>
      <c r="AC760">
        <v>23.2</v>
      </c>
      <c r="AD760">
        <v>0</v>
      </c>
      <c r="AE760">
        <v>0</v>
      </c>
      <c r="AF760">
        <v>597.1</v>
      </c>
      <c r="AG760">
        <v>23.2</v>
      </c>
      <c r="AH760">
        <v>0</v>
      </c>
      <c r="AI760">
        <v>1</v>
      </c>
      <c r="AJ760">
        <v>1</v>
      </c>
      <c r="AK760">
        <v>1</v>
      </c>
      <c r="AL760">
        <v>1</v>
      </c>
      <c r="AN760">
        <v>0</v>
      </c>
      <c r="AO760">
        <v>1</v>
      </c>
      <c r="AP760">
        <v>0</v>
      </c>
      <c r="AQ760">
        <v>0</v>
      </c>
      <c r="AR760">
        <v>0</v>
      </c>
      <c r="AS760" t="s">
        <v>3</v>
      </c>
      <c r="AT760">
        <v>3.31</v>
      </c>
      <c r="AU760" t="s">
        <v>36</v>
      </c>
      <c r="AV760">
        <v>0</v>
      </c>
      <c r="AW760">
        <v>2</v>
      </c>
      <c r="AX760">
        <v>51458424</v>
      </c>
      <c r="AY760">
        <v>2</v>
      </c>
      <c r="AZ760">
        <v>98304</v>
      </c>
      <c r="BA760">
        <v>760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CX760">
        <f>ROUND(Y760*Source!I343,9)</f>
        <v>0</v>
      </c>
      <c r="CY760">
        <f t="shared" si="455"/>
        <v>597.1</v>
      </c>
      <c r="CZ760">
        <f t="shared" si="456"/>
        <v>597.1</v>
      </c>
      <c r="DA760">
        <f t="shared" si="457"/>
        <v>1</v>
      </c>
      <c r="DB760">
        <f t="shared" si="453"/>
        <v>2841.0749999999998</v>
      </c>
      <c r="DC760">
        <f t="shared" si="454"/>
        <v>110.385625</v>
      </c>
      <c r="DD760" t="s">
        <v>3</v>
      </c>
      <c r="DE760" t="s">
        <v>3</v>
      </c>
      <c r="DF760">
        <f t="shared" si="420"/>
        <v>0</v>
      </c>
      <c r="DG760">
        <f t="shared" si="421"/>
        <v>0</v>
      </c>
      <c r="DH760">
        <f t="shared" si="422"/>
        <v>0</v>
      </c>
      <c r="DI760">
        <f t="shared" si="423"/>
        <v>0</v>
      </c>
      <c r="DJ760">
        <f t="shared" si="458"/>
        <v>0</v>
      </c>
      <c r="DK760">
        <v>0</v>
      </c>
    </row>
    <row r="761" spans="1:115" x14ac:dyDescent="0.2">
      <c r="A761">
        <f>ROW(Source!A343)</f>
        <v>343</v>
      </c>
      <c r="B761">
        <v>51442965</v>
      </c>
      <c r="C761">
        <v>51458409</v>
      </c>
      <c r="D761">
        <v>0</v>
      </c>
      <c r="E761">
        <v>1</v>
      </c>
      <c r="F761">
        <v>1</v>
      </c>
      <c r="G761">
        <v>1</v>
      </c>
      <c r="H761">
        <v>2</v>
      </c>
      <c r="I761" t="s">
        <v>811</v>
      </c>
      <c r="J761" t="s">
        <v>3</v>
      </c>
      <c r="K761" t="s">
        <v>812</v>
      </c>
      <c r="L761">
        <v>37129807</v>
      </c>
      <c r="N761">
        <v>1011</v>
      </c>
      <c r="O761" t="s">
        <v>646</v>
      </c>
      <c r="P761" t="s">
        <v>646</v>
      </c>
      <c r="Q761">
        <v>1</v>
      </c>
      <c r="W761">
        <v>0</v>
      </c>
      <c r="X761">
        <v>1264496724</v>
      </c>
      <c r="Y761">
        <f t="shared" si="452"/>
        <v>5.3475000000000001</v>
      </c>
      <c r="AA761">
        <v>0</v>
      </c>
      <c r="AB761">
        <v>442.25</v>
      </c>
      <c r="AC761">
        <v>42.3</v>
      </c>
      <c r="AD761">
        <v>0</v>
      </c>
      <c r="AE761">
        <v>0</v>
      </c>
      <c r="AF761">
        <v>442.25</v>
      </c>
      <c r="AG761">
        <v>42.3</v>
      </c>
      <c r="AH761">
        <v>0</v>
      </c>
      <c r="AI761">
        <v>1</v>
      </c>
      <c r="AJ761">
        <v>1</v>
      </c>
      <c r="AK761">
        <v>1</v>
      </c>
      <c r="AL761">
        <v>1</v>
      </c>
      <c r="AN761">
        <v>0</v>
      </c>
      <c r="AO761">
        <v>1</v>
      </c>
      <c r="AP761">
        <v>0</v>
      </c>
      <c r="AQ761">
        <v>0</v>
      </c>
      <c r="AR761">
        <v>0</v>
      </c>
      <c r="AS761" t="s">
        <v>3</v>
      </c>
      <c r="AT761">
        <v>3.72</v>
      </c>
      <c r="AU761" t="s">
        <v>36</v>
      </c>
      <c r="AV761">
        <v>0</v>
      </c>
      <c r="AW761">
        <v>2</v>
      </c>
      <c r="AX761">
        <v>51458425</v>
      </c>
      <c r="AY761">
        <v>2</v>
      </c>
      <c r="AZ761">
        <v>98304</v>
      </c>
      <c r="BA761">
        <v>761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CX761">
        <f>ROUND(Y761*Source!I343,9)</f>
        <v>0</v>
      </c>
      <c r="CY761">
        <f t="shared" si="455"/>
        <v>442.25</v>
      </c>
      <c r="CZ761">
        <f t="shared" si="456"/>
        <v>442.25</v>
      </c>
      <c r="DA761">
        <f t="shared" si="457"/>
        <v>1</v>
      </c>
      <c r="DB761">
        <f t="shared" si="453"/>
        <v>2364.9318750000002</v>
      </c>
      <c r="DC761">
        <f t="shared" si="454"/>
        <v>226.20500000000001</v>
      </c>
      <c r="DD761" t="s">
        <v>3</v>
      </c>
      <c r="DE761" t="s">
        <v>3</v>
      </c>
      <c r="DF761">
        <f t="shared" si="420"/>
        <v>0</v>
      </c>
      <c r="DG761">
        <f t="shared" si="421"/>
        <v>0</v>
      </c>
      <c r="DH761">
        <f t="shared" si="422"/>
        <v>0</v>
      </c>
      <c r="DI761">
        <f t="shared" si="423"/>
        <v>0</v>
      </c>
      <c r="DJ761">
        <f t="shared" si="458"/>
        <v>0</v>
      </c>
      <c r="DK761">
        <v>0</v>
      </c>
    </row>
    <row r="762" spans="1:115" x14ac:dyDescent="0.2">
      <c r="A762">
        <f>ROW(Source!A343)</f>
        <v>343</v>
      </c>
      <c r="B762">
        <v>51442965</v>
      </c>
      <c r="C762">
        <v>51458409</v>
      </c>
      <c r="D762">
        <v>0</v>
      </c>
      <c r="E762">
        <v>1</v>
      </c>
      <c r="F762">
        <v>1</v>
      </c>
      <c r="G762">
        <v>1</v>
      </c>
      <c r="H762">
        <v>2</v>
      </c>
      <c r="I762" t="s">
        <v>813</v>
      </c>
      <c r="J762" t="s">
        <v>3</v>
      </c>
      <c r="K762" t="s">
        <v>814</v>
      </c>
      <c r="L762">
        <v>37129807</v>
      </c>
      <c r="N762">
        <v>1011</v>
      </c>
      <c r="O762" t="s">
        <v>646</v>
      </c>
      <c r="P762" t="s">
        <v>646</v>
      </c>
      <c r="Q762">
        <v>1</v>
      </c>
      <c r="W762">
        <v>0</v>
      </c>
      <c r="X762">
        <v>145521120</v>
      </c>
      <c r="Y762">
        <f t="shared" si="452"/>
        <v>1.6674999999999998</v>
      </c>
      <c r="AA762">
        <v>0</v>
      </c>
      <c r="AB762">
        <v>1968.37</v>
      </c>
      <c r="AC762">
        <v>60.66</v>
      </c>
      <c r="AD762">
        <v>0</v>
      </c>
      <c r="AE762">
        <v>0</v>
      </c>
      <c r="AF762">
        <v>1968.37</v>
      </c>
      <c r="AG762">
        <v>60.66</v>
      </c>
      <c r="AH762">
        <v>0</v>
      </c>
      <c r="AI762">
        <v>1</v>
      </c>
      <c r="AJ762">
        <v>1</v>
      </c>
      <c r="AK762">
        <v>1</v>
      </c>
      <c r="AL762">
        <v>1</v>
      </c>
      <c r="AN762">
        <v>0</v>
      </c>
      <c r="AO762">
        <v>1</v>
      </c>
      <c r="AP762">
        <v>0</v>
      </c>
      <c r="AQ762">
        <v>0</v>
      </c>
      <c r="AR762">
        <v>0</v>
      </c>
      <c r="AS762" t="s">
        <v>3</v>
      </c>
      <c r="AT762">
        <v>1.1599999999999999</v>
      </c>
      <c r="AU762" t="s">
        <v>36</v>
      </c>
      <c r="AV762">
        <v>0</v>
      </c>
      <c r="AW762">
        <v>2</v>
      </c>
      <c r="AX762">
        <v>51458426</v>
      </c>
      <c r="AY762">
        <v>2</v>
      </c>
      <c r="AZ762">
        <v>100352</v>
      </c>
      <c r="BA762">
        <v>762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CX762">
        <f>ROUND(Y762*Source!I343,9)</f>
        <v>0</v>
      </c>
      <c r="CY762">
        <f t="shared" si="455"/>
        <v>1968.37</v>
      </c>
      <c r="CZ762">
        <f t="shared" si="456"/>
        <v>1968.37</v>
      </c>
      <c r="DA762">
        <f t="shared" si="457"/>
        <v>1</v>
      </c>
      <c r="DB762">
        <f t="shared" si="453"/>
        <v>3282.2581249999998</v>
      </c>
      <c r="DC762">
        <f t="shared" si="454"/>
        <v>101.156875</v>
      </c>
      <c r="DD762" t="s">
        <v>3</v>
      </c>
      <c r="DE762" t="s">
        <v>3</v>
      </c>
      <c r="DF762">
        <f t="shared" si="420"/>
        <v>0</v>
      </c>
      <c r="DG762">
        <f t="shared" si="421"/>
        <v>0</v>
      </c>
      <c r="DH762">
        <f t="shared" si="422"/>
        <v>0</v>
      </c>
      <c r="DI762">
        <f t="shared" si="423"/>
        <v>0</v>
      </c>
      <c r="DJ762">
        <f t="shared" si="458"/>
        <v>0</v>
      </c>
      <c r="DK762">
        <v>0</v>
      </c>
    </row>
    <row r="763" spans="1:115" x14ac:dyDescent="0.2">
      <c r="A763">
        <f>ROW(Source!A343)</f>
        <v>343</v>
      </c>
      <c r="B763">
        <v>51442965</v>
      </c>
      <c r="C763">
        <v>51458409</v>
      </c>
      <c r="D763">
        <v>0</v>
      </c>
      <c r="E763">
        <v>1</v>
      </c>
      <c r="F763">
        <v>1</v>
      </c>
      <c r="G763">
        <v>1</v>
      </c>
      <c r="H763">
        <v>2</v>
      </c>
      <c r="I763" t="s">
        <v>815</v>
      </c>
      <c r="J763" t="s">
        <v>3</v>
      </c>
      <c r="K763" t="s">
        <v>816</v>
      </c>
      <c r="L763">
        <v>37129807</v>
      </c>
      <c r="N763">
        <v>1011</v>
      </c>
      <c r="O763" t="s">
        <v>646</v>
      </c>
      <c r="P763" t="s">
        <v>646</v>
      </c>
      <c r="Q763">
        <v>1</v>
      </c>
      <c r="W763">
        <v>0</v>
      </c>
      <c r="X763">
        <v>-1475062279</v>
      </c>
      <c r="Y763">
        <f t="shared" si="452"/>
        <v>5.29</v>
      </c>
      <c r="AA763">
        <v>0</v>
      </c>
      <c r="AB763">
        <v>785.86</v>
      </c>
      <c r="AC763">
        <v>45.24</v>
      </c>
      <c r="AD763">
        <v>0</v>
      </c>
      <c r="AE763">
        <v>0</v>
      </c>
      <c r="AF763">
        <v>785.86</v>
      </c>
      <c r="AG763">
        <v>45.24</v>
      </c>
      <c r="AH763">
        <v>0</v>
      </c>
      <c r="AI763">
        <v>1</v>
      </c>
      <c r="AJ763">
        <v>1</v>
      </c>
      <c r="AK763">
        <v>1</v>
      </c>
      <c r="AL763">
        <v>1</v>
      </c>
      <c r="AN763">
        <v>0</v>
      </c>
      <c r="AO763">
        <v>1</v>
      </c>
      <c r="AP763">
        <v>0</v>
      </c>
      <c r="AQ763">
        <v>0</v>
      </c>
      <c r="AR763">
        <v>0</v>
      </c>
      <c r="AS763" t="s">
        <v>3</v>
      </c>
      <c r="AT763">
        <v>3.68</v>
      </c>
      <c r="AU763" t="s">
        <v>36</v>
      </c>
      <c r="AV763">
        <v>0</v>
      </c>
      <c r="AW763">
        <v>2</v>
      </c>
      <c r="AX763">
        <v>51458427</v>
      </c>
      <c r="AY763">
        <v>2</v>
      </c>
      <c r="AZ763">
        <v>98304</v>
      </c>
      <c r="BA763">
        <v>763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CX763">
        <f>ROUND(Y763*Source!I343,9)</f>
        <v>0</v>
      </c>
      <c r="CY763">
        <f t="shared" si="455"/>
        <v>785.86</v>
      </c>
      <c r="CZ763">
        <f t="shared" si="456"/>
        <v>785.86</v>
      </c>
      <c r="DA763">
        <f t="shared" si="457"/>
        <v>1</v>
      </c>
      <c r="DB763">
        <f t="shared" si="453"/>
        <v>4157.1925000000001</v>
      </c>
      <c r="DC763">
        <f t="shared" si="454"/>
        <v>239.315</v>
      </c>
      <c r="DD763" t="s">
        <v>3</v>
      </c>
      <c r="DE763" t="s">
        <v>3</v>
      </c>
      <c r="DF763">
        <f t="shared" si="420"/>
        <v>0</v>
      </c>
      <c r="DG763">
        <f t="shared" si="421"/>
        <v>0</v>
      </c>
      <c r="DH763">
        <f t="shared" si="422"/>
        <v>0</v>
      </c>
      <c r="DI763">
        <f t="shared" si="423"/>
        <v>0</v>
      </c>
      <c r="DJ763">
        <f t="shared" si="458"/>
        <v>0</v>
      </c>
      <c r="DK763">
        <v>0</v>
      </c>
    </row>
    <row r="764" spans="1:115" x14ac:dyDescent="0.2">
      <c r="A764">
        <f>ROW(Source!A343)</f>
        <v>343</v>
      </c>
      <c r="B764">
        <v>51442965</v>
      </c>
      <c r="C764">
        <v>51458409</v>
      </c>
      <c r="D764">
        <v>0</v>
      </c>
      <c r="E764">
        <v>1</v>
      </c>
      <c r="F764">
        <v>1</v>
      </c>
      <c r="G764">
        <v>1</v>
      </c>
      <c r="H764">
        <v>2</v>
      </c>
      <c r="I764" t="s">
        <v>789</v>
      </c>
      <c r="J764" t="s">
        <v>3</v>
      </c>
      <c r="K764" t="s">
        <v>790</v>
      </c>
      <c r="L764">
        <v>37129807</v>
      </c>
      <c r="N764">
        <v>1011</v>
      </c>
      <c r="O764" t="s">
        <v>646</v>
      </c>
      <c r="P764" t="s">
        <v>646</v>
      </c>
      <c r="Q764">
        <v>1</v>
      </c>
      <c r="W764">
        <v>0</v>
      </c>
      <c r="X764">
        <v>162646650</v>
      </c>
      <c r="Y764">
        <f t="shared" si="452"/>
        <v>2.4293749999999994</v>
      </c>
      <c r="AA764">
        <v>0</v>
      </c>
      <c r="AB764">
        <v>536.09</v>
      </c>
      <c r="AC764">
        <v>45.24</v>
      </c>
      <c r="AD764">
        <v>0</v>
      </c>
      <c r="AE764">
        <v>0</v>
      </c>
      <c r="AF764">
        <v>536.09</v>
      </c>
      <c r="AG764">
        <v>45.24</v>
      </c>
      <c r="AH764">
        <v>0</v>
      </c>
      <c r="AI764">
        <v>1</v>
      </c>
      <c r="AJ764">
        <v>1</v>
      </c>
      <c r="AK764">
        <v>1</v>
      </c>
      <c r="AL764">
        <v>1</v>
      </c>
      <c r="AN764">
        <v>0</v>
      </c>
      <c r="AO764">
        <v>1</v>
      </c>
      <c r="AP764">
        <v>0</v>
      </c>
      <c r="AQ764">
        <v>0</v>
      </c>
      <c r="AR764">
        <v>0</v>
      </c>
      <c r="AS764" t="s">
        <v>3</v>
      </c>
      <c r="AT764">
        <v>1.69</v>
      </c>
      <c r="AU764" t="s">
        <v>36</v>
      </c>
      <c r="AV764">
        <v>0</v>
      </c>
      <c r="AW764">
        <v>2</v>
      </c>
      <c r="AX764">
        <v>51458428</v>
      </c>
      <c r="AY764">
        <v>2</v>
      </c>
      <c r="AZ764">
        <v>100352</v>
      </c>
      <c r="BA764">
        <v>764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CX764">
        <f>ROUND(Y764*Source!I343,9)</f>
        <v>0</v>
      </c>
      <c r="CY764">
        <f t="shared" si="455"/>
        <v>536.09</v>
      </c>
      <c r="CZ764">
        <f t="shared" si="456"/>
        <v>536.09</v>
      </c>
      <c r="DA764">
        <f t="shared" si="457"/>
        <v>1</v>
      </c>
      <c r="DB764">
        <f t="shared" si="453"/>
        <v>1302.360625</v>
      </c>
      <c r="DC764">
        <f t="shared" si="454"/>
        <v>109.91125</v>
      </c>
      <c r="DD764" t="s">
        <v>3</v>
      </c>
      <c r="DE764" t="s">
        <v>3</v>
      </c>
      <c r="DF764">
        <f t="shared" si="420"/>
        <v>0</v>
      </c>
      <c r="DG764">
        <f t="shared" si="421"/>
        <v>0</v>
      </c>
      <c r="DH764">
        <f t="shared" si="422"/>
        <v>0</v>
      </c>
      <c r="DI764">
        <f t="shared" si="423"/>
        <v>0</v>
      </c>
      <c r="DJ764">
        <f t="shared" si="458"/>
        <v>0</v>
      </c>
      <c r="DK764">
        <v>0</v>
      </c>
    </row>
    <row r="765" spans="1:115" x14ac:dyDescent="0.2">
      <c r="A765">
        <f>ROW(Source!A343)</f>
        <v>343</v>
      </c>
      <c r="B765">
        <v>51442965</v>
      </c>
      <c r="C765">
        <v>51458409</v>
      </c>
      <c r="D765">
        <v>0</v>
      </c>
      <c r="E765">
        <v>1</v>
      </c>
      <c r="F765">
        <v>1</v>
      </c>
      <c r="G765">
        <v>1</v>
      </c>
      <c r="H765">
        <v>2</v>
      </c>
      <c r="I765" t="s">
        <v>681</v>
      </c>
      <c r="J765" t="s">
        <v>3</v>
      </c>
      <c r="K765" t="s">
        <v>682</v>
      </c>
      <c r="L765">
        <v>37129807</v>
      </c>
      <c r="N765">
        <v>1011</v>
      </c>
      <c r="O765" t="s">
        <v>646</v>
      </c>
      <c r="P765" t="s">
        <v>646</v>
      </c>
      <c r="Q765">
        <v>1</v>
      </c>
      <c r="W765">
        <v>0</v>
      </c>
      <c r="X765">
        <v>1350498324</v>
      </c>
      <c r="Y765">
        <f t="shared" si="452"/>
        <v>9.3150000000000013</v>
      </c>
      <c r="AA765">
        <v>0</v>
      </c>
      <c r="AB765">
        <v>0.49</v>
      </c>
      <c r="AC765">
        <v>0</v>
      </c>
      <c r="AD765">
        <v>0</v>
      </c>
      <c r="AE765">
        <v>0</v>
      </c>
      <c r="AF765">
        <v>0.49</v>
      </c>
      <c r="AG765">
        <v>0</v>
      </c>
      <c r="AH765">
        <v>0</v>
      </c>
      <c r="AI765">
        <v>1</v>
      </c>
      <c r="AJ765">
        <v>1</v>
      </c>
      <c r="AK765">
        <v>1</v>
      </c>
      <c r="AL765">
        <v>1</v>
      </c>
      <c r="AN765">
        <v>0</v>
      </c>
      <c r="AO765">
        <v>1</v>
      </c>
      <c r="AP765">
        <v>0</v>
      </c>
      <c r="AQ765">
        <v>0</v>
      </c>
      <c r="AR765">
        <v>0</v>
      </c>
      <c r="AS765" t="s">
        <v>3</v>
      </c>
      <c r="AT765">
        <v>6.48</v>
      </c>
      <c r="AU765" t="s">
        <v>36</v>
      </c>
      <c r="AV765">
        <v>0</v>
      </c>
      <c r="AW765">
        <v>2</v>
      </c>
      <c r="AX765">
        <v>51458429</v>
      </c>
      <c r="AY765">
        <v>2</v>
      </c>
      <c r="AZ765">
        <v>32768</v>
      </c>
      <c r="BA765">
        <v>765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CX765">
        <f>ROUND(Y765*Source!I343,9)</f>
        <v>0</v>
      </c>
      <c r="CY765">
        <f t="shared" si="455"/>
        <v>0.49</v>
      </c>
      <c r="CZ765">
        <f t="shared" si="456"/>
        <v>0.49</v>
      </c>
      <c r="DA765">
        <f t="shared" si="457"/>
        <v>1</v>
      </c>
      <c r="DB765">
        <f t="shared" si="453"/>
        <v>4.57125</v>
      </c>
      <c r="DC765">
        <f t="shared" si="454"/>
        <v>0</v>
      </c>
      <c r="DD765" t="s">
        <v>3</v>
      </c>
      <c r="DE765" t="s">
        <v>3</v>
      </c>
      <c r="DF765">
        <f t="shared" si="420"/>
        <v>0</v>
      </c>
      <c r="DG765">
        <f t="shared" si="421"/>
        <v>0</v>
      </c>
      <c r="DH765">
        <f t="shared" si="422"/>
        <v>0</v>
      </c>
      <c r="DI765">
        <f t="shared" si="423"/>
        <v>0</v>
      </c>
      <c r="DJ765">
        <f t="shared" si="458"/>
        <v>0</v>
      </c>
      <c r="DK765">
        <v>0</v>
      </c>
    </row>
    <row r="766" spans="1:115" x14ac:dyDescent="0.2">
      <c r="A766">
        <f>ROW(Source!A343)</f>
        <v>343</v>
      </c>
      <c r="B766">
        <v>51442965</v>
      </c>
      <c r="C766">
        <v>51458409</v>
      </c>
      <c r="D766">
        <v>0</v>
      </c>
      <c r="E766">
        <v>1</v>
      </c>
      <c r="F766">
        <v>1</v>
      </c>
      <c r="G766">
        <v>1</v>
      </c>
      <c r="H766">
        <v>2</v>
      </c>
      <c r="I766" t="s">
        <v>726</v>
      </c>
      <c r="J766" t="s">
        <v>3</v>
      </c>
      <c r="K766" t="s">
        <v>727</v>
      </c>
      <c r="L766">
        <v>37129807</v>
      </c>
      <c r="N766">
        <v>1011</v>
      </c>
      <c r="O766" t="s">
        <v>646</v>
      </c>
      <c r="P766" t="s">
        <v>646</v>
      </c>
      <c r="Q766">
        <v>1</v>
      </c>
      <c r="W766">
        <v>0</v>
      </c>
      <c r="X766">
        <v>-948863967</v>
      </c>
      <c r="Y766">
        <f t="shared" si="452"/>
        <v>6.4687499999999991</v>
      </c>
      <c r="AA766">
        <v>0</v>
      </c>
      <c r="AB766">
        <v>10.4</v>
      </c>
      <c r="AC766">
        <v>0</v>
      </c>
      <c r="AD766">
        <v>0</v>
      </c>
      <c r="AE766">
        <v>0</v>
      </c>
      <c r="AF766">
        <v>10.4</v>
      </c>
      <c r="AG766">
        <v>0</v>
      </c>
      <c r="AH766">
        <v>0</v>
      </c>
      <c r="AI766">
        <v>1</v>
      </c>
      <c r="AJ766">
        <v>1</v>
      </c>
      <c r="AK766">
        <v>1</v>
      </c>
      <c r="AL766">
        <v>1</v>
      </c>
      <c r="AN766">
        <v>0</v>
      </c>
      <c r="AO766">
        <v>1</v>
      </c>
      <c r="AP766">
        <v>0</v>
      </c>
      <c r="AQ766">
        <v>0</v>
      </c>
      <c r="AR766">
        <v>0</v>
      </c>
      <c r="AS766" t="s">
        <v>3</v>
      </c>
      <c r="AT766">
        <v>4.5</v>
      </c>
      <c r="AU766" t="s">
        <v>36</v>
      </c>
      <c r="AV766">
        <v>0</v>
      </c>
      <c r="AW766">
        <v>2</v>
      </c>
      <c r="AX766">
        <v>51458430</v>
      </c>
      <c r="AY766">
        <v>2</v>
      </c>
      <c r="AZ766">
        <v>34816</v>
      </c>
      <c r="BA766">
        <v>766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CX766">
        <f>ROUND(Y766*Source!I343,9)</f>
        <v>0</v>
      </c>
      <c r="CY766">
        <f t="shared" si="455"/>
        <v>10.4</v>
      </c>
      <c r="CZ766">
        <f t="shared" si="456"/>
        <v>10.4</v>
      </c>
      <c r="DA766">
        <f t="shared" si="457"/>
        <v>1</v>
      </c>
      <c r="DB766">
        <f t="shared" si="453"/>
        <v>67.275000000000006</v>
      </c>
      <c r="DC766">
        <f t="shared" si="454"/>
        <v>0</v>
      </c>
      <c r="DD766" t="s">
        <v>3</v>
      </c>
      <c r="DE766" t="s">
        <v>3</v>
      </c>
      <c r="DF766">
        <f t="shared" si="420"/>
        <v>0</v>
      </c>
      <c r="DG766">
        <f t="shared" si="421"/>
        <v>0</v>
      </c>
      <c r="DH766">
        <f t="shared" si="422"/>
        <v>0</v>
      </c>
      <c r="DI766">
        <f t="shared" si="423"/>
        <v>0</v>
      </c>
      <c r="DJ766">
        <f t="shared" si="458"/>
        <v>0</v>
      </c>
      <c r="DK766">
        <v>0</v>
      </c>
    </row>
    <row r="767" spans="1:115" x14ac:dyDescent="0.2">
      <c r="A767">
        <f>ROW(Source!A343)</f>
        <v>343</v>
      </c>
      <c r="B767">
        <v>51442965</v>
      </c>
      <c r="C767">
        <v>51458409</v>
      </c>
      <c r="D767">
        <v>0</v>
      </c>
      <c r="E767">
        <v>1</v>
      </c>
      <c r="F767">
        <v>1</v>
      </c>
      <c r="G767">
        <v>1</v>
      </c>
      <c r="H767">
        <v>3</v>
      </c>
      <c r="I767" t="s">
        <v>487</v>
      </c>
      <c r="J767" t="s">
        <v>3</v>
      </c>
      <c r="K767" t="s">
        <v>488</v>
      </c>
      <c r="L767">
        <v>1339</v>
      </c>
      <c r="N767">
        <v>1007</v>
      </c>
      <c r="O767" t="s">
        <v>57</v>
      </c>
      <c r="P767" t="s">
        <v>57</v>
      </c>
      <c r="Q767">
        <v>1</v>
      </c>
      <c r="W767">
        <v>0</v>
      </c>
      <c r="X767">
        <v>2075427030</v>
      </c>
      <c r="Y767">
        <f>AT767</f>
        <v>0</v>
      </c>
      <c r="AA767">
        <v>196.81</v>
      </c>
      <c r="AB767">
        <v>0</v>
      </c>
      <c r="AC767">
        <v>0</v>
      </c>
      <c r="AD767">
        <v>0</v>
      </c>
      <c r="AE767">
        <v>196.81</v>
      </c>
      <c r="AF767">
        <v>0</v>
      </c>
      <c r="AG767">
        <v>0</v>
      </c>
      <c r="AH767">
        <v>0</v>
      </c>
      <c r="AI767">
        <v>1</v>
      </c>
      <c r="AJ767">
        <v>1</v>
      </c>
      <c r="AK767">
        <v>1</v>
      </c>
      <c r="AL767">
        <v>1</v>
      </c>
      <c r="AN767">
        <v>0</v>
      </c>
      <c r="AO767">
        <v>0</v>
      </c>
      <c r="AP767">
        <v>0</v>
      </c>
      <c r="AQ767">
        <v>0</v>
      </c>
      <c r="AR767">
        <v>0</v>
      </c>
      <c r="AS767" t="s">
        <v>3</v>
      </c>
      <c r="AT767">
        <v>0</v>
      </c>
      <c r="AU767" t="s">
        <v>3</v>
      </c>
      <c r="AV767">
        <v>0</v>
      </c>
      <c r="AW767">
        <v>2</v>
      </c>
      <c r="AX767">
        <v>51458431</v>
      </c>
      <c r="AY767">
        <v>2</v>
      </c>
      <c r="AZ767">
        <v>16384</v>
      </c>
      <c r="BA767">
        <v>767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CX767">
        <f>ROUND(Y767*Source!I343,9)</f>
        <v>0</v>
      </c>
      <c r="CY767">
        <f>AA767</f>
        <v>196.81</v>
      </c>
      <c r="CZ767">
        <f>AE767</f>
        <v>196.81</v>
      </c>
      <c r="DA767">
        <f>AI767</f>
        <v>1</v>
      </c>
      <c r="DB767">
        <f>ROUND(ROUND(AT767*CZ767,2),6)</f>
        <v>0</v>
      </c>
      <c r="DC767">
        <f>ROUND(ROUND(AT767*AG767,2),6)</f>
        <v>0</v>
      </c>
      <c r="DD767" t="s">
        <v>3</v>
      </c>
      <c r="DE767" t="s">
        <v>3</v>
      </c>
      <c r="DF767">
        <f t="shared" si="420"/>
        <v>0</v>
      </c>
      <c r="DG767">
        <f t="shared" si="421"/>
        <v>0</v>
      </c>
      <c r="DH767">
        <f t="shared" si="422"/>
        <v>0</v>
      </c>
      <c r="DI767">
        <f t="shared" si="423"/>
        <v>0</v>
      </c>
      <c r="DJ767">
        <f>DF767</f>
        <v>0</v>
      </c>
      <c r="DK767">
        <v>0</v>
      </c>
    </row>
    <row r="768" spans="1:115" x14ac:dyDescent="0.2">
      <c r="A768">
        <f>ROW(Source!A344)</f>
        <v>344</v>
      </c>
      <c r="B768">
        <v>51441990</v>
      </c>
      <c r="C768">
        <v>51458409</v>
      </c>
      <c r="D768">
        <v>0</v>
      </c>
      <c r="E768">
        <v>1</v>
      </c>
      <c r="F768">
        <v>1</v>
      </c>
      <c r="G768">
        <v>1</v>
      </c>
      <c r="H768">
        <v>1</v>
      </c>
      <c r="I768" t="s">
        <v>825</v>
      </c>
      <c r="J768" t="s">
        <v>3</v>
      </c>
      <c r="K768" t="s">
        <v>826</v>
      </c>
      <c r="L768">
        <v>1369</v>
      </c>
      <c r="N768">
        <v>1013</v>
      </c>
      <c r="O768" t="s">
        <v>642</v>
      </c>
      <c r="P768" t="s">
        <v>642</v>
      </c>
      <c r="Q768">
        <v>1</v>
      </c>
      <c r="W768">
        <v>0</v>
      </c>
      <c r="X768">
        <v>1798868365</v>
      </c>
      <c r="Y768">
        <f>(AT768*1.15*1.15)</f>
        <v>162.00624999999999</v>
      </c>
      <c r="AA768">
        <v>0</v>
      </c>
      <c r="AB768">
        <v>0</v>
      </c>
      <c r="AC768">
        <v>0</v>
      </c>
      <c r="AD768">
        <v>8.09</v>
      </c>
      <c r="AE768">
        <v>0</v>
      </c>
      <c r="AF768">
        <v>0</v>
      </c>
      <c r="AG768">
        <v>0</v>
      </c>
      <c r="AH768">
        <v>8.09</v>
      </c>
      <c r="AI768">
        <v>1</v>
      </c>
      <c r="AJ768">
        <v>1</v>
      </c>
      <c r="AK768">
        <v>1</v>
      </c>
      <c r="AL768">
        <v>1</v>
      </c>
      <c r="AN768">
        <v>0</v>
      </c>
      <c r="AO768">
        <v>1</v>
      </c>
      <c r="AP768">
        <v>0</v>
      </c>
      <c r="AQ768">
        <v>0</v>
      </c>
      <c r="AR768">
        <v>0</v>
      </c>
      <c r="AS768" t="s">
        <v>3</v>
      </c>
      <c r="AT768">
        <v>122.5</v>
      </c>
      <c r="AU768" t="s">
        <v>43</v>
      </c>
      <c r="AV768">
        <v>1</v>
      </c>
      <c r="AW768">
        <v>2</v>
      </c>
      <c r="AX768">
        <v>51458421</v>
      </c>
      <c r="AY768">
        <v>2</v>
      </c>
      <c r="AZ768">
        <v>133120</v>
      </c>
      <c r="BA768">
        <v>768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CX768">
        <f>ROUND(Y768*Source!I344,9)</f>
        <v>0</v>
      </c>
      <c r="CY768">
        <f>AD768</f>
        <v>8.09</v>
      </c>
      <c r="CZ768">
        <f>AH768</f>
        <v>8.09</v>
      </c>
      <c r="DA768">
        <f>AL768</f>
        <v>1</v>
      </c>
      <c r="DB768">
        <f>ROUND((ROUND(AT768*CZ768,2)*1.15*1.15),6)</f>
        <v>1310.6371750000001</v>
      </c>
      <c r="DC768">
        <f>ROUND((ROUND(AT768*AG768,2)*1.15*1.15),6)</f>
        <v>0</v>
      </c>
      <c r="DD768" t="s">
        <v>3</v>
      </c>
      <c r="DE768" t="s">
        <v>3</v>
      </c>
      <c r="DF768">
        <f t="shared" si="420"/>
        <v>0</v>
      </c>
      <c r="DG768">
        <f t="shared" si="421"/>
        <v>0</v>
      </c>
      <c r="DH768">
        <f t="shared" si="422"/>
        <v>0</v>
      </c>
      <c r="DI768">
        <f t="shared" si="423"/>
        <v>0</v>
      </c>
      <c r="DJ768">
        <f>DI768</f>
        <v>0</v>
      </c>
      <c r="DK768">
        <v>0</v>
      </c>
    </row>
    <row r="769" spans="1:115" x14ac:dyDescent="0.2">
      <c r="A769">
        <f>ROW(Source!A344)</f>
        <v>344</v>
      </c>
      <c r="B769">
        <v>51441990</v>
      </c>
      <c r="C769">
        <v>51458409</v>
      </c>
      <c r="D769">
        <v>121548</v>
      </c>
      <c r="E769">
        <v>1</v>
      </c>
      <c r="F769">
        <v>1</v>
      </c>
      <c r="G769">
        <v>1</v>
      </c>
      <c r="H769">
        <v>1</v>
      </c>
      <c r="I769" t="s">
        <v>31</v>
      </c>
      <c r="J769" t="s">
        <v>3</v>
      </c>
      <c r="K769" t="s">
        <v>643</v>
      </c>
      <c r="L769">
        <v>1369</v>
      </c>
      <c r="N769">
        <v>1013</v>
      </c>
      <c r="O769" t="s">
        <v>642</v>
      </c>
      <c r="P769" t="s">
        <v>642</v>
      </c>
      <c r="Q769">
        <v>1</v>
      </c>
      <c r="W769">
        <v>0</v>
      </c>
      <c r="X769">
        <v>18861106</v>
      </c>
      <c r="Y769">
        <f t="shared" ref="Y769:Y777" si="459">(AT769*1.25*1.15)</f>
        <v>56.134374999999999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1</v>
      </c>
      <c r="AJ769">
        <v>1</v>
      </c>
      <c r="AK769">
        <v>1</v>
      </c>
      <c r="AL769">
        <v>1</v>
      </c>
      <c r="AN769">
        <v>0</v>
      </c>
      <c r="AO769">
        <v>1</v>
      </c>
      <c r="AP769">
        <v>0</v>
      </c>
      <c r="AQ769">
        <v>0</v>
      </c>
      <c r="AR769">
        <v>0</v>
      </c>
      <c r="AS769" t="s">
        <v>3</v>
      </c>
      <c r="AT769">
        <v>39.049999999999997</v>
      </c>
      <c r="AU769" t="s">
        <v>36</v>
      </c>
      <c r="AV769">
        <v>2</v>
      </c>
      <c r="AW769">
        <v>2</v>
      </c>
      <c r="AX769">
        <v>51458422</v>
      </c>
      <c r="AY769">
        <v>1</v>
      </c>
      <c r="AZ769">
        <v>0</v>
      </c>
      <c r="BA769">
        <v>769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CX769">
        <f>ROUND(Y769*Source!I344,9)</f>
        <v>0</v>
      </c>
      <c r="CY769">
        <f>AD769</f>
        <v>0</v>
      </c>
      <c r="CZ769">
        <f>AH769</f>
        <v>0</v>
      </c>
      <c r="DA769">
        <f>AL769</f>
        <v>1</v>
      </c>
      <c r="DB769">
        <f t="shared" ref="DB769:DB777" si="460">ROUND((ROUND(AT769*CZ769,2)*1.25*1.15),6)</f>
        <v>0</v>
      </c>
      <c r="DC769">
        <f t="shared" ref="DC769:DC777" si="461">ROUND((ROUND(AT769*AG769,2)*1.25*1.15),6)</f>
        <v>0</v>
      </c>
      <c r="DD769" t="s">
        <v>3</v>
      </c>
      <c r="DE769" t="s">
        <v>3</v>
      </c>
      <c r="DF769">
        <f t="shared" ref="DF769:DF832" si="462">ROUND(AE769*CX769,2)</f>
        <v>0</v>
      </c>
      <c r="DG769">
        <f t="shared" ref="DG769:DG832" si="463">ROUND(AF769*CX769,2)</f>
        <v>0</v>
      </c>
      <c r="DH769">
        <f t="shared" ref="DH769:DH832" si="464">ROUND(AG769*CX769,2)</f>
        <v>0</v>
      </c>
      <c r="DI769">
        <f t="shared" ref="DI769:DI832" si="465">ROUND(AH769*CX769,2)</f>
        <v>0</v>
      </c>
      <c r="DJ769">
        <f>DI769</f>
        <v>0</v>
      </c>
      <c r="DK769">
        <v>0</v>
      </c>
    </row>
    <row r="770" spans="1:115" x14ac:dyDescent="0.2">
      <c r="A770">
        <f>ROW(Source!A344)</f>
        <v>344</v>
      </c>
      <c r="B770">
        <v>51441990</v>
      </c>
      <c r="C770">
        <v>51458409</v>
      </c>
      <c r="D770">
        <v>0</v>
      </c>
      <c r="E770">
        <v>1</v>
      </c>
      <c r="F770">
        <v>1</v>
      </c>
      <c r="G770">
        <v>1</v>
      </c>
      <c r="H770">
        <v>2</v>
      </c>
      <c r="I770" t="s">
        <v>809</v>
      </c>
      <c r="J770" t="s">
        <v>3</v>
      </c>
      <c r="K770" t="s">
        <v>810</v>
      </c>
      <c r="L770">
        <v>37129807</v>
      </c>
      <c r="N770">
        <v>1011</v>
      </c>
      <c r="O770" t="s">
        <v>646</v>
      </c>
      <c r="P770" t="s">
        <v>646</v>
      </c>
      <c r="Q770">
        <v>1</v>
      </c>
      <c r="W770">
        <v>0</v>
      </c>
      <c r="X770">
        <v>-1851413075</v>
      </c>
      <c r="Y770">
        <f t="shared" si="459"/>
        <v>0.37374999999999997</v>
      </c>
      <c r="AA770">
        <v>0</v>
      </c>
      <c r="AB770">
        <v>252.4</v>
      </c>
      <c r="AC770">
        <v>27</v>
      </c>
      <c r="AD770">
        <v>0</v>
      </c>
      <c r="AE770">
        <v>0</v>
      </c>
      <c r="AF770">
        <v>252.4</v>
      </c>
      <c r="AG770">
        <v>27</v>
      </c>
      <c r="AH770">
        <v>0</v>
      </c>
      <c r="AI770">
        <v>1</v>
      </c>
      <c r="AJ770">
        <v>1</v>
      </c>
      <c r="AK770">
        <v>1</v>
      </c>
      <c r="AL770">
        <v>1</v>
      </c>
      <c r="AN770">
        <v>0</v>
      </c>
      <c r="AO770">
        <v>1</v>
      </c>
      <c r="AP770">
        <v>0</v>
      </c>
      <c r="AQ770">
        <v>0</v>
      </c>
      <c r="AR770">
        <v>0</v>
      </c>
      <c r="AS770" t="s">
        <v>3</v>
      </c>
      <c r="AT770">
        <v>0.26</v>
      </c>
      <c r="AU770" t="s">
        <v>36</v>
      </c>
      <c r="AV770">
        <v>0</v>
      </c>
      <c r="AW770">
        <v>2</v>
      </c>
      <c r="AX770">
        <v>51458423</v>
      </c>
      <c r="AY770">
        <v>2</v>
      </c>
      <c r="AZ770">
        <v>100352</v>
      </c>
      <c r="BA770">
        <v>770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CX770">
        <f>ROUND(Y770*Source!I344,9)</f>
        <v>0</v>
      </c>
      <c r="CY770">
        <f t="shared" ref="CY770:CY777" si="466">AB770</f>
        <v>252.4</v>
      </c>
      <c r="CZ770">
        <f t="shared" ref="CZ770:CZ777" si="467">AF770</f>
        <v>252.4</v>
      </c>
      <c r="DA770">
        <f t="shared" ref="DA770:DA777" si="468">AJ770</f>
        <v>1</v>
      </c>
      <c r="DB770">
        <f t="shared" si="460"/>
        <v>94.328749999999999</v>
      </c>
      <c r="DC770">
        <f t="shared" si="461"/>
        <v>10.09125</v>
      </c>
      <c r="DD770" t="s">
        <v>3</v>
      </c>
      <c r="DE770" t="s">
        <v>3</v>
      </c>
      <c r="DF770">
        <f t="shared" si="462"/>
        <v>0</v>
      </c>
      <c r="DG770">
        <f t="shared" si="463"/>
        <v>0</v>
      </c>
      <c r="DH770">
        <f t="shared" si="464"/>
        <v>0</v>
      </c>
      <c r="DI770">
        <f t="shared" si="465"/>
        <v>0</v>
      </c>
      <c r="DJ770">
        <f t="shared" ref="DJ770:DJ777" si="469">DG770</f>
        <v>0</v>
      </c>
      <c r="DK770">
        <v>0</v>
      </c>
    </row>
    <row r="771" spans="1:115" x14ac:dyDescent="0.2">
      <c r="A771">
        <f>ROW(Source!A344)</f>
        <v>344</v>
      </c>
      <c r="B771">
        <v>51441990</v>
      </c>
      <c r="C771">
        <v>51458409</v>
      </c>
      <c r="D771">
        <v>0</v>
      </c>
      <c r="E771">
        <v>1</v>
      </c>
      <c r="F771">
        <v>1</v>
      </c>
      <c r="G771">
        <v>1</v>
      </c>
      <c r="H771">
        <v>2</v>
      </c>
      <c r="I771" t="s">
        <v>693</v>
      </c>
      <c r="J771" t="s">
        <v>3</v>
      </c>
      <c r="K771" t="s">
        <v>694</v>
      </c>
      <c r="L771">
        <v>37129807</v>
      </c>
      <c r="N771">
        <v>1011</v>
      </c>
      <c r="O771" t="s">
        <v>646</v>
      </c>
      <c r="P771" t="s">
        <v>646</v>
      </c>
      <c r="Q771">
        <v>1</v>
      </c>
      <c r="W771">
        <v>0</v>
      </c>
      <c r="X771">
        <v>-868342826</v>
      </c>
      <c r="Y771">
        <f t="shared" si="459"/>
        <v>4.7581249999999997</v>
      </c>
      <c r="AA771">
        <v>0</v>
      </c>
      <c r="AB771">
        <v>597.1</v>
      </c>
      <c r="AC771">
        <v>23.2</v>
      </c>
      <c r="AD771">
        <v>0</v>
      </c>
      <c r="AE771">
        <v>0</v>
      </c>
      <c r="AF771">
        <v>597.1</v>
      </c>
      <c r="AG771">
        <v>23.2</v>
      </c>
      <c r="AH771">
        <v>0</v>
      </c>
      <c r="AI771">
        <v>1</v>
      </c>
      <c r="AJ771">
        <v>1</v>
      </c>
      <c r="AK771">
        <v>1</v>
      </c>
      <c r="AL771">
        <v>1</v>
      </c>
      <c r="AN771">
        <v>0</v>
      </c>
      <c r="AO771">
        <v>1</v>
      </c>
      <c r="AP771">
        <v>0</v>
      </c>
      <c r="AQ771">
        <v>0</v>
      </c>
      <c r="AR771">
        <v>0</v>
      </c>
      <c r="AS771" t="s">
        <v>3</v>
      </c>
      <c r="AT771">
        <v>3.31</v>
      </c>
      <c r="AU771" t="s">
        <v>36</v>
      </c>
      <c r="AV771">
        <v>0</v>
      </c>
      <c r="AW771">
        <v>2</v>
      </c>
      <c r="AX771">
        <v>51458424</v>
      </c>
      <c r="AY771">
        <v>2</v>
      </c>
      <c r="AZ771">
        <v>98304</v>
      </c>
      <c r="BA771">
        <v>771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CX771">
        <f>ROUND(Y771*Source!I344,9)</f>
        <v>0</v>
      </c>
      <c r="CY771">
        <f t="shared" si="466"/>
        <v>597.1</v>
      </c>
      <c r="CZ771">
        <f t="shared" si="467"/>
        <v>597.1</v>
      </c>
      <c r="DA771">
        <f t="shared" si="468"/>
        <v>1</v>
      </c>
      <c r="DB771">
        <f t="shared" si="460"/>
        <v>2841.0749999999998</v>
      </c>
      <c r="DC771">
        <f t="shared" si="461"/>
        <v>110.385625</v>
      </c>
      <c r="DD771" t="s">
        <v>3</v>
      </c>
      <c r="DE771" t="s">
        <v>3</v>
      </c>
      <c r="DF771">
        <f t="shared" si="462"/>
        <v>0</v>
      </c>
      <c r="DG771">
        <f t="shared" si="463"/>
        <v>0</v>
      </c>
      <c r="DH771">
        <f t="shared" si="464"/>
        <v>0</v>
      </c>
      <c r="DI771">
        <f t="shared" si="465"/>
        <v>0</v>
      </c>
      <c r="DJ771">
        <f t="shared" si="469"/>
        <v>0</v>
      </c>
      <c r="DK771">
        <v>0</v>
      </c>
    </row>
    <row r="772" spans="1:115" x14ac:dyDescent="0.2">
      <c r="A772">
        <f>ROW(Source!A344)</f>
        <v>344</v>
      </c>
      <c r="B772">
        <v>51441990</v>
      </c>
      <c r="C772">
        <v>51458409</v>
      </c>
      <c r="D772">
        <v>0</v>
      </c>
      <c r="E772">
        <v>1</v>
      </c>
      <c r="F772">
        <v>1</v>
      </c>
      <c r="G772">
        <v>1</v>
      </c>
      <c r="H772">
        <v>2</v>
      </c>
      <c r="I772" t="s">
        <v>811</v>
      </c>
      <c r="J772" t="s">
        <v>3</v>
      </c>
      <c r="K772" t="s">
        <v>812</v>
      </c>
      <c r="L772">
        <v>37129807</v>
      </c>
      <c r="N772">
        <v>1011</v>
      </c>
      <c r="O772" t="s">
        <v>646</v>
      </c>
      <c r="P772" t="s">
        <v>646</v>
      </c>
      <c r="Q772">
        <v>1</v>
      </c>
      <c r="W772">
        <v>0</v>
      </c>
      <c r="X772">
        <v>1264496724</v>
      </c>
      <c r="Y772">
        <f t="shared" si="459"/>
        <v>5.3475000000000001</v>
      </c>
      <c r="AA772">
        <v>0</v>
      </c>
      <c r="AB772">
        <v>442.25</v>
      </c>
      <c r="AC772">
        <v>42.3</v>
      </c>
      <c r="AD772">
        <v>0</v>
      </c>
      <c r="AE772">
        <v>0</v>
      </c>
      <c r="AF772">
        <v>442.25</v>
      </c>
      <c r="AG772">
        <v>42.3</v>
      </c>
      <c r="AH772">
        <v>0</v>
      </c>
      <c r="AI772">
        <v>1</v>
      </c>
      <c r="AJ772">
        <v>1</v>
      </c>
      <c r="AK772">
        <v>1</v>
      </c>
      <c r="AL772">
        <v>1</v>
      </c>
      <c r="AN772">
        <v>0</v>
      </c>
      <c r="AO772">
        <v>1</v>
      </c>
      <c r="AP772">
        <v>0</v>
      </c>
      <c r="AQ772">
        <v>0</v>
      </c>
      <c r="AR772">
        <v>0</v>
      </c>
      <c r="AS772" t="s">
        <v>3</v>
      </c>
      <c r="AT772">
        <v>3.72</v>
      </c>
      <c r="AU772" t="s">
        <v>36</v>
      </c>
      <c r="AV772">
        <v>0</v>
      </c>
      <c r="AW772">
        <v>2</v>
      </c>
      <c r="AX772">
        <v>51458425</v>
      </c>
      <c r="AY772">
        <v>2</v>
      </c>
      <c r="AZ772">
        <v>98304</v>
      </c>
      <c r="BA772">
        <v>772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CX772">
        <f>ROUND(Y772*Source!I344,9)</f>
        <v>0</v>
      </c>
      <c r="CY772">
        <f t="shared" si="466"/>
        <v>442.25</v>
      </c>
      <c r="CZ772">
        <f t="shared" si="467"/>
        <v>442.25</v>
      </c>
      <c r="DA772">
        <f t="shared" si="468"/>
        <v>1</v>
      </c>
      <c r="DB772">
        <f t="shared" si="460"/>
        <v>2364.9318750000002</v>
      </c>
      <c r="DC772">
        <f t="shared" si="461"/>
        <v>226.20500000000001</v>
      </c>
      <c r="DD772" t="s">
        <v>3</v>
      </c>
      <c r="DE772" t="s">
        <v>3</v>
      </c>
      <c r="DF772">
        <f t="shared" si="462"/>
        <v>0</v>
      </c>
      <c r="DG772">
        <f t="shared" si="463"/>
        <v>0</v>
      </c>
      <c r="DH772">
        <f t="shared" si="464"/>
        <v>0</v>
      </c>
      <c r="DI772">
        <f t="shared" si="465"/>
        <v>0</v>
      </c>
      <c r="DJ772">
        <f t="shared" si="469"/>
        <v>0</v>
      </c>
      <c r="DK772">
        <v>0</v>
      </c>
    </row>
    <row r="773" spans="1:115" x14ac:dyDescent="0.2">
      <c r="A773">
        <f>ROW(Source!A344)</f>
        <v>344</v>
      </c>
      <c r="B773">
        <v>51441990</v>
      </c>
      <c r="C773">
        <v>51458409</v>
      </c>
      <c r="D773">
        <v>0</v>
      </c>
      <c r="E773">
        <v>1</v>
      </c>
      <c r="F773">
        <v>1</v>
      </c>
      <c r="G773">
        <v>1</v>
      </c>
      <c r="H773">
        <v>2</v>
      </c>
      <c r="I773" t="s">
        <v>813</v>
      </c>
      <c r="J773" t="s">
        <v>3</v>
      </c>
      <c r="K773" t="s">
        <v>814</v>
      </c>
      <c r="L773">
        <v>37129807</v>
      </c>
      <c r="N773">
        <v>1011</v>
      </c>
      <c r="O773" t="s">
        <v>646</v>
      </c>
      <c r="P773" t="s">
        <v>646</v>
      </c>
      <c r="Q773">
        <v>1</v>
      </c>
      <c r="W773">
        <v>0</v>
      </c>
      <c r="X773">
        <v>145521120</v>
      </c>
      <c r="Y773">
        <f t="shared" si="459"/>
        <v>1.6674999999999998</v>
      </c>
      <c r="AA773">
        <v>0</v>
      </c>
      <c r="AB773">
        <v>1968.37</v>
      </c>
      <c r="AC773">
        <v>60.66</v>
      </c>
      <c r="AD773">
        <v>0</v>
      </c>
      <c r="AE773">
        <v>0</v>
      </c>
      <c r="AF773">
        <v>1968.37</v>
      </c>
      <c r="AG773">
        <v>60.66</v>
      </c>
      <c r="AH773">
        <v>0</v>
      </c>
      <c r="AI773">
        <v>1</v>
      </c>
      <c r="AJ773">
        <v>1</v>
      </c>
      <c r="AK773">
        <v>1</v>
      </c>
      <c r="AL773">
        <v>1</v>
      </c>
      <c r="AN773">
        <v>0</v>
      </c>
      <c r="AO773">
        <v>1</v>
      </c>
      <c r="AP773">
        <v>0</v>
      </c>
      <c r="AQ773">
        <v>0</v>
      </c>
      <c r="AR773">
        <v>0</v>
      </c>
      <c r="AS773" t="s">
        <v>3</v>
      </c>
      <c r="AT773">
        <v>1.1599999999999999</v>
      </c>
      <c r="AU773" t="s">
        <v>36</v>
      </c>
      <c r="AV773">
        <v>0</v>
      </c>
      <c r="AW773">
        <v>2</v>
      </c>
      <c r="AX773">
        <v>51458426</v>
      </c>
      <c r="AY773">
        <v>2</v>
      </c>
      <c r="AZ773">
        <v>100352</v>
      </c>
      <c r="BA773">
        <v>773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CX773">
        <f>ROUND(Y773*Source!I344,9)</f>
        <v>0</v>
      </c>
      <c r="CY773">
        <f t="shared" si="466"/>
        <v>1968.37</v>
      </c>
      <c r="CZ773">
        <f t="shared" si="467"/>
        <v>1968.37</v>
      </c>
      <c r="DA773">
        <f t="shared" si="468"/>
        <v>1</v>
      </c>
      <c r="DB773">
        <f t="shared" si="460"/>
        <v>3282.2581249999998</v>
      </c>
      <c r="DC773">
        <f t="shared" si="461"/>
        <v>101.156875</v>
      </c>
      <c r="DD773" t="s">
        <v>3</v>
      </c>
      <c r="DE773" t="s">
        <v>3</v>
      </c>
      <c r="DF773">
        <f t="shared" si="462"/>
        <v>0</v>
      </c>
      <c r="DG773">
        <f t="shared" si="463"/>
        <v>0</v>
      </c>
      <c r="DH773">
        <f t="shared" si="464"/>
        <v>0</v>
      </c>
      <c r="DI773">
        <f t="shared" si="465"/>
        <v>0</v>
      </c>
      <c r="DJ773">
        <f t="shared" si="469"/>
        <v>0</v>
      </c>
      <c r="DK773">
        <v>0</v>
      </c>
    </row>
    <row r="774" spans="1:115" x14ac:dyDescent="0.2">
      <c r="A774">
        <f>ROW(Source!A344)</f>
        <v>344</v>
      </c>
      <c r="B774">
        <v>51441990</v>
      </c>
      <c r="C774">
        <v>51458409</v>
      </c>
      <c r="D774">
        <v>0</v>
      </c>
      <c r="E774">
        <v>1</v>
      </c>
      <c r="F774">
        <v>1</v>
      </c>
      <c r="G774">
        <v>1</v>
      </c>
      <c r="H774">
        <v>2</v>
      </c>
      <c r="I774" t="s">
        <v>815</v>
      </c>
      <c r="J774" t="s">
        <v>3</v>
      </c>
      <c r="K774" t="s">
        <v>816</v>
      </c>
      <c r="L774">
        <v>37129807</v>
      </c>
      <c r="N774">
        <v>1011</v>
      </c>
      <c r="O774" t="s">
        <v>646</v>
      </c>
      <c r="P774" t="s">
        <v>646</v>
      </c>
      <c r="Q774">
        <v>1</v>
      </c>
      <c r="W774">
        <v>0</v>
      </c>
      <c r="X774">
        <v>-1475062279</v>
      </c>
      <c r="Y774">
        <f t="shared" si="459"/>
        <v>5.29</v>
      </c>
      <c r="AA774">
        <v>0</v>
      </c>
      <c r="AB774">
        <v>785.86</v>
      </c>
      <c r="AC774">
        <v>45.24</v>
      </c>
      <c r="AD774">
        <v>0</v>
      </c>
      <c r="AE774">
        <v>0</v>
      </c>
      <c r="AF774">
        <v>785.86</v>
      </c>
      <c r="AG774">
        <v>45.24</v>
      </c>
      <c r="AH774">
        <v>0</v>
      </c>
      <c r="AI774">
        <v>1</v>
      </c>
      <c r="AJ774">
        <v>1</v>
      </c>
      <c r="AK774">
        <v>1</v>
      </c>
      <c r="AL774">
        <v>1</v>
      </c>
      <c r="AN774">
        <v>0</v>
      </c>
      <c r="AO774">
        <v>1</v>
      </c>
      <c r="AP774">
        <v>0</v>
      </c>
      <c r="AQ774">
        <v>0</v>
      </c>
      <c r="AR774">
        <v>0</v>
      </c>
      <c r="AS774" t="s">
        <v>3</v>
      </c>
      <c r="AT774">
        <v>3.68</v>
      </c>
      <c r="AU774" t="s">
        <v>36</v>
      </c>
      <c r="AV774">
        <v>0</v>
      </c>
      <c r="AW774">
        <v>2</v>
      </c>
      <c r="AX774">
        <v>51458427</v>
      </c>
      <c r="AY774">
        <v>2</v>
      </c>
      <c r="AZ774">
        <v>98304</v>
      </c>
      <c r="BA774">
        <v>774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CX774">
        <f>ROUND(Y774*Source!I344,9)</f>
        <v>0</v>
      </c>
      <c r="CY774">
        <f t="shared" si="466"/>
        <v>785.86</v>
      </c>
      <c r="CZ774">
        <f t="shared" si="467"/>
        <v>785.86</v>
      </c>
      <c r="DA774">
        <f t="shared" si="468"/>
        <v>1</v>
      </c>
      <c r="DB774">
        <f t="shared" si="460"/>
        <v>4157.1925000000001</v>
      </c>
      <c r="DC774">
        <f t="shared" si="461"/>
        <v>239.315</v>
      </c>
      <c r="DD774" t="s">
        <v>3</v>
      </c>
      <c r="DE774" t="s">
        <v>3</v>
      </c>
      <c r="DF774">
        <f t="shared" si="462"/>
        <v>0</v>
      </c>
      <c r="DG774">
        <f t="shared" si="463"/>
        <v>0</v>
      </c>
      <c r="DH774">
        <f t="shared" si="464"/>
        <v>0</v>
      </c>
      <c r="DI774">
        <f t="shared" si="465"/>
        <v>0</v>
      </c>
      <c r="DJ774">
        <f t="shared" si="469"/>
        <v>0</v>
      </c>
      <c r="DK774">
        <v>0</v>
      </c>
    </row>
    <row r="775" spans="1:115" x14ac:dyDescent="0.2">
      <c r="A775">
        <f>ROW(Source!A344)</f>
        <v>344</v>
      </c>
      <c r="B775">
        <v>51441990</v>
      </c>
      <c r="C775">
        <v>51458409</v>
      </c>
      <c r="D775">
        <v>0</v>
      </c>
      <c r="E775">
        <v>1</v>
      </c>
      <c r="F775">
        <v>1</v>
      </c>
      <c r="G775">
        <v>1</v>
      </c>
      <c r="H775">
        <v>2</v>
      </c>
      <c r="I775" t="s">
        <v>789</v>
      </c>
      <c r="J775" t="s">
        <v>3</v>
      </c>
      <c r="K775" t="s">
        <v>790</v>
      </c>
      <c r="L775">
        <v>37129807</v>
      </c>
      <c r="N775">
        <v>1011</v>
      </c>
      <c r="O775" t="s">
        <v>646</v>
      </c>
      <c r="P775" t="s">
        <v>646</v>
      </c>
      <c r="Q775">
        <v>1</v>
      </c>
      <c r="W775">
        <v>0</v>
      </c>
      <c r="X775">
        <v>162646650</v>
      </c>
      <c r="Y775">
        <f t="shared" si="459"/>
        <v>2.4293749999999994</v>
      </c>
      <c r="AA775">
        <v>0</v>
      </c>
      <c r="AB775">
        <v>536.09</v>
      </c>
      <c r="AC775">
        <v>45.24</v>
      </c>
      <c r="AD775">
        <v>0</v>
      </c>
      <c r="AE775">
        <v>0</v>
      </c>
      <c r="AF775">
        <v>536.09</v>
      </c>
      <c r="AG775">
        <v>45.24</v>
      </c>
      <c r="AH775">
        <v>0</v>
      </c>
      <c r="AI775">
        <v>1</v>
      </c>
      <c r="AJ775">
        <v>1</v>
      </c>
      <c r="AK775">
        <v>1</v>
      </c>
      <c r="AL775">
        <v>1</v>
      </c>
      <c r="AN775">
        <v>0</v>
      </c>
      <c r="AO775">
        <v>1</v>
      </c>
      <c r="AP775">
        <v>0</v>
      </c>
      <c r="AQ775">
        <v>0</v>
      </c>
      <c r="AR775">
        <v>0</v>
      </c>
      <c r="AS775" t="s">
        <v>3</v>
      </c>
      <c r="AT775">
        <v>1.69</v>
      </c>
      <c r="AU775" t="s">
        <v>36</v>
      </c>
      <c r="AV775">
        <v>0</v>
      </c>
      <c r="AW775">
        <v>2</v>
      </c>
      <c r="AX775">
        <v>51458428</v>
      </c>
      <c r="AY775">
        <v>2</v>
      </c>
      <c r="AZ775">
        <v>100352</v>
      </c>
      <c r="BA775">
        <v>775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CX775">
        <f>ROUND(Y775*Source!I344,9)</f>
        <v>0</v>
      </c>
      <c r="CY775">
        <f t="shared" si="466"/>
        <v>536.09</v>
      </c>
      <c r="CZ775">
        <f t="shared" si="467"/>
        <v>536.09</v>
      </c>
      <c r="DA775">
        <f t="shared" si="468"/>
        <v>1</v>
      </c>
      <c r="DB775">
        <f t="shared" si="460"/>
        <v>1302.360625</v>
      </c>
      <c r="DC775">
        <f t="shared" si="461"/>
        <v>109.91125</v>
      </c>
      <c r="DD775" t="s">
        <v>3</v>
      </c>
      <c r="DE775" t="s">
        <v>3</v>
      </c>
      <c r="DF775">
        <f t="shared" si="462"/>
        <v>0</v>
      </c>
      <c r="DG775">
        <f t="shared" si="463"/>
        <v>0</v>
      </c>
      <c r="DH775">
        <f t="shared" si="464"/>
        <v>0</v>
      </c>
      <c r="DI775">
        <f t="shared" si="465"/>
        <v>0</v>
      </c>
      <c r="DJ775">
        <f t="shared" si="469"/>
        <v>0</v>
      </c>
      <c r="DK775">
        <v>0</v>
      </c>
    </row>
    <row r="776" spans="1:115" x14ac:dyDescent="0.2">
      <c r="A776">
        <f>ROW(Source!A344)</f>
        <v>344</v>
      </c>
      <c r="B776">
        <v>51441990</v>
      </c>
      <c r="C776">
        <v>51458409</v>
      </c>
      <c r="D776">
        <v>0</v>
      </c>
      <c r="E776">
        <v>1</v>
      </c>
      <c r="F776">
        <v>1</v>
      </c>
      <c r="G776">
        <v>1</v>
      </c>
      <c r="H776">
        <v>2</v>
      </c>
      <c r="I776" t="s">
        <v>681</v>
      </c>
      <c r="J776" t="s">
        <v>3</v>
      </c>
      <c r="K776" t="s">
        <v>682</v>
      </c>
      <c r="L776">
        <v>37129807</v>
      </c>
      <c r="N776">
        <v>1011</v>
      </c>
      <c r="O776" t="s">
        <v>646</v>
      </c>
      <c r="P776" t="s">
        <v>646</v>
      </c>
      <c r="Q776">
        <v>1</v>
      </c>
      <c r="W776">
        <v>0</v>
      </c>
      <c r="X776">
        <v>1350498324</v>
      </c>
      <c r="Y776">
        <f t="shared" si="459"/>
        <v>9.3150000000000013</v>
      </c>
      <c r="AA776">
        <v>0</v>
      </c>
      <c r="AB776">
        <v>0.49</v>
      </c>
      <c r="AC776">
        <v>0</v>
      </c>
      <c r="AD776">
        <v>0</v>
      </c>
      <c r="AE776">
        <v>0</v>
      </c>
      <c r="AF776">
        <v>0.49</v>
      </c>
      <c r="AG776">
        <v>0</v>
      </c>
      <c r="AH776">
        <v>0</v>
      </c>
      <c r="AI776">
        <v>1</v>
      </c>
      <c r="AJ776">
        <v>1</v>
      </c>
      <c r="AK776">
        <v>1</v>
      </c>
      <c r="AL776">
        <v>1</v>
      </c>
      <c r="AN776">
        <v>0</v>
      </c>
      <c r="AO776">
        <v>1</v>
      </c>
      <c r="AP776">
        <v>0</v>
      </c>
      <c r="AQ776">
        <v>0</v>
      </c>
      <c r="AR776">
        <v>0</v>
      </c>
      <c r="AS776" t="s">
        <v>3</v>
      </c>
      <c r="AT776">
        <v>6.48</v>
      </c>
      <c r="AU776" t="s">
        <v>36</v>
      </c>
      <c r="AV776">
        <v>0</v>
      </c>
      <c r="AW776">
        <v>2</v>
      </c>
      <c r="AX776">
        <v>51458429</v>
      </c>
      <c r="AY776">
        <v>2</v>
      </c>
      <c r="AZ776">
        <v>32768</v>
      </c>
      <c r="BA776">
        <v>776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CX776">
        <f>ROUND(Y776*Source!I344,9)</f>
        <v>0</v>
      </c>
      <c r="CY776">
        <f t="shared" si="466"/>
        <v>0.49</v>
      </c>
      <c r="CZ776">
        <f t="shared" si="467"/>
        <v>0.49</v>
      </c>
      <c r="DA776">
        <f t="shared" si="468"/>
        <v>1</v>
      </c>
      <c r="DB776">
        <f t="shared" si="460"/>
        <v>4.57125</v>
      </c>
      <c r="DC776">
        <f t="shared" si="461"/>
        <v>0</v>
      </c>
      <c r="DD776" t="s">
        <v>3</v>
      </c>
      <c r="DE776" t="s">
        <v>3</v>
      </c>
      <c r="DF776">
        <f t="shared" si="462"/>
        <v>0</v>
      </c>
      <c r="DG776">
        <f t="shared" si="463"/>
        <v>0</v>
      </c>
      <c r="DH776">
        <f t="shared" si="464"/>
        <v>0</v>
      </c>
      <c r="DI776">
        <f t="shared" si="465"/>
        <v>0</v>
      </c>
      <c r="DJ776">
        <f t="shared" si="469"/>
        <v>0</v>
      </c>
      <c r="DK776">
        <v>0</v>
      </c>
    </row>
    <row r="777" spans="1:115" x14ac:dyDescent="0.2">
      <c r="A777">
        <f>ROW(Source!A344)</f>
        <v>344</v>
      </c>
      <c r="B777">
        <v>51441990</v>
      </c>
      <c r="C777">
        <v>51458409</v>
      </c>
      <c r="D777">
        <v>0</v>
      </c>
      <c r="E777">
        <v>1</v>
      </c>
      <c r="F777">
        <v>1</v>
      </c>
      <c r="G777">
        <v>1</v>
      </c>
      <c r="H777">
        <v>2</v>
      </c>
      <c r="I777" t="s">
        <v>726</v>
      </c>
      <c r="J777" t="s">
        <v>3</v>
      </c>
      <c r="K777" t="s">
        <v>727</v>
      </c>
      <c r="L777">
        <v>37129807</v>
      </c>
      <c r="N777">
        <v>1011</v>
      </c>
      <c r="O777" t="s">
        <v>646</v>
      </c>
      <c r="P777" t="s">
        <v>646</v>
      </c>
      <c r="Q777">
        <v>1</v>
      </c>
      <c r="W777">
        <v>0</v>
      </c>
      <c r="X777">
        <v>-948863967</v>
      </c>
      <c r="Y777">
        <f t="shared" si="459"/>
        <v>6.4687499999999991</v>
      </c>
      <c r="AA777">
        <v>0</v>
      </c>
      <c r="AB777">
        <v>10.4</v>
      </c>
      <c r="AC777">
        <v>0</v>
      </c>
      <c r="AD777">
        <v>0</v>
      </c>
      <c r="AE777">
        <v>0</v>
      </c>
      <c r="AF777">
        <v>10.4</v>
      </c>
      <c r="AG777">
        <v>0</v>
      </c>
      <c r="AH777">
        <v>0</v>
      </c>
      <c r="AI777">
        <v>1</v>
      </c>
      <c r="AJ777">
        <v>1</v>
      </c>
      <c r="AK777">
        <v>1</v>
      </c>
      <c r="AL777">
        <v>1</v>
      </c>
      <c r="AN777">
        <v>0</v>
      </c>
      <c r="AO777">
        <v>1</v>
      </c>
      <c r="AP777">
        <v>0</v>
      </c>
      <c r="AQ777">
        <v>0</v>
      </c>
      <c r="AR777">
        <v>0</v>
      </c>
      <c r="AS777" t="s">
        <v>3</v>
      </c>
      <c r="AT777">
        <v>4.5</v>
      </c>
      <c r="AU777" t="s">
        <v>36</v>
      </c>
      <c r="AV777">
        <v>0</v>
      </c>
      <c r="AW777">
        <v>2</v>
      </c>
      <c r="AX777">
        <v>51458430</v>
      </c>
      <c r="AY777">
        <v>2</v>
      </c>
      <c r="AZ777">
        <v>34816</v>
      </c>
      <c r="BA777">
        <v>777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CX777">
        <f>ROUND(Y777*Source!I344,9)</f>
        <v>0</v>
      </c>
      <c r="CY777">
        <f t="shared" si="466"/>
        <v>10.4</v>
      </c>
      <c r="CZ777">
        <f t="shared" si="467"/>
        <v>10.4</v>
      </c>
      <c r="DA777">
        <f t="shared" si="468"/>
        <v>1</v>
      </c>
      <c r="DB777">
        <f t="shared" si="460"/>
        <v>67.275000000000006</v>
      </c>
      <c r="DC777">
        <f t="shared" si="461"/>
        <v>0</v>
      </c>
      <c r="DD777" t="s">
        <v>3</v>
      </c>
      <c r="DE777" t="s">
        <v>3</v>
      </c>
      <c r="DF777">
        <f t="shared" si="462"/>
        <v>0</v>
      </c>
      <c r="DG777">
        <f t="shared" si="463"/>
        <v>0</v>
      </c>
      <c r="DH777">
        <f t="shared" si="464"/>
        <v>0</v>
      </c>
      <c r="DI777">
        <f t="shared" si="465"/>
        <v>0</v>
      </c>
      <c r="DJ777">
        <f t="shared" si="469"/>
        <v>0</v>
      </c>
      <c r="DK777">
        <v>0</v>
      </c>
    </row>
    <row r="778" spans="1:115" x14ac:dyDescent="0.2">
      <c r="A778">
        <f>ROW(Source!A344)</f>
        <v>344</v>
      </c>
      <c r="B778">
        <v>51441990</v>
      </c>
      <c r="C778">
        <v>51458409</v>
      </c>
      <c r="D778">
        <v>0</v>
      </c>
      <c r="E778">
        <v>1</v>
      </c>
      <c r="F778">
        <v>1</v>
      </c>
      <c r="G778">
        <v>1</v>
      </c>
      <c r="H778">
        <v>3</v>
      </c>
      <c r="I778" t="s">
        <v>487</v>
      </c>
      <c r="J778" t="s">
        <v>3</v>
      </c>
      <c r="K778" t="s">
        <v>488</v>
      </c>
      <c r="L778">
        <v>1339</v>
      </c>
      <c r="N778">
        <v>1007</v>
      </c>
      <c r="O778" t="s">
        <v>57</v>
      </c>
      <c r="P778" t="s">
        <v>57</v>
      </c>
      <c r="Q778">
        <v>1</v>
      </c>
      <c r="W778">
        <v>0</v>
      </c>
      <c r="X778">
        <v>2075427030</v>
      </c>
      <c r="Y778">
        <f>AT778</f>
        <v>0</v>
      </c>
      <c r="AA778">
        <v>196.81</v>
      </c>
      <c r="AB778">
        <v>0</v>
      </c>
      <c r="AC778">
        <v>0</v>
      </c>
      <c r="AD778">
        <v>0</v>
      </c>
      <c r="AE778">
        <v>196.81</v>
      </c>
      <c r="AF778">
        <v>0</v>
      </c>
      <c r="AG778">
        <v>0</v>
      </c>
      <c r="AH778">
        <v>0</v>
      </c>
      <c r="AI778">
        <v>1</v>
      </c>
      <c r="AJ778">
        <v>1</v>
      </c>
      <c r="AK778">
        <v>1</v>
      </c>
      <c r="AL778">
        <v>1</v>
      </c>
      <c r="AN778">
        <v>0</v>
      </c>
      <c r="AO778">
        <v>0</v>
      </c>
      <c r="AP778">
        <v>0</v>
      </c>
      <c r="AQ778">
        <v>0</v>
      </c>
      <c r="AR778">
        <v>0</v>
      </c>
      <c r="AS778" t="s">
        <v>3</v>
      </c>
      <c r="AT778">
        <v>0</v>
      </c>
      <c r="AU778" t="s">
        <v>3</v>
      </c>
      <c r="AV778">
        <v>0</v>
      </c>
      <c r="AW778">
        <v>2</v>
      </c>
      <c r="AX778">
        <v>51458431</v>
      </c>
      <c r="AY778">
        <v>2</v>
      </c>
      <c r="AZ778">
        <v>16384</v>
      </c>
      <c r="BA778">
        <v>778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CX778">
        <f>ROUND(Y778*Source!I344,9)</f>
        <v>0</v>
      </c>
      <c r="CY778">
        <f>AA778</f>
        <v>196.81</v>
      </c>
      <c r="CZ778">
        <f>AE778</f>
        <v>196.81</v>
      </c>
      <c r="DA778">
        <f>AI778</f>
        <v>1</v>
      </c>
      <c r="DB778">
        <f>ROUND(ROUND(AT778*CZ778,2),6)</f>
        <v>0</v>
      </c>
      <c r="DC778">
        <f>ROUND(ROUND(AT778*AG778,2),6)</f>
        <v>0</v>
      </c>
      <c r="DD778" t="s">
        <v>3</v>
      </c>
      <c r="DE778" t="s">
        <v>3</v>
      </c>
      <c r="DF778">
        <f t="shared" si="462"/>
        <v>0</v>
      </c>
      <c r="DG778">
        <f t="shared" si="463"/>
        <v>0</v>
      </c>
      <c r="DH778">
        <f t="shared" si="464"/>
        <v>0</v>
      </c>
      <c r="DI778">
        <f t="shared" si="465"/>
        <v>0</v>
      </c>
      <c r="DJ778">
        <f>DF778</f>
        <v>0</v>
      </c>
      <c r="DK778">
        <v>0</v>
      </c>
    </row>
    <row r="779" spans="1:115" x14ac:dyDescent="0.2">
      <c r="A779">
        <f>ROW(Source!A382)</f>
        <v>382</v>
      </c>
      <c r="B779">
        <v>51442965</v>
      </c>
      <c r="C779">
        <v>51458434</v>
      </c>
      <c r="D779">
        <v>0</v>
      </c>
      <c r="E779">
        <v>1</v>
      </c>
      <c r="F779">
        <v>1</v>
      </c>
      <c r="G779">
        <v>1</v>
      </c>
      <c r="H779">
        <v>1</v>
      </c>
      <c r="I779" t="s">
        <v>827</v>
      </c>
      <c r="J779" t="s">
        <v>3</v>
      </c>
      <c r="K779" t="s">
        <v>828</v>
      </c>
      <c r="L779">
        <v>1369</v>
      </c>
      <c r="N779">
        <v>1013</v>
      </c>
      <c r="O779" t="s">
        <v>642</v>
      </c>
      <c r="P779" t="s">
        <v>642</v>
      </c>
      <c r="Q779">
        <v>1</v>
      </c>
      <c r="W779">
        <v>0</v>
      </c>
      <c r="X779">
        <v>-184707032</v>
      </c>
      <c r="Y779">
        <f>(AT779*0.7*1.15*1.15)</f>
        <v>5.3508349999999991</v>
      </c>
      <c r="AA779">
        <v>0</v>
      </c>
      <c r="AB779">
        <v>0</v>
      </c>
      <c r="AC779">
        <v>0</v>
      </c>
      <c r="AD779">
        <v>8.9700000000000006</v>
      </c>
      <c r="AE779">
        <v>0</v>
      </c>
      <c r="AF779">
        <v>0</v>
      </c>
      <c r="AG779">
        <v>0</v>
      </c>
      <c r="AH779">
        <v>8.9700000000000006</v>
      </c>
      <c r="AI779">
        <v>1</v>
      </c>
      <c r="AJ779">
        <v>1</v>
      </c>
      <c r="AK779">
        <v>1</v>
      </c>
      <c r="AL779">
        <v>1</v>
      </c>
      <c r="AN779">
        <v>0</v>
      </c>
      <c r="AO779">
        <v>1</v>
      </c>
      <c r="AP779">
        <v>0</v>
      </c>
      <c r="AQ779">
        <v>0</v>
      </c>
      <c r="AR779">
        <v>0</v>
      </c>
      <c r="AS779" t="s">
        <v>3</v>
      </c>
      <c r="AT779">
        <v>5.78</v>
      </c>
      <c r="AU779" t="s">
        <v>503</v>
      </c>
      <c r="AV779">
        <v>1</v>
      </c>
      <c r="AW779">
        <v>2</v>
      </c>
      <c r="AX779">
        <v>51458457</v>
      </c>
      <c r="AY779">
        <v>2</v>
      </c>
      <c r="AZ779">
        <v>131072</v>
      </c>
      <c r="BA779">
        <v>779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CX779">
        <f>ROUND(Y779*Source!I382,9)</f>
        <v>0</v>
      </c>
      <c r="CY779">
        <f>AD779</f>
        <v>8.9700000000000006</v>
      </c>
      <c r="CZ779">
        <f>AH779</f>
        <v>8.9700000000000006</v>
      </c>
      <c r="DA779">
        <f>AL779</f>
        <v>1</v>
      </c>
      <c r="DB779">
        <f>ROUND((ROUND(AT779*CZ779,2)*0.7*1.15*1.15),6)</f>
        <v>48.000138</v>
      </c>
      <c r="DC779">
        <f>ROUND((ROUND(AT779*AG779,2)*0.7*1.15*1.15),6)</f>
        <v>0</v>
      </c>
      <c r="DD779" t="s">
        <v>3</v>
      </c>
      <c r="DE779" t="s">
        <v>3</v>
      </c>
      <c r="DF779">
        <f t="shared" si="462"/>
        <v>0</v>
      </c>
      <c r="DG779">
        <f t="shared" si="463"/>
        <v>0</v>
      </c>
      <c r="DH779">
        <f t="shared" si="464"/>
        <v>0</v>
      </c>
      <c r="DI779">
        <f t="shared" si="465"/>
        <v>0</v>
      </c>
      <c r="DJ779">
        <f>DI779</f>
        <v>0</v>
      </c>
      <c r="DK779">
        <v>0</v>
      </c>
    </row>
    <row r="780" spans="1:115" x14ac:dyDescent="0.2">
      <c r="A780">
        <f>ROW(Source!A382)</f>
        <v>382</v>
      </c>
      <c r="B780">
        <v>51442965</v>
      </c>
      <c r="C780">
        <v>51458434</v>
      </c>
      <c r="D780">
        <v>121548</v>
      </c>
      <c r="E780">
        <v>1</v>
      </c>
      <c r="F780">
        <v>1</v>
      </c>
      <c r="G780">
        <v>1</v>
      </c>
      <c r="H780">
        <v>1</v>
      </c>
      <c r="I780" t="s">
        <v>31</v>
      </c>
      <c r="J780" t="s">
        <v>3</v>
      </c>
      <c r="K780" t="s">
        <v>643</v>
      </c>
      <c r="L780">
        <v>1369</v>
      </c>
      <c r="N780">
        <v>1013</v>
      </c>
      <c r="O780" t="s">
        <v>642</v>
      </c>
      <c r="P780" t="s">
        <v>642</v>
      </c>
      <c r="Q780">
        <v>1</v>
      </c>
      <c r="W780">
        <v>0</v>
      </c>
      <c r="X780">
        <v>18861106</v>
      </c>
      <c r="Y780">
        <f t="shared" ref="Y780:Y786" si="470">(AT780*0.7*1.25*1.15)</f>
        <v>2.3043125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1</v>
      </c>
      <c r="AJ780">
        <v>1</v>
      </c>
      <c r="AK780">
        <v>1</v>
      </c>
      <c r="AL780">
        <v>1</v>
      </c>
      <c r="AN780">
        <v>0</v>
      </c>
      <c r="AO780">
        <v>1</v>
      </c>
      <c r="AP780">
        <v>0</v>
      </c>
      <c r="AQ780">
        <v>0</v>
      </c>
      <c r="AR780">
        <v>0</v>
      </c>
      <c r="AS780" t="s">
        <v>3</v>
      </c>
      <c r="AT780">
        <v>2.29</v>
      </c>
      <c r="AU780" t="s">
        <v>502</v>
      </c>
      <c r="AV780">
        <v>2</v>
      </c>
      <c r="AW780">
        <v>2</v>
      </c>
      <c r="AX780">
        <v>51458458</v>
      </c>
      <c r="AY780">
        <v>1</v>
      </c>
      <c r="AZ780">
        <v>2048</v>
      </c>
      <c r="BA780">
        <v>780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CX780">
        <f>ROUND(Y780*Source!I382,9)</f>
        <v>0</v>
      </c>
      <c r="CY780">
        <f>AD780</f>
        <v>0</v>
      </c>
      <c r="CZ780">
        <f>AH780</f>
        <v>0</v>
      </c>
      <c r="DA780">
        <f>AL780</f>
        <v>1</v>
      </c>
      <c r="DB780">
        <f t="shared" ref="DB780:DB786" si="471">ROUND((ROUND(AT780*CZ780,2)*0.7*1.25*1.15),6)</f>
        <v>0</v>
      </c>
      <c r="DC780">
        <f t="shared" ref="DC780:DC786" si="472">ROUND((ROUND(AT780*AG780,2)*0.7*1.25*1.15),6)</f>
        <v>0</v>
      </c>
      <c r="DD780" t="s">
        <v>3</v>
      </c>
      <c r="DE780" t="s">
        <v>3</v>
      </c>
      <c r="DF780">
        <f t="shared" si="462"/>
        <v>0</v>
      </c>
      <c r="DG780">
        <f t="shared" si="463"/>
        <v>0</v>
      </c>
      <c r="DH780">
        <f t="shared" si="464"/>
        <v>0</v>
      </c>
      <c r="DI780">
        <f t="shared" si="465"/>
        <v>0</v>
      </c>
      <c r="DJ780">
        <f>DI780</f>
        <v>0</v>
      </c>
      <c r="DK780">
        <v>0</v>
      </c>
    </row>
    <row r="781" spans="1:115" x14ac:dyDescent="0.2">
      <c r="A781">
        <f>ROW(Source!A382)</f>
        <v>382</v>
      </c>
      <c r="B781">
        <v>51442965</v>
      </c>
      <c r="C781">
        <v>51458434</v>
      </c>
      <c r="D781">
        <v>0</v>
      </c>
      <c r="E781">
        <v>1</v>
      </c>
      <c r="F781">
        <v>1</v>
      </c>
      <c r="G781">
        <v>1</v>
      </c>
      <c r="H781">
        <v>2</v>
      </c>
      <c r="I781" t="s">
        <v>829</v>
      </c>
      <c r="J781" t="s">
        <v>3</v>
      </c>
      <c r="K781" t="s">
        <v>830</v>
      </c>
      <c r="L781">
        <v>37129807</v>
      </c>
      <c r="N781">
        <v>1011</v>
      </c>
      <c r="O781" t="s">
        <v>646</v>
      </c>
      <c r="P781" t="s">
        <v>646</v>
      </c>
      <c r="Q781">
        <v>1</v>
      </c>
      <c r="W781">
        <v>0</v>
      </c>
      <c r="X781">
        <v>-1136806958</v>
      </c>
      <c r="Y781">
        <f t="shared" si="470"/>
        <v>0.88549999999999995</v>
      </c>
      <c r="AA781">
        <v>0</v>
      </c>
      <c r="AB781">
        <v>120.24</v>
      </c>
      <c r="AC781">
        <v>15.42</v>
      </c>
      <c r="AD781">
        <v>0</v>
      </c>
      <c r="AE781">
        <v>0</v>
      </c>
      <c r="AF781">
        <v>120.24</v>
      </c>
      <c r="AG781">
        <v>15.42</v>
      </c>
      <c r="AH781">
        <v>0</v>
      </c>
      <c r="AI781">
        <v>1</v>
      </c>
      <c r="AJ781">
        <v>1</v>
      </c>
      <c r="AK781">
        <v>1</v>
      </c>
      <c r="AL781">
        <v>1</v>
      </c>
      <c r="AN781">
        <v>0</v>
      </c>
      <c r="AO781">
        <v>1</v>
      </c>
      <c r="AP781">
        <v>0</v>
      </c>
      <c r="AQ781">
        <v>0</v>
      </c>
      <c r="AR781">
        <v>0</v>
      </c>
      <c r="AS781" t="s">
        <v>3</v>
      </c>
      <c r="AT781">
        <v>0.88</v>
      </c>
      <c r="AU781" t="s">
        <v>502</v>
      </c>
      <c r="AV781">
        <v>0</v>
      </c>
      <c r="AW781">
        <v>2</v>
      </c>
      <c r="AX781">
        <v>51458459</v>
      </c>
      <c r="AY781">
        <v>2</v>
      </c>
      <c r="AZ781">
        <v>100352</v>
      </c>
      <c r="BA781">
        <v>781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CX781">
        <f>ROUND(Y781*Source!I382,9)</f>
        <v>0</v>
      </c>
      <c r="CY781">
        <f t="shared" ref="CY781:CY786" si="473">AB781</f>
        <v>120.24</v>
      </c>
      <c r="CZ781">
        <f t="shared" ref="CZ781:CZ786" si="474">AF781</f>
        <v>120.24</v>
      </c>
      <c r="DA781">
        <f t="shared" ref="DA781:DA786" si="475">AJ781</f>
        <v>1</v>
      </c>
      <c r="DB781">
        <f t="shared" si="471"/>
        <v>106.47131299999999</v>
      </c>
      <c r="DC781">
        <f t="shared" si="472"/>
        <v>13.654813000000001</v>
      </c>
      <c r="DD781" t="s">
        <v>3</v>
      </c>
      <c r="DE781" t="s">
        <v>3</v>
      </c>
      <c r="DF781">
        <f t="shared" si="462"/>
        <v>0</v>
      </c>
      <c r="DG781">
        <f t="shared" si="463"/>
        <v>0</v>
      </c>
      <c r="DH781">
        <f t="shared" si="464"/>
        <v>0</v>
      </c>
      <c r="DI781">
        <f t="shared" si="465"/>
        <v>0</v>
      </c>
      <c r="DJ781">
        <f t="shared" ref="DJ781:DJ786" si="476">DG781</f>
        <v>0</v>
      </c>
      <c r="DK781">
        <v>0</v>
      </c>
    </row>
    <row r="782" spans="1:115" x14ac:dyDescent="0.2">
      <c r="A782">
        <f>ROW(Source!A382)</f>
        <v>382</v>
      </c>
      <c r="B782">
        <v>51442965</v>
      </c>
      <c r="C782">
        <v>51458434</v>
      </c>
      <c r="D782">
        <v>0</v>
      </c>
      <c r="E782">
        <v>1</v>
      </c>
      <c r="F782">
        <v>1</v>
      </c>
      <c r="G782">
        <v>1</v>
      </c>
      <c r="H782">
        <v>2</v>
      </c>
      <c r="I782" t="s">
        <v>831</v>
      </c>
      <c r="J782" t="s">
        <v>3</v>
      </c>
      <c r="K782" t="s">
        <v>832</v>
      </c>
      <c r="L782">
        <v>37129807</v>
      </c>
      <c r="N782">
        <v>1011</v>
      </c>
      <c r="O782" t="s">
        <v>646</v>
      </c>
      <c r="P782" t="s">
        <v>646</v>
      </c>
      <c r="Q782">
        <v>1</v>
      </c>
      <c r="W782">
        <v>0</v>
      </c>
      <c r="X782">
        <v>487958533</v>
      </c>
      <c r="Y782">
        <f t="shared" si="470"/>
        <v>0.140875</v>
      </c>
      <c r="AA782">
        <v>0</v>
      </c>
      <c r="AB782">
        <v>115.4</v>
      </c>
      <c r="AC782">
        <v>13.5</v>
      </c>
      <c r="AD782">
        <v>0</v>
      </c>
      <c r="AE782">
        <v>0</v>
      </c>
      <c r="AF782">
        <v>115.4</v>
      </c>
      <c r="AG782">
        <v>13.5</v>
      </c>
      <c r="AH782">
        <v>0</v>
      </c>
      <c r="AI782">
        <v>1</v>
      </c>
      <c r="AJ782">
        <v>1</v>
      </c>
      <c r="AK782">
        <v>1</v>
      </c>
      <c r="AL782">
        <v>1</v>
      </c>
      <c r="AN782">
        <v>0</v>
      </c>
      <c r="AO782">
        <v>1</v>
      </c>
      <c r="AP782">
        <v>0</v>
      </c>
      <c r="AQ782">
        <v>0</v>
      </c>
      <c r="AR782">
        <v>0</v>
      </c>
      <c r="AS782" t="s">
        <v>3</v>
      </c>
      <c r="AT782">
        <v>0.14000000000000001</v>
      </c>
      <c r="AU782" t="s">
        <v>502</v>
      </c>
      <c r="AV782">
        <v>0</v>
      </c>
      <c r="AW782">
        <v>2</v>
      </c>
      <c r="AX782">
        <v>51458460</v>
      </c>
      <c r="AY782">
        <v>2</v>
      </c>
      <c r="AZ782">
        <v>98304</v>
      </c>
      <c r="BA782">
        <v>782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CX782">
        <f>ROUND(Y782*Source!I382,9)</f>
        <v>0</v>
      </c>
      <c r="CY782">
        <f t="shared" si="473"/>
        <v>115.4</v>
      </c>
      <c r="CZ782">
        <f t="shared" si="474"/>
        <v>115.4</v>
      </c>
      <c r="DA782">
        <f t="shared" si="475"/>
        <v>1</v>
      </c>
      <c r="DB782">
        <f t="shared" si="471"/>
        <v>16.260999999999999</v>
      </c>
      <c r="DC782">
        <f t="shared" si="472"/>
        <v>1.901813</v>
      </c>
      <c r="DD782" t="s">
        <v>3</v>
      </c>
      <c r="DE782" t="s">
        <v>3</v>
      </c>
      <c r="DF782">
        <f t="shared" si="462"/>
        <v>0</v>
      </c>
      <c r="DG782">
        <f t="shared" si="463"/>
        <v>0</v>
      </c>
      <c r="DH782">
        <f t="shared" si="464"/>
        <v>0</v>
      </c>
      <c r="DI782">
        <f t="shared" si="465"/>
        <v>0</v>
      </c>
      <c r="DJ782">
        <f t="shared" si="476"/>
        <v>0</v>
      </c>
      <c r="DK782">
        <v>0</v>
      </c>
    </row>
    <row r="783" spans="1:115" x14ac:dyDescent="0.2">
      <c r="A783">
        <f>ROW(Source!A382)</f>
        <v>382</v>
      </c>
      <c r="B783">
        <v>51442965</v>
      </c>
      <c r="C783">
        <v>51458434</v>
      </c>
      <c r="D783">
        <v>0</v>
      </c>
      <c r="E783">
        <v>1</v>
      </c>
      <c r="F783">
        <v>1</v>
      </c>
      <c r="G783">
        <v>1</v>
      </c>
      <c r="H783">
        <v>2</v>
      </c>
      <c r="I783" t="s">
        <v>833</v>
      </c>
      <c r="J783" t="s">
        <v>3</v>
      </c>
      <c r="K783" t="s">
        <v>834</v>
      </c>
      <c r="L783">
        <v>37129807</v>
      </c>
      <c r="N783">
        <v>1011</v>
      </c>
      <c r="O783" t="s">
        <v>646</v>
      </c>
      <c r="P783" t="s">
        <v>646</v>
      </c>
      <c r="Q783">
        <v>1</v>
      </c>
      <c r="W783">
        <v>0</v>
      </c>
      <c r="X783">
        <v>-1993561858</v>
      </c>
      <c r="Y783">
        <f t="shared" si="470"/>
        <v>1.0666249999999999</v>
      </c>
      <c r="AA783">
        <v>0</v>
      </c>
      <c r="AB783">
        <v>120.04</v>
      </c>
      <c r="AC783">
        <v>13.5</v>
      </c>
      <c r="AD783">
        <v>0</v>
      </c>
      <c r="AE783">
        <v>0</v>
      </c>
      <c r="AF783">
        <v>120.04</v>
      </c>
      <c r="AG783">
        <v>13.5</v>
      </c>
      <c r="AH783">
        <v>0</v>
      </c>
      <c r="AI783">
        <v>1</v>
      </c>
      <c r="AJ783">
        <v>1</v>
      </c>
      <c r="AK783">
        <v>1</v>
      </c>
      <c r="AL783">
        <v>1</v>
      </c>
      <c r="AN783">
        <v>0</v>
      </c>
      <c r="AO783">
        <v>1</v>
      </c>
      <c r="AP783">
        <v>0</v>
      </c>
      <c r="AQ783">
        <v>0</v>
      </c>
      <c r="AR783">
        <v>0</v>
      </c>
      <c r="AS783" t="s">
        <v>3</v>
      </c>
      <c r="AT783">
        <v>1.06</v>
      </c>
      <c r="AU783" t="s">
        <v>502</v>
      </c>
      <c r="AV783">
        <v>0</v>
      </c>
      <c r="AW783">
        <v>2</v>
      </c>
      <c r="AX783">
        <v>51458461</v>
      </c>
      <c r="AY783">
        <v>2</v>
      </c>
      <c r="AZ783">
        <v>98304</v>
      </c>
      <c r="BA783">
        <v>783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CX783">
        <f>ROUND(Y783*Source!I382,9)</f>
        <v>0</v>
      </c>
      <c r="CY783">
        <f t="shared" si="473"/>
        <v>120.04</v>
      </c>
      <c r="CZ783">
        <f t="shared" si="474"/>
        <v>120.04</v>
      </c>
      <c r="DA783">
        <f t="shared" si="475"/>
        <v>1</v>
      </c>
      <c r="DB783">
        <f t="shared" si="471"/>
        <v>128.03524999999999</v>
      </c>
      <c r="DC783">
        <f t="shared" si="472"/>
        <v>14.399438</v>
      </c>
      <c r="DD783" t="s">
        <v>3</v>
      </c>
      <c r="DE783" t="s">
        <v>3</v>
      </c>
      <c r="DF783">
        <f t="shared" si="462"/>
        <v>0</v>
      </c>
      <c r="DG783">
        <f t="shared" si="463"/>
        <v>0</v>
      </c>
      <c r="DH783">
        <f t="shared" si="464"/>
        <v>0</v>
      </c>
      <c r="DI783">
        <f t="shared" si="465"/>
        <v>0</v>
      </c>
      <c r="DJ783">
        <f t="shared" si="476"/>
        <v>0</v>
      </c>
      <c r="DK783">
        <v>0</v>
      </c>
    </row>
    <row r="784" spans="1:115" x14ac:dyDescent="0.2">
      <c r="A784">
        <f>ROW(Source!A382)</f>
        <v>382</v>
      </c>
      <c r="B784">
        <v>51442965</v>
      </c>
      <c r="C784">
        <v>51458434</v>
      </c>
      <c r="D784">
        <v>0</v>
      </c>
      <c r="E784">
        <v>1</v>
      </c>
      <c r="F784">
        <v>1</v>
      </c>
      <c r="G784">
        <v>1</v>
      </c>
      <c r="H784">
        <v>2</v>
      </c>
      <c r="I784" t="s">
        <v>835</v>
      </c>
      <c r="J784" t="s">
        <v>3</v>
      </c>
      <c r="K784" t="s">
        <v>836</v>
      </c>
      <c r="L784">
        <v>37129807</v>
      </c>
      <c r="N784">
        <v>1011</v>
      </c>
      <c r="O784" t="s">
        <v>646</v>
      </c>
      <c r="P784" t="s">
        <v>646</v>
      </c>
      <c r="Q784">
        <v>1</v>
      </c>
      <c r="W784">
        <v>0</v>
      </c>
      <c r="X784">
        <v>-1897617922</v>
      </c>
      <c r="Y784">
        <f t="shared" si="470"/>
        <v>0.21131249999999999</v>
      </c>
      <c r="AA784">
        <v>0</v>
      </c>
      <c r="AB784">
        <v>65.709999999999994</v>
      </c>
      <c r="AC784">
        <v>11.6</v>
      </c>
      <c r="AD784">
        <v>0</v>
      </c>
      <c r="AE784">
        <v>0</v>
      </c>
      <c r="AF784">
        <v>65.709999999999994</v>
      </c>
      <c r="AG784">
        <v>11.6</v>
      </c>
      <c r="AH784">
        <v>0</v>
      </c>
      <c r="AI784">
        <v>1</v>
      </c>
      <c r="AJ784">
        <v>1</v>
      </c>
      <c r="AK784">
        <v>1</v>
      </c>
      <c r="AL784">
        <v>1</v>
      </c>
      <c r="AN784">
        <v>0</v>
      </c>
      <c r="AO784">
        <v>1</v>
      </c>
      <c r="AP784">
        <v>0</v>
      </c>
      <c r="AQ784">
        <v>0</v>
      </c>
      <c r="AR784">
        <v>0</v>
      </c>
      <c r="AS784" t="s">
        <v>3</v>
      </c>
      <c r="AT784">
        <v>0.21</v>
      </c>
      <c r="AU784" t="s">
        <v>502</v>
      </c>
      <c r="AV784">
        <v>0</v>
      </c>
      <c r="AW784">
        <v>2</v>
      </c>
      <c r="AX784">
        <v>51458462</v>
      </c>
      <c r="AY784">
        <v>2</v>
      </c>
      <c r="AZ784">
        <v>100352</v>
      </c>
      <c r="BA784">
        <v>784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CX784">
        <f>ROUND(Y784*Source!I382,9)</f>
        <v>0</v>
      </c>
      <c r="CY784">
        <f t="shared" si="473"/>
        <v>65.709999999999994</v>
      </c>
      <c r="CZ784">
        <f t="shared" si="474"/>
        <v>65.709999999999994</v>
      </c>
      <c r="DA784">
        <f t="shared" si="475"/>
        <v>1</v>
      </c>
      <c r="DB784">
        <f t="shared" si="471"/>
        <v>13.88625</v>
      </c>
      <c r="DC784">
        <f t="shared" si="472"/>
        <v>2.4552499999999999</v>
      </c>
      <c r="DD784" t="s">
        <v>3</v>
      </c>
      <c r="DE784" t="s">
        <v>3</v>
      </c>
      <c r="DF784">
        <f t="shared" si="462"/>
        <v>0</v>
      </c>
      <c r="DG784">
        <f t="shared" si="463"/>
        <v>0</v>
      </c>
      <c r="DH784">
        <f t="shared" si="464"/>
        <v>0</v>
      </c>
      <c r="DI784">
        <f t="shared" si="465"/>
        <v>0</v>
      </c>
      <c r="DJ784">
        <f t="shared" si="476"/>
        <v>0</v>
      </c>
      <c r="DK784">
        <v>0</v>
      </c>
    </row>
    <row r="785" spans="1:115" x14ac:dyDescent="0.2">
      <c r="A785">
        <f>ROW(Source!A382)</f>
        <v>382</v>
      </c>
      <c r="B785">
        <v>51442965</v>
      </c>
      <c r="C785">
        <v>51458434</v>
      </c>
      <c r="D785">
        <v>0</v>
      </c>
      <c r="E785">
        <v>1</v>
      </c>
      <c r="F785">
        <v>1</v>
      </c>
      <c r="G785">
        <v>1</v>
      </c>
      <c r="H785">
        <v>2</v>
      </c>
      <c r="I785" t="s">
        <v>837</v>
      </c>
      <c r="J785" t="s">
        <v>3</v>
      </c>
      <c r="K785" t="s">
        <v>838</v>
      </c>
      <c r="L785">
        <v>37129807</v>
      </c>
      <c r="N785">
        <v>1011</v>
      </c>
      <c r="O785" t="s">
        <v>646</v>
      </c>
      <c r="P785" t="s">
        <v>646</v>
      </c>
      <c r="Q785">
        <v>1</v>
      </c>
      <c r="W785">
        <v>0</v>
      </c>
      <c r="X785">
        <v>1034830941</v>
      </c>
      <c r="Y785">
        <f t="shared" si="470"/>
        <v>2.0124999999999997</v>
      </c>
      <c r="AA785">
        <v>0</v>
      </c>
      <c r="AB785">
        <v>1.2</v>
      </c>
      <c r="AC785">
        <v>0</v>
      </c>
      <c r="AD785">
        <v>0</v>
      </c>
      <c r="AE785">
        <v>0</v>
      </c>
      <c r="AF785">
        <v>1.2</v>
      </c>
      <c r="AG785">
        <v>0</v>
      </c>
      <c r="AH785">
        <v>0</v>
      </c>
      <c r="AI785">
        <v>1</v>
      </c>
      <c r="AJ785">
        <v>1</v>
      </c>
      <c r="AK785">
        <v>1</v>
      </c>
      <c r="AL785">
        <v>1</v>
      </c>
      <c r="AN785">
        <v>0</v>
      </c>
      <c r="AO785">
        <v>1</v>
      </c>
      <c r="AP785">
        <v>0</v>
      </c>
      <c r="AQ785">
        <v>0</v>
      </c>
      <c r="AR785">
        <v>0</v>
      </c>
      <c r="AS785" t="s">
        <v>3</v>
      </c>
      <c r="AT785">
        <v>2</v>
      </c>
      <c r="AU785" t="s">
        <v>502</v>
      </c>
      <c r="AV785">
        <v>0</v>
      </c>
      <c r="AW785">
        <v>2</v>
      </c>
      <c r="AX785">
        <v>51458463</v>
      </c>
      <c r="AY785">
        <v>2</v>
      </c>
      <c r="AZ785">
        <v>32768</v>
      </c>
      <c r="BA785">
        <v>785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CX785">
        <f>ROUND(Y785*Source!I382,9)</f>
        <v>0</v>
      </c>
      <c r="CY785">
        <f t="shared" si="473"/>
        <v>1.2</v>
      </c>
      <c r="CZ785">
        <f t="shared" si="474"/>
        <v>1.2</v>
      </c>
      <c r="DA785">
        <f t="shared" si="475"/>
        <v>1</v>
      </c>
      <c r="DB785">
        <f t="shared" si="471"/>
        <v>2.415</v>
      </c>
      <c r="DC785">
        <f t="shared" si="472"/>
        <v>0</v>
      </c>
      <c r="DD785" t="s">
        <v>3</v>
      </c>
      <c r="DE785" t="s">
        <v>3</v>
      </c>
      <c r="DF785">
        <f t="shared" si="462"/>
        <v>0</v>
      </c>
      <c r="DG785">
        <f t="shared" si="463"/>
        <v>0</v>
      </c>
      <c r="DH785">
        <f t="shared" si="464"/>
        <v>0</v>
      </c>
      <c r="DI785">
        <f t="shared" si="465"/>
        <v>0</v>
      </c>
      <c r="DJ785">
        <f t="shared" si="476"/>
        <v>0</v>
      </c>
      <c r="DK785">
        <v>0</v>
      </c>
    </row>
    <row r="786" spans="1:115" x14ac:dyDescent="0.2">
      <c r="A786">
        <f>ROW(Source!A382)</f>
        <v>382</v>
      </c>
      <c r="B786">
        <v>51442965</v>
      </c>
      <c r="C786">
        <v>51458434</v>
      </c>
      <c r="D786">
        <v>0</v>
      </c>
      <c r="E786">
        <v>1</v>
      </c>
      <c r="F786">
        <v>1</v>
      </c>
      <c r="G786">
        <v>1</v>
      </c>
      <c r="H786">
        <v>2</v>
      </c>
      <c r="I786" t="s">
        <v>839</v>
      </c>
      <c r="J786" t="s">
        <v>3</v>
      </c>
      <c r="K786" t="s">
        <v>840</v>
      </c>
      <c r="L786">
        <v>37129807</v>
      </c>
      <c r="N786">
        <v>1011</v>
      </c>
      <c r="O786" t="s">
        <v>646</v>
      </c>
      <c r="P786" t="s">
        <v>646</v>
      </c>
      <c r="Q786">
        <v>1</v>
      </c>
      <c r="W786">
        <v>0</v>
      </c>
      <c r="X786">
        <v>-1904479680</v>
      </c>
      <c r="Y786">
        <f t="shared" si="470"/>
        <v>8.0499999999999988E-2</v>
      </c>
      <c r="AA786">
        <v>0</v>
      </c>
      <c r="AB786">
        <v>12.31</v>
      </c>
      <c r="AC786">
        <v>0</v>
      </c>
      <c r="AD786">
        <v>0</v>
      </c>
      <c r="AE786">
        <v>0</v>
      </c>
      <c r="AF786">
        <v>12.31</v>
      </c>
      <c r="AG786">
        <v>0</v>
      </c>
      <c r="AH786">
        <v>0</v>
      </c>
      <c r="AI786">
        <v>1</v>
      </c>
      <c r="AJ786">
        <v>1</v>
      </c>
      <c r="AK786">
        <v>1</v>
      </c>
      <c r="AL786">
        <v>1</v>
      </c>
      <c r="AN786">
        <v>0</v>
      </c>
      <c r="AO786">
        <v>1</v>
      </c>
      <c r="AP786">
        <v>0</v>
      </c>
      <c r="AQ786">
        <v>0</v>
      </c>
      <c r="AR786">
        <v>0</v>
      </c>
      <c r="AS786" t="s">
        <v>3</v>
      </c>
      <c r="AT786">
        <v>0.08</v>
      </c>
      <c r="AU786" t="s">
        <v>502</v>
      </c>
      <c r="AV786">
        <v>0</v>
      </c>
      <c r="AW786">
        <v>2</v>
      </c>
      <c r="AX786">
        <v>51458464</v>
      </c>
      <c r="AY786">
        <v>2</v>
      </c>
      <c r="AZ786">
        <v>32768</v>
      </c>
      <c r="BA786">
        <v>786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CX786">
        <f>ROUND(Y786*Source!I382,9)</f>
        <v>0</v>
      </c>
      <c r="CY786">
        <f t="shared" si="473"/>
        <v>12.31</v>
      </c>
      <c r="CZ786">
        <f t="shared" si="474"/>
        <v>12.31</v>
      </c>
      <c r="DA786">
        <f t="shared" si="475"/>
        <v>1</v>
      </c>
      <c r="DB786">
        <f t="shared" si="471"/>
        <v>0.98612500000000003</v>
      </c>
      <c r="DC786">
        <f t="shared" si="472"/>
        <v>0</v>
      </c>
      <c r="DD786" t="s">
        <v>3</v>
      </c>
      <c r="DE786" t="s">
        <v>3</v>
      </c>
      <c r="DF786">
        <f t="shared" si="462"/>
        <v>0</v>
      </c>
      <c r="DG786">
        <f t="shared" si="463"/>
        <v>0</v>
      </c>
      <c r="DH786">
        <f t="shared" si="464"/>
        <v>0</v>
      </c>
      <c r="DI786">
        <f t="shared" si="465"/>
        <v>0</v>
      </c>
      <c r="DJ786">
        <f t="shared" si="476"/>
        <v>0</v>
      </c>
      <c r="DK786">
        <v>0</v>
      </c>
    </row>
    <row r="787" spans="1:115" x14ac:dyDescent="0.2">
      <c r="A787">
        <f>ROW(Source!A382)</f>
        <v>382</v>
      </c>
      <c r="B787">
        <v>51442965</v>
      </c>
      <c r="C787">
        <v>51458434</v>
      </c>
      <c r="D787">
        <v>0</v>
      </c>
      <c r="E787">
        <v>1</v>
      </c>
      <c r="F787">
        <v>1</v>
      </c>
      <c r="G787">
        <v>1</v>
      </c>
      <c r="H787">
        <v>3</v>
      </c>
      <c r="I787" t="s">
        <v>841</v>
      </c>
      <c r="J787" t="s">
        <v>3</v>
      </c>
      <c r="K787" t="s">
        <v>842</v>
      </c>
      <c r="L787">
        <v>1339</v>
      </c>
      <c r="N787">
        <v>1007</v>
      </c>
      <c r="O787" t="s">
        <v>57</v>
      </c>
      <c r="P787" t="s">
        <v>57</v>
      </c>
      <c r="Q787">
        <v>1</v>
      </c>
      <c r="W787">
        <v>0</v>
      </c>
      <c r="X787">
        <v>516308607</v>
      </c>
      <c r="Y787">
        <f t="shared" ref="Y787:Y800" si="477">(AT787*0)</f>
        <v>0</v>
      </c>
      <c r="AA787">
        <v>6.22</v>
      </c>
      <c r="AB787">
        <v>0</v>
      </c>
      <c r="AC787">
        <v>0</v>
      </c>
      <c r="AD787">
        <v>0</v>
      </c>
      <c r="AE787">
        <v>6.22</v>
      </c>
      <c r="AF787">
        <v>0</v>
      </c>
      <c r="AG787">
        <v>0</v>
      </c>
      <c r="AH787">
        <v>0</v>
      </c>
      <c r="AI787">
        <v>1</v>
      </c>
      <c r="AJ787">
        <v>1</v>
      </c>
      <c r="AK787">
        <v>1</v>
      </c>
      <c r="AL787">
        <v>1</v>
      </c>
      <c r="AN787">
        <v>0</v>
      </c>
      <c r="AO787">
        <v>1</v>
      </c>
      <c r="AP787">
        <v>0</v>
      </c>
      <c r="AQ787">
        <v>0</v>
      </c>
      <c r="AR787">
        <v>0</v>
      </c>
      <c r="AS787" t="s">
        <v>3</v>
      </c>
      <c r="AT787">
        <v>1.95</v>
      </c>
      <c r="AU787" t="s">
        <v>843</v>
      </c>
      <c r="AV787">
        <v>0</v>
      </c>
      <c r="AW787">
        <v>2</v>
      </c>
      <c r="AX787">
        <v>51458465</v>
      </c>
      <c r="AY787">
        <v>2</v>
      </c>
      <c r="AZ787">
        <v>16384</v>
      </c>
      <c r="BA787">
        <v>787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CX787">
        <f>ROUND(Y787*Source!I382,9)</f>
        <v>0</v>
      </c>
      <c r="CY787">
        <f t="shared" ref="CY787:CY800" si="478">AA787</f>
        <v>6.22</v>
      </c>
      <c r="CZ787">
        <f t="shared" ref="CZ787:CZ800" si="479">AE787</f>
        <v>6.22</v>
      </c>
      <c r="DA787">
        <f t="shared" ref="DA787:DA800" si="480">AI787</f>
        <v>1</v>
      </c>
      <c r="DB787">
        <f t="shared" ref="DB787:DB800" si="481">ROUND((ROUND(AT787*CZ787,2)*0),6)</f>
        <v>0</v>
      </c>
      <c r="DC787">
        <f t="shared" ref="DC787:DC800" si="482">ROUND((ROUND(AT787*AG787,2)*0),6)</f>
        <v>0</v>
      </c>
      <c r="DD787" t="s">
        <v>3</v>
      </c>
      <c r="DE787" t="s">
        <v>3</v>
      </c>
      <c r="DF787">
        <f t="shared" si="462"/>
        <v>0</v>
      </c>
      <c r="DG787">
        <f t="shared" si="463"/>
        <v>0</v>
      </c>
      <c r="DH787">
        <f t="shared" si="464"/>
        <v>0</v>
      </c>
      <c r="DI787">
        <f t="shared" si="465"/>
        <v>0</v>
      </c>
      <c r="DJ787">
        <f t="shared" ref="DJ787:DJ800" si="483">DF787</f>
        <v>0</v>
      </c>
      <c r="DK787">
        <v>0</v>
      </c>
    </row>
    <row r="788" spans="1:115" x14ac:dyDescent="0.2">
      <c r="A788">
        <f>ROW(Source!A382)</f>
        <v>382</v>
      </c>
      <c r="B788">
        <v>51442965</v>
      </c>
      <c r="C788">
        <v>51458434</v>
      </c>
      <c r="D788">
        <v>0</v>
      </c>
      <c r="E788">
        <v>1</v>
      </c>
      <c r="F788">
        <v>1</v>
      </c>
      <c r="G788">
        <v>1</v>
      </c>
      <c r="H788">
        <v>3</v>
      </c>
      <c r="I788" t="s">
        <v>844</v>
      </c>
      <c r="J788" t="s">
        <v>3</v>
      </c>
      <c r="K788" t="s">
        <v>845</v>
      </c>
      <c r="L788">
        <v>1346</v>
      </c>
      <c r="N788">
        <v>1009</v>
      </c>
      <c r="O788" t="s">
        <v>365</v>
      </c>
      <c r="P788" t="s">
        <v>365</v>
      </c>
      <c r="Q788">
        <v>1</v>
      </c>
      <c r="W788">
        <v>0</v>
      </c>
      <c r="X788">
        <v>-1487408683</v>
      </c>
      <c r="Y788">
        <f t="shared" si="477"/>
        <v>0</v>
      </c>
      <c r="AA788">
        <v>6.09</v>
      </c>
      <c r="AB788">
        <v>0</v>
      </c>
      <c r="AC788">
        <v>0</v>
      </c>
      <c r="AD788">
        <v>0</v>
      </c>
      <c r="AE788">
        <v>6.09</v>
      </c>
      <c r="AF788">
        <v>0</v>
      </c>
      <c r="AG788">
        <v>0</v>
      </c>
      <c r="AH788">
        <v>0</v>
      </c>
      <c r="AI788">
        <v>1</v>
      </c>
      <c r="AJ788">
        <v>1</v>
      </c>
      <c r="AK788">
        <v>1</v>
      </c>
      <c r="AL788">
        <v>1</v>
      </c>
      <c r="AN788">
        <v>0</v>
      </c>
      <c r="AO788">
        <v>1</v>
      </c>
      <c r="AP788">
        <v>0</v>
      </c>
      <c r="AQ788">
        <v>0</v>
      </c>
      <c r="AR788">
        <v>0</v>
      </c>
      <c r="AS788" t="s">
        <v>3</v>
      </c>
      <c r="AT788">
        <v>0.59</v>
      </c>
      <c r="AU788" t="s">
        <v>843</v>
      </c>
      <c r="AV788">
        <v>0</v>
      </c>
      <c r="AW788">
        <v>2</v>
      </c>
      <c r="AX788">
        <v>51458466</v>
      </c>
      <c r="AY788">
        <v>2</v>
      </c>
      <c r="AZ788">
        <v>16384</v>
      </c>
      <c r="BA788">
        <v>788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CX788">
        <f>ROUND(Y788*Source!I382,9)</f>
        <v>0</v>
      </c>
      <c r="CY788">
        <f t="shared" si="478"/>
        <v>6.09</v>
      </c>
      <c r="CZ788">
        <f t="shared" si="479"/>
        <v>6.09</v>
      </c>
      <c r="DA788">
        <f t="shared" si="480"/>
        <v>1</v>
      </c>
      <c r="DB788">
        <f t="shared" si="481"/>
        <v>0</v>
      </c>
      <c r="DC788">
        <f t="shared" si="482"/>
        <v>0</v>
      </c>
      <c r="DD788" t="s">
        <v>3</v>
      </c>
      <c r="DE788" t="s">
        <v>3</v>
      </c>
      <c r="DF788">
        <f t="shared" si="462"/>
        <v>0</v>
      </c>
      <c r="DG788">
        <f t="shared" si="463"/>
        <v>0</v>
      </c>
      <c r="DH788">
        <f t="shared" si="464"/>
        <v>0</v>
      </c>
      <c r="DI788">
        <f t="shared" si="465"/>
        <v>0</v>
      </c>
      <c r="DJ788">
        <f t="shared" si="483"/>
        <v>0</v>
      </c>
      <c r="DK788">
        <v>0</v>
      </c>
    </row>
    <row r="789" spans="1:115" x14ac:dyDescent="0.2">
      <c r="A789">
        <f>ROW(Source!A382)</f>
        <v>382</v>
      </c>
      <c r="B789">
        <v>51442965</v>
      </c>
      <c r="C789">
        <v>51458434</v>
      </c>
      <c r="D789">
        <v>0</v>
      </c>
      <c r="E789">
        <v>1</v>
      </c>
      <c r="F789">
        <v>1</v>
      </c>
      <c r="G789">
        <v>1</v>
      </c>
      <c r="H789">
        <v>3</v>
      </c>
      <c r="I789" t="s">
        <v>846</v>
      </c>
      <c r="J789" t="s">
        <v>3</v>
      </c>
      <c r="K789" t="s">
        <v>847</v>
      </c>
      <c r="L789">
        <v>1348</v>
      </c>
      <c r="N789">
        <v>1009</v>
      </c>
      <c r="O789" t="s">
        <v>230</v>
      </c>
      <c r="P789" t="s">
        <v>230</v>
      </c>
      <c r="Q789">
        <v>1000</v>
      </c>
      <c r="W789">
        <v>0</v>
      </c>
      <c r="X789">
        <v>-1185385887</v>
      </c>
      <c r="Y789">
        <f t="shared" si="477"/>
        <v>0</v>
      </c>
      <c r="AA789">
        <v>10315.01</v>
      </c>
      <c r="AB789">
        <v>0</v>
      </c>
      <c r="AC789">
        <v>0</v>
      </c>
      <c r="AD789">
        <v>0</v>
      </c>
      <c r="AE789">
        <v>10315.01</v>
      </c>
      <c r="AF789">
        <v>0</v>
      </c>
      <c r="AG789">
        <v>0</v>
      </c>
      <c r="AH789">
        <v>0</v>
      </c>
      <c r="AI789">
        <v>1</v>
      </c>
      <c r="AJ789">
        <v>1</v>
      </c>
      <c r="AK789">
        <v>1</v>
      </c>
      <c r="AL789">
        <v>1</v>
      </c>
      <c r="AN789">
        <v>0</v>
      </c>
      <c r="AO789">
        <v>1</v>
      </c>
      <c r="AP789">
        <v>0</v>
      </c>
      <c r="AQ789">
        <v>0</v>
      </c>
      <c r="AR789">
        <v>0</v>
      </c>
      <c r="AS789" t="s">
        <v>3</v>
      </c>
      <c r="AT789">
        <v>4.0000000000000002E-4</v>
      </c>
      <c r="AU789" t="s">
        <v>843</v>
      </c>
      <c r="AV789">
        <v>0</v>
      </c>
      <c r="AW789">
        <v>2</v>
      </c>
      <c r="AX789">
        <v>51458467</v>
      </c>
      <c r="AY789">
        <v>2</v>
      </c>
      <c r="AZ789">
        <v>16384</v>
      </c>
      <c r="BA789">
        <v>789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CX789">
        <f>ROUND(Y789*Source!I382,9)</f>
        <v>0</v>
      </c>
      <c r="CY789">
        <f t="shared" si="478"/>
        <v>10315.01</v>
      </c>
      <c r="CZ789">
        <f t="shared" si="479"/>
        <v>10315.01</v>
      </c>
      <c r="DA789">
        <f t="shared" si="480"/>
        <v>1</v>
      </c>
      <c r="DB789">
        <f t="shared" si="481"/>
        <v>0</v>
      </c>
      <c r="DC789">
        <f t="shared" si="482"/>
        <v>0</v>
      </c>
      <c r="DD789" t="s">
        <v>3</v>
      </c>
      <c r="DE789" t="s">
        <v>3</v>
      </c>
      <c r="DF789">
        <f t="shared" si="462"/>
        <v>0</v>
      </c>
      <c r="DG789">
        <f t="shared" si="463"/>
        <v>0</v>
      </c>
      <c r="DH789">
        <f t="shared" si="464"/>
        <v>0</v>
      </c>
      <c r="DI789">
        <f t="shared" si="465"/>
        <v>0</v>
      </c>
      <c r="DJ789">
        <f t="shared" si="483"/>
        <v>0</v>
      </c>
      <c r="DK789">
        <v>0</v>
      </c>
    </row>
    <row r="790" spans="1:115" x14ac:dyDescent="0.2">
      <c r="A790">
        <f>ROW(Source!A382)</f>
        <v>382</v>
      </c>
      <c r="B790">
        <v>51442965</v>
      </c>
      <c r="C790">
        <v>51458434</v>
      </c>
      <c r="D790">
        <v>0</v>
      </c>
      <c r="E790">
        <v>1</v>
      </c>
      <c r="F790">
        <v>1</v>
      </c>
      <c r="G790">
        <v>1</v>
      </c>
      <c r="H790">
        <v>3</v>
      </c>
      <c r="I790" t="s">
        <v>848</v>
      </c>
      <c r="J790" t="s">
        <v>3</v>
      </c>
      <c r="K790" t="s">
        <v>849</v>
      </c>
      <c r="L790">
        <v>1346</v>
      </c>
      <c r="N790">
        <v>1009</v>
      </c>
      <c r="O790" t="s">
        <v>365</v>
      </c>
      <c r="P790" t="s">
        <v>365</v>
      </c>
      <c r="Q790">
        <v>1</v>
      </c>
      <c r="W790">
        <v>0</v>
      </c>
      <c r="X790">
        <v>-747428053</v>
      </c>
      <c r="Y790">
        <f t="shared" si="477"/>
        <v>0</v>
      </c>
      <c r="AA790">
        <v>9.0399999999999991</v>
      </c>
      <c r="AB790">
        <v>0</v>
      </c>
      <c r="AC790">
        <v>0</v>
      </c>
      <c r="AD790">
        <v>0</v>
      </c>
      <c r="AE790">
        <v>9.0399999999999991</v>
      </c>
      <c r="AF790">
        <v>0</v>
      </c>
      <c r="AG790">
        <v>0</v>
      </c>
      <c r="AH790">
        <v>0</v>
      </c>
      <c r="AI790">
        <v>1</v>
      </c>
      <c r="AJ790">
        <v>1</v>
      </c>
      <c r="AK790">
        <v>1</v>
      </c>
      <c r="AL790">
        <v>1</v>
      </c>
      <c r="AN790">
        <v>0</v>
      </c>
      <c r="AO790">
        <v>1</v>
      </c>
      <c r="AP790">
        <v>0</v>
      </c>
      <c r="AQ790">
        <v>0</v>
      </c>
      <c r="AR790">
        <v>0</v>
      </c>
      <c r="AS790" t="s">
        <v>3</v>
      </c>
      <c r="AT790">
        <v>4</v>
      </c>
      <c r="AU790" t="s">
        <v>843</v>
      </c>
      <c r="AV790">
        <v>0</v>
      </c>
      <c r="AW790">
        <v>2</v>
      </c>
      <c r="AX790">
        <v>51458468</v>
      </c>
      <c r="AY790">
        <v>2</v>
      </c>
      <c r="AZ790">
        <v>16384</v>
      </c>
      <c r="BA790">
        <v>790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CX790">
        <f>ROUND(Y790*Source!I382,9)</f>
        <v>0</v>
      </c>
      <c r="CY790">
        <f t="shared" si="478"/>
        <v>9.0399999999999991</v>
      </c>
      <c r="CZ790">
        <f t="shared" si="479"/>
        <v>9.0399999999999991</v>
      </c>
      <c r="DA790">
        <f t="shared" si="480"/>
        <v>1</v>
      </c>
      <c r="DB790">
        <f t="shared" si="481"/>
        <v>0</v>
      </c>
      <c r="DC790">
        <f t="shared" si="482"/>
        <v>0</v>
      </c>
      <c r="DD790" t="s">
        <v>3</v>
      </c>
      <c r="DE790" t="s">
        <v>3</v>
      </c>
      <c r="DF790">
        <f t="shared" si="462"/>
        <v>0</v>
      </c>
      <c r="DG790">
        <f t="shared" si="463"/>
        <v>0</v>
      </c>
      <c r="DH790">
        <f t="shared" si="464"/>
        <v>0</v>
      </c>
      <c r="DI790">
        <f t="shared" si="465"/>
        <v>0</v>
      </c>
      <c r="DJ790">
        <f t="shared" si="483"/>
        <v>0</v>
      </c>
      <c r="DK790">
        <v>0</v>
      </c>
    </row>
    <row r="791" spans="1:115" x14ac:dyDescent="0.2">
      <c r="A791">
        <f>ROW(Source!A382)</f>
        <v>382</v>
      </c>
      <c r="B791">
        <v>51442965</v>
      </c>
      <c r="C791">
        <v>51458434</v>
      </c>
      <c r="D791">
        <v>0</v>
      </c>
      <c r="E791">
        <v>1</v>
      </c>
      <c r="F791">
        <v>1</v>
      </c>
      <c r="G791">
        <v>1</v>
      </c>
      <c r="H791">
        <v>3</v>
      </c>
      <c r="I791" t="s">
        <v>850</v>
      </c>
      <c r="J791" t="s">
        <v>3</v>
      </c>
      <c r="K791" t="s">
        <v>851</v>
      </c>
      <c r="L791">
        <v>1348</v>
      </c>
      <c r="N791">
        <v>1009</v>
      </c>
      <c r="O791" t="s">
        <v>230</v>
      </c>
      <c r="P791" t="s">
        <v>230</v>
      </c>
      <c r="Q791">
        <v>1000</v>
      </c>
      <c r="W791">
        <v>0</v>
      </c>
      <c r="X791">
        <v>667511578</v>
      </c>
      <c r="Y791">
        <f t="shared" si="477"/>
        <v>0</v>
      </c>
      <c r="AA791">
        <v>11978</v>
      </c>
      <c r="AB791">
        <v>0</v>
      </c>
      <c r="AC791">
        <v>0</v>
      </c>
      <c r="AD791">
        <v>0</v>
      </c>
      <c r="AE791">
        <v>11978</v>
      </c>
      <c r="AF791">
        <v>0</v>
      </c>
      <c r="AG791">
        <v>0</v>
      </c>
      <c r="AH791">
        <v>0</v>
      </c>
      <c r="AI791">
        <v>1</v>
      </c>
      <c r="AJ791">
        <v>1</v>
      </c>
      <c r="AK791">
        <v>1</v>
      </c>
      <c r="AL791">
        <v>1</v>
      </c>
      <c r="AN791">
        <v>0</v>
      </c>
      <c r="AO791">
        <v>1</v>
      </c>
      <c r="AP791">
        <v>0</v>
      </c>
      <c r="AQ791">
        <v>0</v>
      </c>
      <c r="AR791">
        <v>0</v>
      </c>
      <c r="AS791" t="s">
        <v>3</v>
      </c>
      <c r="AT791">
        <v>1.0000000000000001E-5</v>
      </c>
      <c r="AU791" t="s">
        <v>843</v>
      </c>
      <c r="AV791">
        <v>0</v>
      </c>
      <c r="AW791">
        <v>2</v>
      </c>
      <c r="AX791">
        <v>51458469</v>
      </c>
      <c r="AY791">
        <v>2</v>
      </c>
      <c r="AZ791">
        <v>16384</v>
      </c>
      <c r="BA791">
        <v>791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CX791">
        <f>ROUND(Y791*Source!I382,9)</f>
        <v>0</v>
      </c>
      <c r="CY791">
        <f t="shared" si="478"/>
        <v>11978</v>
      </c>
      <c r="CZ791">
        <f t="shared" si="479"/>
        <v>11978</v>
      </c>
      <c r="DA791">
        <f t="shared" si="480"/>
        <v>1</v>
      </c>
      <c r="DB791">
        <f t="shared" si="481"/>
        <v>0</v>
      </c>
      <c r="DC791">
        <f t="shared" si="482"/>
        <v>0</v>
      </c>
      <c r="DD791" t="s">
        <v>3</v>
      </c>
      <c r="DE791" t="s">
        <v>3</v>
      </c>
      <c r="DF791">
        <f t="shared" si="462"/>
        <v>0</v>
      </c>
      <c r="DG791">
        <f t="shared" si="463"/>
        <v>0</v>
      </c>
      <c r="DH791">
        <f t="shared" si="464"/>
        <v>0</v>
      </c>
      <c r="DI791">
        <f t="shared" si="465"/>
        <v>0</v>
      </c>
      <c r="DJ791">
        <f t="shared" si="483"/>
        <v>0</v>
      </c>
      <c r="DK791">
        <v>0</v>
      </c>
    </row>
    <row r="792" spans="1:115" x14ac:dyDescent="0.2">
      <c r="A792">
        <f>ROW(Source!A382)</f>
        <v>382</v>
      </c>
      <c r="B792">
        <v>51442965</v>
      </c>
      <c r="C792">
        <v>51458434</v>
      </c>
      <c r="D792">
        <v>0</v>
      </c>
      <c r="E792">
        <v>1</v>
      </c>
      <c r="F792">
        <v>1</v>
      </c>
      <c r="G792">
        <v>1</v>
      </c>
      <c r="H792">
        <v>3</v>
      </c>
      <c r="I792" t="s">
        <v>852</v>
      </c>
      <c r="J792" t="s">
        <v>3</v>
      </c>
      <c r="K792" t="s">
        <v>853</v>
      </c>
      <c r="L792">
        <v>1348</v>
      </c>
      <c r="N792">
        <v>1009</v>
      </c>
      <c r="O792" t="s">
        <v>230</v>
      </c>
      <c r="P792" t="s">
        <v>230</v>
      </c>
      <c r="Q792">
        <v>1000</v>
      </c>
      <c r="W792">
        <v>0</v>
      </c>
      <c r="X792">
        <v>679420505</v>
      </c>
      <c r="Y792">
        <f t="shared" si="477"/>
        <v>0</v>
      </c>
      <c r="AA792">
        <v>37900</v>
      </c>
      <c r="AB792">
        <v>0</v>
      </c>
      <c r="AC792">
        <v>0</v>
      </c>
      <c r="AD792">
        <v>0</v>
      </c>
      <c r="AE792">
        <v>37900</v>
      </c>
      <c r="AF792">
        <v>0</v>
      </c>
      <c r="AG792">
        <v>0</v>
      </c>
      <c r="AH792">
        <v>0</v>
      </c>
      <c r="AI792">
        <v>1</v>
      </c>
      <c r="AJ792">
        <v>1</v>
      </c>
      <c r="AK792">
        <v>1</v>
      </c>
      <c r="AL792">
        <v>1</v>
      </c>
      <c r="AN792">
        <v>0</v>
      </c>
      <c r="AO792">
        <v>1</v>
      </c>
      <c r="AP792">
        <v>0</v>
      </c>
      <c r="AQ792">
        <v>0</v>
      </c>
      <c r="AR792">
        <v>0</v>
      </c>
      <c r="AS792" t="s">
        <v>3</v>
      </c>
      <c r="AT792">
        <v>1E-4</v>
      </c>
      <c r="AU792" t="s">
        <v>843</v>
      </c>
      <c r="AV792">
        <v>0</v>
      </c>
      <c r="AW792">
        <v>2</v>
      </c>
      <c r="AX792">
        <v>51458470</v>
      </c>
      <c r="AY792">
        <v>2</v>
      </c>
      <c r="AZ792">
        <v>16384</v>
      </c>
      <c r="BA792">
        <v>792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CX792">
        <f>ROUND(Y792*Source!I382,9)</f>
        <v>0</v>
      </c>
      <c r="CY792">
        <f t="shared" si="478"/>
        <v>37900</v>
      </c>
      <c r="CZ792">
        <f t="shared" si="479"/>
        <v>37900</v>
      </c>
      <c r="DA792">
        <f t="shared" si="480"/>
        <v>1</v>
      </c>
      <c r="DB792">
        <f t="shared" si="481"/>
        <v>0</v>
      </c>
      <c r="DC792">
        <f t="shared" si="482"/>
        <v>0</v>
      </c>
      <c r="DD792" t="s">
        <v>3</v>
      </c>
      <c r="DE792" t="s">
        <v>3</v>
      </c>
      <c r="DF792">
        <f t="shared" si="462"/>
        <v>0</v>
      </c>
      <c r="DG792">
        <f t="shared" si="463"/>
        <v>0</v>
      </c>
      <c r="DH792">
        <f t="shared" si="464"/>
        <v>0</v>
      </c>
      <c r="DI792">
        <f t="shared" si="465"/>
        <v>0</v>
      </c>
      <c r="DJ792">
        <f t="shared" si="483"/>
        <v>0</v>
      </c>
      <c r="DK792">
        <v>0</v>
      </c>
    </row>
    <row r="793" spans="1:115" x14ac:dyDescent="0.2">
      <c r="A793">
        <f>ROW(Source!A382)</f>
        <v>382</v>
      </c>
      <c r="B793">
        <v>51442965</v>
      </c>
      <c r="C793">
        <v>51458434</v>
      </c>
      <c r="D793">
        <v>0</v>
      </c>
      <c r="E793">
        <v>1</v>
      </c>
      <c r="F793">
        <v>1</v>
      </c>
      <c r="G793">
        <v>1</v>
      </c>
      <c r="H793">
        <v>3</v>
      </c>
      <c r="I793" t="s">
        <v>854</v>
      </c>
      <c r="J793" t="s">
        <v>3</v>
      </c>
      <c r="K793" t="s">
        <v>855</v>
      </c>
      <c r="L793">
        <v>1348</v>
      </c>
      <c r="N793">
        <v>1009</v>
      </c>
      <c r="O793" t="s">
        <v>230</v>
      </c>
      <c r="P793" t="s">
        <v>230</v>
      </c>
      <c r="Q793">
        <v>1000</v>
      </c>
      <c r="W793">
        <v>0</v>
      </c>
      <c r="X793">
        <v>-1422279583</v>
      </c>
      <c r="Y793">
        <f t="shared" si="477"/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1</v>
      </c>
      <c r="AJ793">
        <v>1</v>
      </c>
      <c r="AK793">
        <v>1</v>
      </c>
      <c r="AL793">
        <v>1</v>
      </c>
      <c r="AN793">
        <v>0</v>
      </c>
      <c r="AO793">
        <v>0</v>
      </c>
      <c r="AP793">
        <v>0</v>
      </c>
      <c r="AQ793">
        <v>0</v>
      </c>
      <c r="AR793">
        <v>0</v>
      </c>
      <c r="AS793" t="s">
        <v>3</v>
      </c>
      <c r="AT793">
        <v>1</v>
      </c>
      <c r="AU793" t="s">
        <v>843</v>
      </c>
      <c r="AV793">
        <v>0</v>
      </c>
      <c r="AW793">
        <v>2</v>
      </c>
      <c r="AX793">
        <v>51458471</v>
      </c>
      <c r="AY793">
        <v>1</v>
      </c>
      <c r="AZ793">
        <v>0</v>
      </c>
      <c r="BA793">
        <v>793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CX793">
        <f>ROUND(Y793*Source!I382,9)</f>
        <v>0</v>
      </c>
      <c r="CY793">
        <f t="shared" si="478"/>
        <v>0</v>
      </c>
      <c r="CZ793">
        <f t="shared" si="479"/>
        <v>0</v>
      </c>
      <c r="DA793">
        <f t="shared" si="480"/>
        <v>1</v>
      </c>
      <c r="DB793">
        <f t="shared" si="481"/>
        <v>0</v>
      </c>
      <c r="DC793">
        <f t="shared" si="482"/>
        <v>0</v>
      </c>
      <c r="DD793" t="s">
        <v>3</v>
      </c>
      <c r="DE793" t="s">
        <v>3</v>
      </c>
      <c r="DF793">
        <f t="shared" si="462"/>
        <v>0</v>
      </c>
      <c r="DG793">
        <f t="shared" si="463"/>
        <v>0</v>
      </c>
      <c r="DH793">
        <f t="shared" si="464"/>
        <v>0</v>
      </c>
      <c r="DI793">
        <f t="shared" si="465"/>
        <v>0</v>
      </c>
      <c r="DJ793">
        <f t="shared" si="483"/>
        <v>0</v>
      </c>
      <c r="DK793">
        <v>0</v>
      </c>
    </row>
    <row r="794" spans="1:115" x14ac:dyDescent="0.2">
      <c r="A794">
        <f>ROW(Source!A382)</f>
        <v>382</v>
      </c>
      <c r="B794">
        <v>51442965</v>
      </c>
      <c r="C794">
        <v>51458434</v>
      </c>
      <c r="D794">
        <v>0</v>
      </c>
      <c r="E794">
        <v>1</v>
      </c>
      <c r="F794">
        <v>1</v>
      </c>
      <c r="G794">
        <v>1</v>
      </c>
      <c r="H794">
        <v>3</v>
      </c>
      <c r="I794" t="s">
        <v>856</v>
      </c>
      <c r="J794" t="s">
        <v>3</v>
      </c>
      <c r="K794" t="s">
        <v>857</v>
      </c>
      <c r="L794">
        <v>1348</v>
      </c>
      <c r="N794">
        <v>1009</v>
      </c>
      <c r="O794" t="s">
        <v>230</v>
      </c>
      <c r="P794" t="s">
        <v>230</v>
      </c>
      <c r="Q794">
        <v>1000</v>
      </c>
      <c r="W794">
        <v>0</v>
      </c>
      <c r="X794">
        <v>-1852905928</v>
      </c>
      <c r="Y794">
        <f t="shared" si="477"/>
        <v>0</v>
      </c>
      <c r="AA794">
        <v>7712</v>
      </c>
      <c r="AB794">
        <v>0</v>
      </c>
      <c r="AC794">
        <v>0</v>
      </c>
      <c r="AD794">
        <v>0</v>
      </c>
      <c r="AE794">
        <v>7712</v>
      </c>
      <c r="AF794">
        <v>0</v>
      </c>
      <c r="AG794">
        <v>0</v>
      </c>
      <c r="AH794">
        <v>0</v>
      </c>
      <c r="AI794">
        <v>1</v>
      </c>
      <c r="AJ794">
        <v>1</v>
      </c>
      <c r="AK794">
        <v>1</v>
      </c>
      <c r="AL794">
        <v>1</v>
      </c>
      <c r="AN794">
        <v>0</v>
      </c>
      <c r="AO794">
        <v>1</v>
      </c>
      <c r="AP794">
        <v>0</v>
      </c>
      <c r="AQ794">
        <v>0</v>
      </c>
      <c r="AR794">
        <v>0</v>
      </c>
      <c r="AS794" t="s">
        <v>3</v>
      </c>
      <c r="AT794">
        <v>5.0000000000000001E-3</v>
      </c>
      <c r="AU794" t="s">
        <v>843</v>
      </c>
      <c r="AV794">
        <v>0</v>
      </c>
      <c r="AW794">
        <v>2</v>
      </c>
      <c r="AX794">
        <v>51458472</v>
      </c>
      <c r="AY794">
        <v>2</v>
      </c>
      <c r="AZ794">
        <v>16384</v>
      </c>
      <c r="BA794">
        <v>794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CX794">
        <f>ROUND(Y794*Source!I382,9)</f>
        <v>0</v>
      </c>
      <c r="CY794">
        <f t="shared" si="478"/>
        <v>7712</v>
      </c>
      <c r="CZ794">
        <f t="shared" si="479"/>
        <v>7712</v>
      </c>
      <c r="DA794">
        <f t="shared" si="480"/>
        <v>1</v>
      </c>
      <c r="DB794">
        <f t="shared" si="481"/>
        <v>0</v>
      </c>
      <c r="DC794">
        <f t="shared" si="482"/>
        <v>0</v>
      </c>
      <c r="DD794" t="s">
        <v>3</v>
      </c>
      <c r="DE794" t="s">
        <v>3</v>
      </c>
      <c r="DF794">
        <f t="shared" si="462"/>
        <v>0</v>
      </c>
      <c r="DG794">
        <f t="shared" si="463"/>
        <v>0</v>
      </c>
      <c r="DH794">
        <f t="shared" si="464"/>
        <v>0</v>
      </c>
      <c r="DI794">
        <f t="shared" si="465"/>
        <v>0</v>
      </c>
      <c r="DJ794">
        <f t="shared" si="483"/>
        <v>0</v>
      </c>
      <c r="DK794">
        <v>0</v>
      </c>
    </row>
    <row r="795" spans="1:115" x14ac:dyDescent="0.2">
      <c r="A795">
        <f>ROW(Source!A382)</f>
        <v>382</v>
      </c>
      <c r="B795">
        <v>51442965</v>
      </c>
      <c r="C795">
        <v>51458434</v>
      </c>
      <c r="D795">
        <v>0</v>
      </c>
      <c r="E795">
        <v>1</v>
      </c>
      <c r="F795">
        <v>1</v>
      </c>
      <c r="G795">
        <v>1</v>
      </c>
      <c r="H795">
        <v>3</v>
      </c>
      <c r="I795" t="s">
        <v>858</v>
      </c>
      <c r="J795" t="s">
        <v>3</v>
      </c>
      <c r="K795" t="s">
        <v>859</v>
      </c>
      <c r="L795">
        <v>1302</v>
      </c>
      <c r="N795">
        <v>1003</v>
      </c>
      <c r="O795" t="s">
        <v>860</v>
      </c>
      <c r="P795" t="s">
        <v>860</v>
      </c>
      <c r="Q795">
        <v>10</v>
      </c>
      <c r="W795">
        <v>0</v>
      </c>
      <c r="X795">
        <v>1651858515</v>
      </c>
      <c r="Y795">
        <f t="shared" si="477"/>
        <v>0</v>
      </c>
      <c r="AA795">
        <v>50.24</v>
      </c>
      <c r="AB795">
        <v>0</v>
      </c>
      <c r="AC795">
        <v>0</v>
      </c>
      <c r="AD795">
        <v>0</v>
      </c>
      <c r="AE795">
        <v>50.24</v>
      </c>
      <c r="AF795">
        <v>0</v>
      </c>
      <c r="AG795">
        <v>0</v>
      </c>
      <c r="AH795">
        <v>0</v>
      </c>
      <c r="AI795">
        <v>1</v>
      </c>
      <c r="AJ795">
        <v>1</v>
      </c>
      <c r="AK795">
        <v>1</v>
      </c>
      <c r="AL795">
        <v>1</v>
      </c>
      <c r="AN795">
        <v>0</v>
      </c>
      <c r="AO795">
        <v>1</v>
      </c>
      <c r="AP795">
        <v>0</v>
      </c>
      <c r="AQ795">
        <v>0</v>
      </c>
      <c r="AR795">
        <v>0</v>
      </c>
      <c r="AS795" t="s">
        <v>3</v>
      </c>
      <c r="AT795">
        <v>1.8700000000000001E-2</v>
      </c>
      <c r="AU795" t="s">
        <v>843</v>
      </c>
      <c r="AV795">
        <v>0</v>
      </c>
      <c r="AW795">
        <v>2</v>
      </c>
      <c r="AX795">
        <v>51458473</v>
      </c>
      <c r="AY795">
        <v>2</v>
      </c>
      <c r="AZ795">
        <v>16384</v>
      </c>
      <c r="BA795">
        <v>795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CX795">
        <f>ROUND(Y795*Source!I382,9)</f>
        <v>0</v>
      </c>
      <c r="CY795">
        <f t="shared" si="478"/>
        <v>50.24</v>
      </c>
      <c r="CZ795">
        <f t="shared" si="479"/>
        <v>50.24</v>
      </c>
      <c r="DA795">
        <f t="shared" si="480"/>
        <v>1</v>
      </c>
      <c r="DB795">
        <f t="shared" si="481"/>
        <v>0</v>
      </c>
      <c r="DC795">
        <f t="shared" si="482"/>
        <v>0</v>
      </c>
      <c r="DD795" t="s">
        <v>3</v>
      </c>
      <c r="DE795" t="s">
        <v>3</v>
      </c>
      <c r="DF795">
        <f t="shared" si="462"/>
        <v>0</v>
      </c>
      <c r="DG795">
        <f t="shared" si="463"/>
        <v>0</v>
      </c>
      <c r="DH795">
        <f t="shared" si="464"/>
        <v>0</v>
      </c>
      <c r="DI795">
        <f t="shared" si="465"/>
        <v>0</v>
      </c>
      <c r="DJ795">
        <f t="shared" si="483"/>
        <v>0</v>
      </c>
      <c r="DK795">
        <v>0</v>
      </c>
    </row>
    <row r="796" spans="1:115" x14ac:dyDescent="0.2">
      <c r="A796">
        <f>ROW(Source!A382)</f>
        <v>382</v>
      </c>
      <c r="B796">
        <v>51442965</v>
      </c>
      <c r="C796">
        <v>51458434</v>
      </c>
      <c r="D796">
        <v>0</v>
      </c>
      <c r="E796">
        <v>1</v>
      </c>
      <c r="F796">
        <v>1</v>
      </c>
      <c r="G796">
        <v>1</v>
      </c>
      <c r="H796">
        <v>3</v>
      </c>
      <c r="I796" t="s">
        <v>861</v>
      </c>
      <c r="J796" t="s">
        <v>3</v>
      </c>
      <c r="K796" t="s">
        <v>862</v>
      </c>
      <c r="L796">
        <v>1348</v>
      </c>
      <c r="N796">
        <v>1009</v>
      </c>
      <c r="O796" t="s">
        <v>230</v>
      </c>
      <c r="P796" t="s">
        <v>230</v>
      </c>
      <c r="Q796">
        <v>1000</v>
      </c>
      <c r="W796">
        <v>0</v>
      </c>
      <c r="X796">
        <v>1761713936</v>
      </c>
      <c r="Y796">
        <f t="shared" si="477"/>
        <v>0</v>
      </c>
      <c r="AA796">
        <v>4455.2</v>
      </c>
      <c r="AB796">
        <v>0</v>
      </c>
      <c r="AC796">
        <v>0</v>
      </c>
      <c r="AD796">
        <v>0</v>
      </c>
      <c r="AE796">
        <v>4455.2</v>
      </c>
      <c r="AF796">
        <v>0</v>
      </c>
      <c r="AG796">
        <v>0</v>
      </c>
      <c r="AH796">
        <v>0</v>
      </c>
      <c r="AI796">
        <v>1</v>
      </c>
      <c r="AJ796">
        <v>1</v>
      </c>
      <c r="AK796">
        <v>1</v>
      </c>
      <c r="AL796">
        <v>1</v>
      </c>
      <c r="AN796">
        <v>0</v>
      </c>
      <c r="AO796">
        <v>1</v>
      </c>
      <c r="AP796">
        <v>0</v>
      </c>
      <c r="AQ796">
        <v>0</v>
      </c>
      <c r="AR796">
        <v>0</v>
      </c>
      <c r="AS796" t="s">
        <v>3</v>
      </c>
      <c r="AT796">
        <v>3.0000000000000001E-5</v>
      </c>
      <c r="AU796" t="s">
        <v>843</v>
      </c>
      <c r="AV796">
        <v>0</v>
      </c>
      <c r="AW796">
        <v>2</v>
      </c>
      <c r="AX796">
        <v>51458474</v>
      </c>
      <c r="AY796">
        <v>2</v>
      </c>
      <c r="AZ796">
        <v>16384</v>
      </c>
      <c r="BA796">
        <v>796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CX796">
        <f>ROUND(Y796*Source!I382,9)</f>
        <v>0</v>
      </c>
      <c r="CY796">
        <f t="shared" si="478"/>
        <v>4455.2</v>
      </c>
      <c r="CZ796">
        <f t="shared" si="479"/>
        <v>4455.2</v>
      </c>
      <c r="DA796">
        <f t="shared" si="480"/>
        <v>1</v>
      </c>
      <c r="DB796">
        <f t="shared" si="481"/>
        <v>0</v>
      </c>
      <c r="DC796">
        <f t="shared" si="482"/>
        <v>0</v>
      </c>
      <c r="DD796" t="s">
        <v>3</v>
      </c>
      <c r="DE796" t="s">
        <v>3</v>
      </c>
      <c r="DF796">
        <f t="shared" si="462"/>
        <v>0</v>
      </c>
      <c r="DG796">
        <f t="shared" si="463"/>
        <v>0</v>
      </c>
      <c r="DH796">
        <f t="shared" si="464"/>
        <v>0</v>
      </c>
      <c r="DI796">
        <f t="shared" si="465"/>
        <v>0</v>
      </c>
      <c r="DJ796">
        <f t="shared" si="483"/>
        <v>0</v>
      </c>
      <c r="DK796">
        <v>0</v>
      </c>
    </row>
    <row r="797" spans="1:115" x14ac:dyDescent="0.2">
      <c r="A797">
        <f>ROW(Source!A382)</f>
        <v>382</v>
      </c>
      <c r="B797">
        <v>51442965</v>
      </c>
      <c r="C797">
        <v>51458434</v>
      </c>
      <c r="D797">
        <v>0</v>
      </c>
      <c r="E797">
        <v>1</v>
      </c>
      <c r="F797">
        <v>1</v>
      </c>
      <c r="G797">
        <v>1</v>
      </c>
      <c r="H797">
        <v>3</v>
      </c>
      <c r="I797" t="s">
        <v>863</v>
      </c>
      <c r="J797" t="s">
        <v>3</v>
      </c>
      <c r="K797" t="s">
        <v>864</v>
      </c>
      <c r="L797">
        <v>1348</v>
      </c>
      <c r="N797">
        <v>1009</v>
      </c>
      <c r="O797" t="s">
        <v>230</v>
      </c>
      <c r="P797" t="s">
        <v>230</v>
      </c>
      <c r="Q797">
        <v>1000</v>
      </c>
      <c r="W797">
        <v>0</v>
      </c>
      <c r="X797">
        <v>879731187</v>
      </c>
      <c r="Y797">
        <f t="shared" si="477"/>
        <v>0</v>
      </c>
      <c r="AA797">
        <v>4920</v>
      </c>
      <c r="AB797">
        <v>0</v>
      </c>
      <c r="AC797">
        <v>0</v>
      </c>
      <c r="AD797">
        <v>0</v>
      </c>
      <c r="AE797">
        <v>4920</v>
      </c>
      <c r="AF797">
        <v>0</v>
      </c>
      <c r="AG797">
        <v>0</v>
      </c>
      <c r="AH797">
        <v>0</v>
      </c>
      <c r="AI797">
        <v>1</v>
      </c>
      <c r="AJ797">
        <v>1</v>
      </c>
      <c r="AK797">
        <v>1</v>
      </c>
      <c r="AL797">
        <v>1</v>
      </c>
      <c r="AN797">
        <v>0</v>
      </c>
      <c r="AO797">
        <v>1</v>
      </c>
      <c r="AP797">
        <v>0</v>
      </c>
      <c r="AQ797">
        <v>0</v>
      </c>
      <c r="AR797">
        <v>0</v>
      </c>
      <c r="AS797" t="s">
        <v>3</v>
      </c>
      <c r="AT797">
        <v>1.9400000000000001E-3</v>
      </c>
      <c r="AU797" t="s">
        <v>843</v>
      </c>
      <c r="AV797">
        <v>0</v>
      </c>
      <c r="AW797">
        <v>2</v>
      </c>
      <c r="AX797">
        <v>51458475</v>
      </c>
      <c r="AY797">
        <v>2</v>
      </c>
      <c r="AZ797">
        <v>16384</v>
      </c>
      <c r="BA797">
        <v>797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CX797">
        <f>ROUND(Y797*Source!I382,9)</f>
        <v>0</v>
      </c>
      <c r="CY797">
        <f t="shared" si="478"/>
        <v>4920</v>
      </c>
      <c r="CZ797">
        <f t="shared" si="479"/>
        <v>4920</v>
      </c>
      <c r="DA797">
        <f t="shared" si="480"/>
        <v>1</v>
      </c>
      <c r="DB797">
        <f t="shared" si="481"/>
        <v>0</v>
      </c>
      <c r="DC797">
        <f t="shared" si="482"/>
        <v>0</v>
      </c>
      <c r="DD797" t="s">
        <v>3</v>
      </c>
      <c r="DE797" t="s">
        <v>3</v>
      </c>
      <c r="DF797">
        <f t="shared" si="462"/>
        <v>0</v>
      </c>
      <c r="DG797">
        <f t="shared" si="463"/>
        <v>0</v>
      </c>
      <c r="DH797">
        <f t="shared" si="464"/>
        <v>0</v>
      </c>
      <c r="DI797">
        <f t="shared" si="465"/>
        <v>0</v>
      </c>
      <c r="DJ797">
        <f t="shared" si="483"/>
        <v>0</v>
      </c>
      <c r="DK797">
        <v>0</v>
      </c>
    </row>
    <row r="798" spans="1:115" x14ac:dyDescent="0.2">
      <c r="A798">
        <f>ROW(Source!A382)</f>
        <v>382</v>
      </c>
      <c r="B798">
        <v>51442965</v>
      </c>
      <c r="C798">
        <v>51458434</v>
      </c>
      <c r="D798">
        <v>0</v>
      </c>
      <c r="E798">
        <v>1</v>
      </c>
      <c r="F798">
        <v>1</v>
      </c>
      <c r="G798">
        <v>1</v>
      </c>
      <c r="H798">
        <v>3</v>
      </c>
      <c r="I798" t="s">
        <v>865</v>
      </c>
      <c r="J798" t="s">
        <v>3</v>
      </c>
      <c r="K798" t="s">
        <v>866</v>
      </c>
      <c r="L798">
        <v>1339</v>
      </c>
      <c r="N798">
        <v>1007</v>
      </c>
      <c r="O798" t="s">
        <v>57</v>
      </c>
      <c r="P798" t="s">
        <v>57</v>
      </c>
      <c r="Q798">
        <v>1</v>
      </c>
      <c r="W798">
        <v>0</v>
      </c>
      <c r="X798">
        <v>1784241439</v>
      </c>
      <c r="Y798">
        <f t="shared" si="477"/>
        <v>0</v>
      </c>
      <c r="AA798">
        <v>1700</v>
      </c>
      <c r="AB798">
        <v>0</v>
      </c>
      <c r="AC798">
        <v>0</v>
      </c>
      <c r="AD798">
        <v>0</v>
      </c>
      <c r="AE798">
        <v>1700</v>
      </c>
      <c r="AF798">
        <v>0</v>
      </c>
      <c r="AG798">
        <v>0</v>
      </c>
      <c r="AH798">
        <v>0</v>
      </c>
      <c r="AI798">
        <v>1</v>
      </c>
      <c r="AJ798">
        <v>1</v>
      </c>
      <c r="AK798">
        <v>1</v>
      </c>
      <c r="AL798">
        <v>1</v>
      </c>
      <c r="AN798">
        <v>0</v>
      </c>
      <c r="AO798">
        <v>1</v>
      </c>
      <c r="AP798">
        <v>0</v>
      </c>
      <c r="AQ798">
        <v>0</v>
      </c>
      <c r="AR798">
        <v>0</v>
      </c>
      <c r="AS798" t="s">
        <v>3</v>
      </c>
      <c r="AT798">
        <v>1.0300000000000001E-3</v>
      </c>
      <c r="AU798" t="s">
        <v>843</v>
      </c>
      <c r="AV798">
        <v>0</v>
      </c>
      <c r="AW798">
        <v>2</v>
      </c>
      <c r="AX798">
        <v>51458476</v>
      </c>
      <c r="AY798">
        <v>2</v>
      </c>
      <c r="AZ798">
        <v>16384</v>
      </c>
      <c r="BA798">
        <v>798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CX798">
        <f>ROUND(Y798*Source!I382,9)</f>
        <v>0</v>
      </c>
      <c r="CY798">
        <f t="shared" si="478"/>
        <v>1700</v>
      </c>
      <c r="CZ798">
        <f t="shared" si="479"/>
        <v>1700</v>
      </c>
      <c r="DA798">
        <f t="shared" si="480"/>
        <v>1</v>
      </c>
      <c r="DB798">
        <f t="shared" si="481"/>
        <v>0</v>
      </c>
      <c r="DC798">
        <f t="shared" si="482"/>
        <v>0</v>
      </c>
      <c r="DD798" t="s">
        <v>3</v>
      </c>
      <c r="DE798" t="s">
        <v>3</v>
      </c>
      <c r="DF798">
        <f t="shared" si="462"/>
        <v>0</v>
      </c>
      <c r="DG798">
        <f t="shared" si="463"/>
        <v>0</v>
      </c>
      <c r="DH798">
        <f t="shared" si="464"/>
        <v>0</v>
      </c>
      <c r="DI798">
        <f t="shared" si="465"/>
        <v>0</v>
      </c>
      <c r="DJ798">
        <f t="shared" si="483"/>
        <v>0</v>
      </c>
      <c r="DK798">
        <v>0</v>
      </c>
    </row>
    <row r="799" spans="1:115" x14ac:dyDescent="0.2">
      <c r="A799">
        <f>ROW(Source!A382)</f>
        <v>382</v>
      </c>
      <c r="B799">
        <v>51442965</v>
      </c>
      <c r="C799">
        <v>51458434</v>
      </c>
      <c r="D799">
        <v>0</v>
      </c>
      <c r="E799">
        <v>1</v>
      </c>
      <c r="F799">
        <v>1</v>
      </c>
      <c r="G799">
        <v>1</v>
      </c>
      <c r="H799">
        <v>3</v>
      </c>
      <c r="I799" t="s">
        <v>867</v>
      </c>
      <c r="J799" t="s">
        <v>3</v>
      </c>
      <c r="K799" t="s">
        <v>868</v>
      </c>
      <c r="L799">
        <v>1348</v>
      </c>
      <c r="N799">
        <v>1009</v>
      </c>
      <c r="O799" t="s">
        <v>230</v>
      </c>
      <c r="P799" t="s">
        <v>230</v>
      </c>
      <c r="Q799">
        <v>1000</v>
      </c>
      <c r="W799">
        <v>0</v>
      </c>
      <c r="X799">
        <v>-490925946</v>
      </c>
      <c r="Y799">
        <f t="shared" si="477"/>
        <v>0</v>
      </c>
      <c r="AA799">
        <v>15620</v>
      </c>
      <c r="AB799">
        <v>0</v>
      </c>
      <c r="AC799">
        <v>0</v>
      </c>
      <c r="AD799">
        <v>0</v>
      </c>
      <c r="AE799">
        <v>15620</v>
      </c>
      <c r="AF799">
        <v>0</v>
      </c>
      <c r="AG799">
        <v>0</v>
      </c>
      <c r="AH799">
        <v>0</v>
      </c>
      <c r="AI799">
        <v>1</v>
      </c>
      <c r="AJ799">
        <v>1</v>
      </c>
      <c r="AK799">
        <v>1</v>
      </c>
      <c r="AL799">
        <v>1</v>
      </c>
      <c r="AN799">
        <v>0</v>
      </c>
      <c r="AO799">
        <v>1</v>
      </c>
      <c r="AP799">
        <v>0</v>
      </c>
      <c r="AQ799">
        <v>0</v>
      </c>
      <c r="AR799">
        <v>0</v>
      </c>
      <c r="AS799" t="s">
        <v>3</v>
      </c>
      <c r="AT799">
        <v>3.1E-4</v>
      </c>
      <c r="AU799" t="s">
        <v>843</v>
      </c>
      <c r="AV799">
        <v>0</v>
      </c>
      <c r="AW799">
        <v>2</v>
      </c>
      <c r="AX799">
        <v>51458477</v>
      </c>
      <c r="AY799">
        <v>2</v>
      </c>
      <c r="AZ799">
        <v>16384</v>
      </c>
      <c r="BA799">
        <v>799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CX799">
        <f>ROUND(Y799*Source!I382,9)</f>
        <v>0</v>
      </c>
      <c r="CY799">
        <f t="shared" si="478"/>
        <v>15620</v>
      </c>
      <c r="CZ799">
        <f t="shared" si="479"/>
        <v>15620</v>
      </c>
      <c r="DA799">
        <f t="shared" si="480"/>
        <v>1</v>
      </c>
      <c r="DB799">
        <f t="shared" si="481"/>
        <v>0</v>
      </c>
      <c r="DC799">
        <f t="shared" si="482"/>
        <v>0</v>
      </c>
      <c r="DD799" t="s">
        <v>3</v>
      </c>
      <c r="DE799" t="s">
        <v>3</v>
      </c>
      <c r="DF799">
        <f t="shared" si="462"/>
        <v>0</v>
      </c>
      <c r="DG799">
        <f t="shared" si="463"/>
        <v>0</v>
      </c>
      <c r="DH799">
        <f t="shared" si="464"/>
        <v>0</v>
      </c>
      <c r="DI799">
        <f t="shared" si="465"/>
        <v>0</v>
      </c>
      <c r="DJ799">
        <f t="shared" si="483"/>
        <v>0</v>
      </c>
      <c r="DK799">
        <v>0</v>
      </c>
    </row>
    <row r="800" spans="1:115" x14ac:dyDescent="0.2">
      <c r="A800">
        <f>ROW(Source!A382)</f>
        <v>382</v>
      </c>
      <c r="B800">
        <v>51442965</v>
      </c>
      <c r="C800">
        <v>51458434</v>
      </c>
      <c r="D800">
        <v>0</v>
      </c>
      <c r="E800">
        <v>1</v>
      </c>
      <c r="F800">
        <v>1</v>
      </c>
      <c r="G800">
        <v>1</v>
      </c>
      <c r="H800">
        <v>3</v>
      </c>
      <c r="I800" t="s">
        <v>869</v>
      </c>
      <c r="J800" t="s">
        <v>3</v>
      </c>
      <c r="K800" t="s">
        <v>870</v>
      </c>
      <c r="L800">
        <v>1346</v>
      </c>
      <c r="N800">
        <v>1009</v>
      </c>
      <c r="O800" t="s">
        <v>365</v>
      </c>
      <c r="P800" t="s">
        <v>365</v>
      </c>
      <c r="Q800">
        <v>1</v>
      </c>
      <c r="W800">
        <v>0</v>
      </c>
      <c r="X800">
        <v>-1452405045</v>
      </c>
      <c r="Y800">
        <f t="shared" si="477"/>
        <v>0</v>
      </c>
      <c r="AA800">
        <v>9.42</v>
      </c>
      <c r="AB800">
        <v>0</v>
      </c>
      <c r="AC800">
        <v>0</v>
      </c>
      <c r="AD800">
        <v>0</v>
      </c>
      <c r="AE800">
        <v>9.42</v>
      </c>
      <c r="AF800">
        <v>0</v>
      </c>
      <c r="AG800">
        <v>0</v>
      </c>
      <c r="AH800">
        <v>0</v>
      </c>
      <c r="AI800">
        <v>1</v>
      </c>
      <c r="AJ800">
        <v>1</v>
      </c>
      <c r="AK800">
        <v>1</v>
      </c>
      <c r="AL800">
        <v>1</v>
      </c>
      <c r="AN800">
        <v>0</v>
      </c>
      <c r="AO800">
        <v>1</v>
      </c>
      <c r="AP800">
        <v>0</v>
      </c>
      <c r="AQ800">
        <v>0</v>
      </c>
      <c r="AR800">
        <v>0</v>
      </c>
      <c r="AS800" t="s">
        <v>3</v>
      </c>
      <c r="AT800">
        <v>0.6</v>
      </c>
      <c r="AU800" t="s">
        <v>843</v>
      </c>
      <c r="AV800">
        <v>0</v>
      </c>
      <c r="AW800">
        <v>2</v>
      </c>
      <c r="AX800">
        <v>51458478</v>
      </c>
      <c r="AY800">
        <v>2</v>
      </c>
      <c r="AZ800">
        <v>16384</v>
      </c>
      <c r="BA800">
        <v>800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CX800">
        <f>ROUND(Y800*Source!I382,9)</f>
        <v>0</v>
      </c>
      <c r="CY800">
        <f t="shared" si="478"/>
        <v>9.42</v>
      </c>
      <c r="CZ800">
        <f t="shared" si="479"/>
        <v>9.42</v>
      </c>
      <c r="DA800">
        <f t="shared" si="480"/>
        <v>1</v>
      </c>
      <c r="DB800">
        <f t="shared" si="481"/>
        <v>0</v>
      </c>
      <c r="DC800">
        <f t="shared" si="482"/>
        <v>0</v>
      </c>
      <c r="DD800" t="s">
        <v>3</v>
      </c>
      <c r="DE800" t="s">
        <v>3</v>
      </c>
      <c r="DF800">
        <f t="shared" si="462"/>
        <v>0</v>
      </c>
      <c r="DG800">
        <f t="shared" si="463"/>
        <v>0</v>
      </c>
      <c r="DH800">
        <f t="shared" si="464"/>
        <v>0</v>
      </c>
      <c r="DI800">
        <f t="shared" si="465"/>
        <v>0</v>
      </c>
      <c r="DJ800">
        <f t="shared" si="483"/>
        <v>0</v>
      </c>
      <c r="DK800">
        <v>0</v>
      </c>
    </row>
    <row r="801" spans="1:115" x14ac:dyDescent="0.2">
      <c r="A801">
        <f>ROW(Source!A383)</f>
        <v>383</v>
      </c>
      <c r="B801">
        <v>51441990</v>
      </c>
      <c r="C801">
        <v>51458434</v>
      </c>
      <c r="D801">
        <v>0</v>
      </c>
      <c r="E801">
        <v>1</v>
      </c>
      <c r="F801">
        <v>1</v>
      </c>
      <c r="G801">
        <v>1</v>
      </c>
      <c r="H801">
        <v>1</v>
      </c>
      <c r="I801" t="s">
        <v>827</v>
      </c>
      <c r="J801" t="s">
        <v>3</v>
      </c>
      <c r="K801" t="s">
        <v>828</v>
      </c>
      <c r="L801">
        <v>1369</v>
      </c>
      <c r="N801">
        <v>1013</v>
      </c>
      <c r="O801" t="s">
        <v>642</v>
      </c>
      <c r="P801" t="s">
        <v>642</v>
      </c>
      <c r="Q801">
        <v>1</v>
      </c>
      <c r="W801">
        <v>0</v>
      </c>
      <c r="X801">
        <v>-184707032</v>
      </c>
      <c r="Y801">
        <f>(AT801*0.7*1.15*1.15)</f>
        <v>5.3508349999999991</v>
      </c>
      <c r="AA801">
        <v>0</v>
      </c>
      <c r="AB801">
        <v>0</v>
      </c>
      <c r="AC801">
        <v>0</v>
      </c>
      <c r="AD801">
        <v>8.9700000000000006</v>
      </c>
      <c r="AE801">
        <v>0</v>
      </c>
      <c r="AF801">
        <v>0</v>
      </c>
      <c r="AG801">
        <v>0</v>
      </c>
      <c r="AH801">
        <v>8.9700000000000006</v>
      </c>
      <c r="AI801">
        <v>1</v>
      </c>
      <c r="AJ801">
        <v>1</v>
      </c>
      <c r="AK801">
        <v>1</v>
      </c>
      <c r="AL801">
        <v>1</v>
      </c>
      <c r="AN801">
        <v>0</v>
      </c>
      <c r="AO801">
        <v>1</v>
      </c>
      <c r="AP801">
        <v>0</v>
      </c>
      <c r="AQ801">
        <v>0</v>
      </c>
      <c r="AR801">
        <v>0</v>
      </c>
      <c r="AS801" t="s">
        <v>3</v>
      </c>
      <c r="AT801">
        <v>5.78</v>
      </c>
      <c r="AU801" t="s">
        <v>503</v>
      </c>
      <c r="AV801">
        <v>1</v>
      </c>
      <c r="AW801">
        <v>2</v>
      </c>
      <c r="AX801">
        <v>51458457</v>
      </c>
      <c r="AY801">
        <v>2</v>
      </c>
      <c r="AZ801">
        <v>131072</v>
      </c>
      <c r="BA801">
        <v>801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CX801">
        <f>ROUND(Y801*Source!I383,9)</f>
        <v>0</v>
      </c>
      <c r="CY801">
        <f>AD801</f>
        <v>8.9700000000000006</v>
      </c>
      <c r="CZ801">
        <f>AH801</f>
        <v>8.9700000000000006</v>
      </c>
      <c r="DA801">
        <f>AL801</f>
        <v>1</v>
      </c>
      <c r="DB801">
        <f>ROUND((ROUND(AT801*CZ801,2)*0.7*1.15*1.15),6)</f>
        <v>48.000138</v>
      </c>
      <c r="DC801">
        <f>ROUND((ROUND(AT801*AG801,2)*0.7*1.15*1.15),6)</f>
        <v>0</v>
      </c>
      <c r="DD801" t="s">
        <v>3</v>
      </c>
      <c r="DE801" t="s">
        <v>3</v>
      </c>
      <c r="DF801">
        <f t="shared" si="462"/>
        <v>0</v>
      </c>
      <c r="DG801">
        <f t="shared" si="463"/>
        <v>0</v>
      </c>
      <c r="DH801">
        <f t="shared" si="464"/>
        <v>0</v>
      </c>
      <c r="DI801">
        <f t="shared" si="465"/>
        <v>0</v>
      </c>
      <c r="DJ801">
        <f>DI801</f>
        <v>0</v>
      </c>
      <c r="DK801">
        <v>0</v>
      </c>
    </row>
    <row r="802" spans="1:115" x14ac:dyDescent="0.2">
      <c r="A802">
        <f>ROW(Source!A383)</f>
        <v>383</v>
      </c>
      <c r="B802">
        <v>51441990</v>
      </c>
      <c r="C802">
        <v>51458434</v>
      </c>
      <c r="D802">
        <v>121548</v>
      </c>
      <c r="E802">
        <v>1</v>
      </c>
      <c r="F802">
        <v>1</v>
      </c>
      <c r="G802">
        <v>1</v>
      </c>
      <c r="H802">
        <v>1</v>
      </c>
      <c r="I802" t="s">
        <v>31</v>
      </c>
      <c r="J802" t="s">
        <v>3</v>
      </c>
      <c r="K802" t="s">
        <v>643</v>
      </c>
      <c r="L802">
        <v>1369</v>
      </c>
      <c r="N802">
        <v>1013</v>
      </c>
      <c r="O802" t="s">
        <v>642</v>
      </c>
      <c r="P802" t="s">
        <v>642</v>
      </c>
      <c r="Q802">
        <v>1</v>
      </c>
      <c r="W802">
        <v>0</v>
      </c>
      <c r="X802">
        <v>18861106</v>
      </c>
      <c r="Y802">
        <f t="shared" ref="Y802:Y808" si="484">(AT802*0.7*1.25*1.15)</f>
        <v>2.3043125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1</v>
      </c>
      <c r="AJ802">
        <v>1</v>
      </c>
      <c r="AK802">
        <v>1</v>
      </c>
      <c r="AL802">
        <v>1</v>
      </c>
      <c r="AN802">
        <v>0</v>
      </c>
      <c r="AO802">
        <v>1</v>
      </c>
      <c r="AP802">
        <v>0</v>
      </c>
      <c r="AQ802">
        <v>0</v>
      </c>
      <c r="AR802">
        <v>0</v>
      </c>
      <c r="AS802" t="s">
        <v>3</v>
      </c>
      <c r="AT802">
        <v>2.29</v>
      </c>
      <c r="AU802" t="s">
        <v>502</v>
      </c>
      <c r="AV802">
        <v>2</v>
      </c>
      <c r="AW802">
        <v>2</v>
      </c>
      <c r="AX802">
        <v>51458458</v>
      </c>
      <c r="AY802">
        <v>1</v>
      </c>
      <c r="AZ802">
        <v>2048</v>
      </c>
      <c r="BA802">
        <v>802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CX802">
        <f>ROUND(Y802*Source!I383,9)</f>
        <v>0</v>
      </c>
      <c r="CY802">
        <f>AD802</f>
        <v>0</v>
      </c>
      <c r="CZ802">
        <f>AH802</f>
        <v>0</v>
      </c>
      <c r="DA802">
        <f>AL802</f>
        <v>1</v>
      </c>
      <c r="DB802">
        <f t="shared" ref="DB802:DB808" si="485">ROUND((ROUND(AT802*CZ802,2)*0.7*1.25*1.15),6)</f>
        <v>0</v>
      </c>
      <c r="DC802">
        <f t="shared" ref="DC802:DC808" si="486">ROUND((ROUND(AT802*AG802,2)*0.7*1.25*1.15),6)</f>
        <v>0</v>
      </c>
      <c r="DD802" t="s">
        <v>3</v>
      </c>
      <c r="DE802" t="s">
        <v>3</v>
      </c>
      <c r="DF802">
        <f t="shared" si="462"/>
        <v>0</v>
      </c>
      <c r="DG802">
        <f t="shared" si="463"/>
        <v>0</v>
      </c>
      <c r="DH802">
        <f t="shared" si="464"/>
        <v>0</v>
      </c>
      <c r="DI802">
        <f t="shared" si="465"/>
        <v>0</v>
      </c>
      <c r="DJ802">
        <f>DI802</f>
        <v>0</v>
      </c>
      <c r="DK802">
        <v>0</v>
      </c>
    </row>
    <row r="803" spans="1:115" x14ac:dyDescent="0.2">
      <c r="A803">
        <f>ROW(Source!A383)</f>
        <v>383</v>
      </c>
      <c r="B803">
        <v>51441990</v>
      </c>
      <c r="C803">
        <v>51458434</v>
      </c>
      <c r="D803">
        <v>0</v>
      </c>
      <c r="E803">
        <v>1</v>
      </c>
      <c r="F803">
        <v>1</v>
      </c>
      <c r="G803">
        <v>1</v>
      </c>
      <c r="H803">
        <v>2</v>
      </c>
      <c r="I803" t="s">
        <v>829</v>
      </c>
      <c r="J803" t="s">
        <v>3</v>
      </c>
      <c r="K803" t="s">
        <v>830</v>
      </c>
      <c r="L803">
        <v>37129807</v>
      </c>
      <c r="N803">
        <v>1011</v>
      </c>
      <c r="O803" t="s">
        <v>646</v>
      </c>
      <c r="P803" t="s">
        <v>646</v>
      </c>
      <c r="Q803">
        <v>1</v>
      </c>
      <c r="W803">
        <v>0</v>
      </c>
      <c r="X803">
        <v>-1136806958</v>
      </c>
      <c r="Y803">
        <f t="shared" si="484"/>
        <v>0.88549999999999995</v>
      </c>
      <c r="AA803">
        <v>0</v>
      </c>
      <c r="AB803">
        <v>120.24</v>
      </c>
      <c r="AC803">
        <v>15.42</v>
      </c>
      <c r="AD803">
        <v>0</v>
      </c>
      <c r="AE803">
        <v>0</v>
      </c>
      <c r="AF803">
        <v>120.24</v>
      </c>
      <c r="AG803">
        <v>15.42</v>
      </c>
      <c r="AH803">
        <v>0</v>
      </c>
      <c r="AI803">
        <v>1</v>
      </c>
      <c r="AJ803">
        <v>1</v>
      </c>
      <c r="AK803">
        <v>1</v>
      </c>
      <c r="AL803">
        <v>1</v>
      </c>
      <c r="AN803">
        <v>0</v>
      </c>
      <c r="AO803">
        <v>1</v>
      </c>
      <c r="AP803">
        <v>0</v>
      </c>
      <c r="AQ803">
        <v>0</v>
      </c>
      <c r="AR803">
        <v>0</v>
      </c>
      <c r="AS803" t="s">
        <v>3</v>
      </c>
      <c r="AT803">
        <v>0.88</v>
      </c>
      <c r="AU803" t="s">
        <v>502</v>
      </c>
      <c r="AV803">
        <v>0</v>
      </c>
      <c r="AW803">
        <v>2</v>
      </c>
      <c r="AX803">
        <v>51458459</v>
      </c>
      <c r="AY803">
        <v>2</v>
      </c>
      <c r="AZ803">
        <v>100352</v>
      </c>
      <c r="BA803">
        <v>803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CX803">
        <f>ROUND(Y803*Source!I383,9)</f>
        <v>0</v>
      </c>
      <c r="CY803">
        <f t="shared" ref="CY803:CY808" si="487">AB803</f>
        <v>120.24</v>
      </c>
      <c r="CZ803">
        <f t="shared" ref="CZ803:CZ808" si="488">AF803</f>
        <v>120.24</v>
      </c>
      <c r="DA803">
        <f t="shared" ref="DA803:DA808" si="489">AJ803</f>
        <v>1</v>
      </c>
      <c r="DB803">
        <f t="shared" si="485"/>
        <v>106.47131299999999</v>
      </c>
      <c r="DC803">
        <f t="shared" si="486"/>
        <v>13.654813000000001</v>
      </c>
      <c r="DD803" t="s">
        <v>3</v>
      </c>
      <c r="DE803" t="s">
        <v>3</v>
      </c>
      <c r="DF803">
        <f t="shared" si="462"/>
        <v>0</v>
      </c>
      <c r="DG803">
        <f t="shared" si="463"/>
        <v>0</v>
      </c>
      <c r="DH803">
        <f t="shared" si="464"/>
        <v>0</v>
      </c>
      <c r="DI803">
        <f t="shared" si="465"/>
        <v>0</v>
      </c>
      <c r="DJ803">
        <f t="shared" ref="DJ803:DJ808" si="490">DG803</f>
        <v>0</v>
      </c>
      <c r="DK803">
        <v>0</v>
      </c>
    </row>
    <row r="804" spans="1:115" x14ac:dyDescent="0.2">
      <c r="A804">
        <f>ROW(Source!A383)</f>
        <v>383</v>
      </c>
      <c r="B804">
        <v>51441990</v>
      </c>
      <c r="C804">
        <v>51458434</v>
      </c>
      <c r="D804">
        <v>0</v>
      </c>
      <c r="E804">
        <v>1</v>
      </c>
      <c r="F804">
        <v>1</v>
      </c>
      <c r="G804">
        <v>1</v>
      </c>
      <c r="H804">
        <v>2</v>
      </c>
      <c r="I804" t="s">
        <v>831</v>
      </c>
      <c r="J804" t="s">
        <v>3</v>
      </c>
      <c r="K804" t="s">
        <v>832</v>
      </c>
      <c r="L804">
        <v>37129807</v>
      </c>
      <c r="N804">
        <v>1011</v>
      </c>
      <c r="O804" t="s">
        <v>646</v>
      </c>
      <c r="P804" t="s">
        <v>646</v>
      </c>
      <c r="Q804">
        <v>1</v>
      </c>
      <c r="W804">
        <v>0</v>
      </c>
      <c r="X804">
        <v>487958533</v>
      </c>
      <c r="Y804">
        <f t="shared" si="484"/>
        <v>0.140875</v>
      </c>
      <c r="AA804">
        <v>0</v>
      </c>
      <c r="AB804">
        <v>115.4</v>
      </c>
      <c r="AC804">
        <v>13.5</v>
      </c>
      <c r="AD804">
        <v>0</v>
      </c>
      <c r="AE804">
        <v>0</v>
      </c>
      <c r="AF804">
        <v>115.4</v>
      </c>
      <c r="AG804">
        <v>13.5</v>
      </c>
      <c r="AH804">
        <v>0</v>
      </c>
      <c r="AI804">
        <v>1</v>
      </c>
      <c r="AJ804">
        <v>1</v>
      </c>
      <c r="AK804">
        <v>1</v>
      </c>
      <c r="AL804">
        <v>1</v>
      </c>
      <c r="AN804">
        <v>0</v>
      </c>
      <c r="AO804">
        <v>1</v>
      </c>
      <c r="AP804">
        <v>0</v>
      </c>
      <c r="AQ804">
        <v>0</v>
      </c>
      <c r="AR804">
        <v>0</v>
      </c>
      <c r="AS804" t="s">
        <v>3</v>
      </c>
      <c r="AT804">
        <v>0.14000000000000001</v>
      </c>
      <c r="AU804" t="s">
        <v>502</v>
      </c>
      <c r="AV804">
        <v>0</v>
      </c>
      <c r="AW804">
        <v>2</v>
      </c>
      <c r="AX804">
        <v>51458460</v>
      </c>
      <c r="AY804">
        <v>2</v>
      </c>
      <c r="AZ804">
        <v>98304</v>
      </c>
      <c r="BA804">
        <v>804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CX804">
        <f>ROUND(Y804*Source!I383,9)</f>
        <v>0</v>
      </c>
      <c r="CY804">
        <f t="shared" si="487"/>
        <v>115.4</v>
      </c>
      <c r="CZ804">
        <f t="shared" si="488"/>
        <v>115.4</v>
      </c>
      <c r="DA804">
        <f t="shared" si="489"/>
        <v>1</v>
      </c>
      <c r="DB804">
        <f t="shared" si="485"/>
        <v>16.260999999999999</v>
      </c>
      <c r="DC804">
        <f t="shared" si="486"/>
        <v>1.901813</v>
      </c>
      <c r="DD804" t="s">
        <v>3</v>
      </c>
      <c r="DE804" t="s">
        <v>3</v>
      </c>
      <c r="DF804">
        <f t="shared" si="462"/>
        <v>0</v>
      </c>
      <c r="DG804">
        <f t="shared" si="463"/>
        <v>0</v>
      </c>
      <c r="DH804">
        <f t="shared" si="464"/>
        <v>0</v>
      </c>
      <c r="DI804">
        <f t="shared" si="465"/>
        <v>0</v>
      </c>
      <c r="DJ804">
        <f t="shared" si="490"/>
        <v>0</v>
      </c>
      <c r="DK804">
        <v>0</v>
      </c>
    </row>
    <row r="805" spans="1:115" x14ac:dyDescent="0.2">
      <c r="A805">
        <f>ROW(Source!A383)</f>
        <v>383</v>
      </c>
      <c r="B805">
        <v>51441990</v>
      </c>
      <c r="C805">
        <v>51458434</v>
      </c>
      <c r="D805">
        <v>0</v>
      </c>
      <c r="E805">
        <v>1</v>
      </c>
      <c r="F805">
        <v>1</v>
      </c>
      <c r="G805">
        <v>1</v>
      </c>
      <c r="H805">
        <v>2</v>
      </c>
      <c r="I805" t="s">
        <v>833</v>
      </c>
      <c r="J805" t="s">
        <v>3</v>
      </c>
      <c r="K805" t="s">
        <v>834</v>
      </c>
      <c r="L805">
        <v>37129807</v>
      </c>
      <c r="N805">
        <v>1011</v>
      </c>
      <c r="O805" t="s">
        <v>646</v>
      </c>
      <c r="P805" t="s">
        <v>646</v>
      </c>
      <c r="Q805">
        <v>1</v>
      </c>
      <c r="W805">
        <v>0</v>
      </c>
      <c r="X805">
        <v>-1993561858</v>
      </c>
      <c r="Y805">
        <f t="shared" si="484"/>
        <v>1.0666249999999999</v>
      </c>
      <c r="AA805">
        <v>0</v>
      </c>
      <c r="AB805">
        <v>120.04</v>
      </c>
      <c r="AC805">
        <v>13.5</v>
      </c>
      <c r="AD805">
        <v>0</v>
      </c>
      <c r="AE805">
        <v>0</v>
      </c>
      <c r="AF805">
        <v>120.04</v>
      </c>
      <c r="AG805">
        <v>13.5</v>
      </c>
      <c r="AH805">
        <v>0</v>
      </c>
      <c r="AI805">
        <v>1</v>
      </c>
      <c r="AJ805">
        <v>1</v>
      </c>
      <c r="AK805">
        <v>1</v>
      </c>
      <c r="AL805">
        <v>1</v>
      </c>
      <c r="AN805">
        <v>0</v>
      </c>
      <c r="AO805">
        <v>1</v>
      </c>
      <c r="AP805">
        <v>0</v>
      </c>
      <c r="AQ805">
        <v>0</v>
      </c>
      <c r="AR805">
        <v>0</v>
      </c>
      <c r="AS805" t="s">
        <v>3</v>
      </c>
      <c r="AT805">
        <v>1.06</v>
      </c>
      <c r="AU805" t="s">
        <v>502</v>
      </c>
      <c r="AV805">
        <v>0</v>
      </c>
      <c r="AW805">
        <v>2</v>
      </c>
      <c r="AX805">
        <v>51458461</v>
      </c>
      <c r="AY805">
        <v>2</v>
      </c>
      <c r="AZ805">
        <v>98304</v>
      </c>
      <c r="BA805">
        <v>805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CX805">
        <f>ROUND(Y805*Source!I383,9)</f>
        <v>0</v>
      </c>
      <c r="CY805">
        <f t="shared" si="487"/>
        <v>120.04</v>
      </c>
      <c r="CZ805">
        <f t="shared" si="488"/>
        <v>120.04</v>
      </c>
      <c r="DA805">
        <f t="shared" si="489"/>
        <v>1</v>
      </c>
      <c r="DB805">
        <f t="shared" si="485"/>
        <v>128.03524999999999</v>
      </c>
      <c r="DC805">
        <f t="shared" si="486"/>
        <v>14.399438</v>
      </c>
      <c r="DD805" t="s">
        <v>3</v>
      </c>
      <c r="DE805" t="s">
        <v>3</v>
      </c>
      <c r="DF805">
        <f t="shared" si="462"/>
        <v>0</v>
      </c>
      <c r="DG805">
        <f t="shared" si="463"/>
        <v>0</v>
      </c>
      <c r="DH805">
        <f t="shared" si="464"/>
        <v>0</v>
      </c>
      <c r="DI805">
        <f t="shared" si="465"/>
        <v>0</v>
      </c>
      <c r="DJ805">
        <f t="shared" si="490"/>
        <v>0</v>
      </c>
      <c r="DK805">
        <v>0</v>
      </c>
    </row>
    <row r="806" spans="1:115" x14ac:dyDescent="0.2">
      <c r="A806">
        <f>ROW(Source!A383)</f>
        <v>383</v>
      </c>
      <c r="B806">
        <v>51441990</v>
      </c>
      <c r="C806">
        <v>51458434</v>
      </c>
      <c r="D806">
        <v>0</v>
      </c>
      <c r="E806">
        <v>1</v>
      </c>
      <c r="F806">
        <v>1</v>
      </c>
      <c r="G806">
        <v>1</v>
      </c>
      <c r="H806">
        <v>2</v>
      </c>
      <c r="I806" t="s">
        <v>835</v>
      </c>
      <c r="J806" t="s">
        <v>3</v>
      </c>
      <c r="K806" t="s">
        <v>836</v>
      </c>
      <c r="L806">
        <v>37129807</v>
      </c>
      <c r="N806">
        <v>1011</v>
      </c>
      <c r="O806" t="s">
        <v>646</v>
      </c>
      <c r="P806" t="s">
        <v>646</v>
      </c>
      <c r="Q806">
        <v>1</v>
      </c>
      <c r="W806">
        <v>0</v>
      </c>
      <c r="X806">
        <v>-1897617922</v>
      </c>
      <c r="Y806">
        <f t="shared" si="484"/>
        <v>0.21131249999999999</v>
      </c>
      <c r="AA806">
        <v>0</v>
      </c>
      <c r="AB806">
        <v>65.709999999999994</v>
      </c>
      <c r="AC806">
        <v>11.6</v>
      </c>
      <c r="AD806">
        <v>0</v>
      </c>
      <c r="AE806">
        <v>0</v>
      </c>
      <c r="AF806">
        <v>65.709999999999994</v>
      </c>
      <c r="AG806">
        <v>11.6</v>
      </c>
      <c r="AH806">
        <v>0</v>
      </c>
      <c r="AI806">
        <v>1</v>
      </c>
      <c r="AJ806">
        <v>1</v>
      </c>
      <c r="AK806">
        <v>1</v>
      </c>
      <c r="AL806">
        <v>1</v>
      </c>
      <c r="AN806">
        <v>0</v>
      </c>
      <c r="AO806">
        <v>1</v>
      </c>
      <c r="AP806">
        <v>0</v>
      </c>
      <c r="AQ806">
        <v>0</v>
      </c>
      <c r="AR806">
        <v>0</v>
      </c>
      <c r="AS806" t="s">
        <v>3</v>
      </c>
      <c r="AT806">
        <v>0.21</v>
      </c>
      <c r="AU806" t="s">
        <v>502</v>
      </c>
      <c r="AV806">
        <v>0</v>
      </c>
      <c r="AW806">
        <v>2</v>
      </c>
      <c r="AX806">
        <v>51458462</v>
      </c>
      <c r="AY806">
        <v>2</v>
      </c>
      <c r="AZ806">
        <v>100352</v>
      </c>
      <c r="BA806">
        <v>806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CX806">
        <f>ROUND(Y806*Source!I383,9)</f>
        <v>0</v>
      </c>
      <c r="CY806">
        <f t="shared" si="487"/>
        <v>65.709999999999994</v>
      </c>
      <c r="CZ806">
        <f t="shared" si="488"/>
        <v>65.709999999999994</v>
      </c>
      <c r="DA806">
        <f t="shared" si="489"/>
        <v>1</v>
      </c>
      <c r="DB806">
        <f t="shared" si="485"/>
        <v>13.88625</v>
      </c>
      <c r="DC806">
        <f t="shared" si="486"/>
        <v>2.4552499999999999</v>
      </c>
      <c r="DD806" t="s">
        <v>3</v>
      </c>
      <c r="DE806" t="s">
        <v>3</v>
      </c>
      <c r="DF806">
        <f t="shared" si="462"/>
        <v>0</v>
      </c>
      <c r="DG806">
        <f t="shared" si="463"/>
        <v>0</v>
      </c>
      <c r="DH806">
        <f t="shared" si="464"/>
        <v>0</v>
      </c>
      <c r="DI806">
        <f t="shared" si="465"/>
        <v>0</v>
      </c>
      <c r="DJ806">
        <f t="shared" si="490"/>
        <v>0</v>
      </c>
      <c r="DK806">
        <v>0</v>
      </c>
    </row>
    <row r="807" spans="1:115" x14ac:dyDescent="0.2">
      <c r="A807">
        <f>ROW(Source!A383)</f>
        <v>383</v>
      </c>
      <c r="B807">
        <v>51441990</v>
      </c>
      <c r="C807">
        <v>51458434</v>
      </c>
      <c r="D807">
        <v>0</v>
      </c>
      <c r="E807">
        <v>1</v>
      </c>
      <c r="F807">
        <v>1</v>
      </c>
      <c r="G807">
        <v>1</v>
      </c>
      <c r="H807">
        <v>2</v>
      </c>
      <c r="I807" t="s">
        <v>837</v>
      </c>
      <c r="J807" t="s">
        <v>3</v>
      </c>
      <c r="K807" t="s">
        <v>838</v>
      </c>
      <c r="L807">
        <v>37129807</v>
      </c>
      <c r="N807">
        <v>1011</v>
      </c>
      <c r="O807" t="s">
        <v>646</v>
      </c>
      <c r="P807" t="s">
        <v>646</v>
      </c>
      <c r="Q807">
        <v>1</v>
      </c>
      <c r="W807">
        <v>0</v>
      </c>
      <c r="X807">
        <v>1034830941</v>
      </c>
      <c r="Y807">
        <f t="shared" si="484"/>
        <v>2.0124999999999997</v>
      </c>
      <c r="AA807">
        <v>0</v>
      </c>
      <c r="AB807">
        <v>1.2</v>
      </c>
      <c r="AC807">
        <v>0</v>
      </c>
      <c r="AD807">
        <v>0</v>
      </c>
      <c r="AE807">
        <v>0</v>
      </c>
      <c r="AF807">
        <v>1.2</v>
      </c>
      <c r="AG807">
        <v>0</v>
      </c>
      <c r="AH807">
        <v>0</v>
      </c>
      <c r="AI807">
        <v>1</v>
      </c>
      <c r="AJ807">
        <v>1</v>
      </c>
      <c r="AK807">
        <v>1</v>
      </c>
      <c r="AL807">
        <v>1</v>
      </c>
      <c r="AN807">
        <v>0</v>
      </c>
      <c r="AO807">
        <v>1</v>
      </c>
      <c r="AP807">
        <v>0</v>
      </c>
      <c r="AQ807">
        <v>0</v>
      </c>
      <c r="AR807">
        <v>0</v>
      </c>
      <c r="AS807" t="s">
        <v>3</v>
      </c>
      <c r="AT807">
        <v>2</v>
      </c>
      <c r="AU807" t="s">
        <v>502</v>
      </c>
      <c r="AV807">
        <v>0</v>
      </c>
      <c r="AW807">
        <v>2</v>
      </c>
      <c r="AX807">
        <v>51458463</v>
      </c>
      <c r="AY807">
        <v>2</v>
      </c>
      <c r="AZ807">
        <v>32768</v>
      </c>
      <c r="BA807">
        <v>807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CX807">
        <f>ROUND(Y807*Source!I383,9)</f>
        <v>0</v>
      </c>
      <c r="CY807">
        <f t="shared" si="487"/>
        <v>1.2</v>
      </c>
      <c r="CZ807">
        <f t="shared" si="488"/>
        <v>1.2</v>
      </c>
      <c r="DA807">
        <f t="shared" si="489"/>
        <v>1</v>
      </c>
      <c r="DB807">
        <f t="shared" si="485"/>
        <v>2.415</v>
      </c>
      <c r="DC807">
        <f t="shared" si="486"/>
        <v>0</v>
      </c>
      <c r="DD807" t="s">
        <v>3</v>
      </c>
      <c r="DE807" t="s">
        <v>3</v>
      </c>
      <c r="DF807">
        <f t="shared" si="462"/>
        <v>0</v>
      </c>
      <c r="DG807">
        <f t="shared" si="463"/>
        <v>0</v>
      </c>
      <c r="DH807">
        <f t="shared" si="464"/>
        <v>0</v>
      </c>
      <c r="DI807">
        <f t="shared" si="465"/>
        <v>0</v>
      </c>
      <c r="DJ807">
        <f t="shared" si="490"/>
        <v>0</v>
      </c>
      <c r="DK807">
        <v>0</v>
      </c>
    </row>
    <row r="808" spans="1:115" x14ac:dyDescent="0.2">
      <c r="A808">
        <f>ROW(Source!A383)</f>
        <v>383</v>
      </c>
      <c r="B808">
        <v>51441990</v>
      </c>
      <c r="C808">
        <v>51458434</v>
      </c>
      <c r="D808">
        <v>0</v>
      </c>
      <c r="E808">
        <v>1</v>
      </c>
      <c r="F808">
        <v>1</v>
      </c>
      <c r="G808">
        <v>1</v>
      </c>
      <c r="H808">
        <v>2</v>
      </c>
      <c r="I808" t="s">
        <v>839</v>
      </c>
      <c r="J808" t="s">
        <v>3</v>
      </c>
      <c r="K808" t="s">
        <v>840</v>
      </c>
      <c r="L808">
        <v>37129807</v>
      </c>
      <c r="N808">
        <v>1011</v>
      </c>
      <c r="O808" t="s">
        <v>646</v>
      </c>
      <c r="P808" t="s">
        <v>646</v>
      </c>
      <c r="Q808">
        <v>1</v>
      </c>
      <c r="W808">
        <v>0</v>
      </c>
      <c r="X808">
        <v>-1904479680</v>
      </c>
      <c r="Y808">
        <f t="shared" si="484"/>
        <v>8.0499999999999988E-2</v>
      </c>
      <c r="AA808">
        <v>0</v>
      </c>
      <c r="AB808">
        <v>12.31</v>
      </c>
      <c r="AC808">
        <v>0</v>
      </c>
      <c r="AD808">
        <v>0</v>
      </c>
      <c r="AE808">
        <v>0</v>
      </c>
      <c r="AF808">
        <v>12.31</v>
      </c>
      <c r="AG808">
        <v>0</v>
      </c>
      <c r="AH808">
        <v>0</v>
      </c>
      <c r="AI808">
        <v>1</v>
      </c>
      <c r="AJ808">
        <v>1</v>
      </c>
      <c r="AK808">
        <v>1</v>
      </c>
      <c r="AL808">
        <v>1</v>
      </c>
      <c r="AN808">
        <v>0</v>
      </c>
      <c r="AO808">
        <v>1</v>
      </c>
      <c r="AP808">
        <v>0</v>
      </c>
      <c r="AQ808">
        <v>0</v>
      </c>
      <c r="AR808">
        <v>0</v>
      </c>
      <c r="AS808" t="s">
        <v>3</v>
      </c>
      <c r="AT808">
        <v>0.08</v>
      </c>
      <c r="AU808" t="s">
        <v>502</v>
      </c>
      <c r="AV808">
        <v>0</v>
      </c>
      <c r="AW808">
        <v>2</v>
      </c>
      <c r="AX808">
        <v>51458464</v>
      </c>
      <c r="AY808">
        <v>2</v>
      </c>
      <c r="AZ808">
        <v>32768</v>
      </c>
      <c r="BA808">
        <v>808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CX808">
        <f>ROUND(Y808*Source!I383,9)</f>
        <v>0</v>
      </c>
      <c r="CY808">
        <f t="shared" si="487"/>
        <v>12.31</v>
      </c>
      <c r="CZ808">
        <f t="shared" si="488"/>
        <v>12.31</v>
      </c>
      <c r="DA808">
        <f t="shared" si="489"/>
        <v>1</v>
      </c>
      <c r="DB808">
        <f t="shared" si="485"/>
        <v>0.98612500000000003</v>
      </c>
      <c r="DC808">
        <f t="shared" si="486"/>
        <v>0</v>
      </c>
      <c r="DD808" t="s">
        <v>3</v>
      </c>
      <c r="DE808" t="s">
        <v>3</v>
      </c>
      <c r="DF808">
        <f t="shared" si="462"/>
        <v>0</v>
      </c>
      <c r="DG808">
        <f t="shared" si="463"/>
        <v>0</v>
      </c>
      <c r="DH808">
        <f t="shared" si="464"/>
        <v>0</v>
      </c>
      <c r="DI808">
        <f t="shared" si="465"/>
        <v>0</v>
      </c>
      <c r="DJ808">
        <f t="shared" si="490"/>
        <v>0</v>
      </c>
      <c r="DK808">
        <v>0</v>
      </c>
    </row>
    <row r="809" spans="1:115" x14ac:dyDescent="0.2">
      <c r="A809">
        <f>ROW(Source!A383)</f>
        <v>383</v>
      </c>
      <c r="B809">
        <v>51441990</v>
      </c>
      <c r="C809">
        <v>51458434</v>
      </c>
      <c r="D809">
        <v>0</v>
      </c>
      <c r="E809">
        <v>1</v>
      </c>
      <c r="F809">
        <v>1</v>
      </c>
      <c r="G809">
        <v>1</v>
      </c>
      <c r="H809">
        <v>3</v>
      </c>
      <c r="I809" t="s">
        <v>841</v>
      </c>
      <c r="J809" t="s">
        <v>3</v>
      </c>
      <c r="K809" t="s">
        <v>842</v>
      </c>
      <c r="L809">
        <v>1339</v>
      </c>
      <c r="N809">
        <v>1007</v>
      </c>
      <c r="O809" t="s">
        <v>57</v>
      </c>
      <c r="P809" t="s">
        <v>57</v>
      </c>
      <c r="Q809">
        <v>1</v>
      </c>
      <c r="W809">
        <v>0</v>
      </c>
      <c r="X809">
        <v>516308607</v>
      </c>
      <c r="Y809">
        <f t="shared" ref="Y809:Y822" si="491">(AT809*0)</f>
        <v>0</v>
      </c>
      <c r="AA809">
        <v>6.22</v>
      </c>
      <c r="AB809">
        <v>0</v>
      </c>
      <c r="AC809">
        <v>0</v>
      </c>
      <c r="AD809">
        <v>0</v>
      </c>
      <c r="AE809">
        <v>6.22</v>
      </c>
      <c r="AF809">
        <v>0</v>
      </c>
      <c r="AG809">
        <v>0</v>
      </c>
      <c r="AH809">
        <v>0</v>
      </c>
      <c r="AI809">
        <v>1</v>
      </c>
      <c r="AJ809">
        <v>1</v>
      </c>
      <c r="AK809">
        <v>1</v>
      </c>
      <c r="AL809">
        <v>1</v>
      </c>
      <c r="AN809">
        <v>0</v>
      </c>
      <c r="AO809">
        <v>1</v>
      </c>
      <c r="AP809">
        <v>0</v>
      </c>
      <c r="AQ809">
        <v>0</v>
      </c>
      <c r="AR809">
        <v>0</v>
      </c>
      <c r="AS809" t="s">
        <v>3</v>
      </c>
      <c r="AT809">
        <v>1.95</v>
      </c>
      <c r="AU809" t="s">
        <v>843</v>
      </c>
      <c r="AV809">
        <v>0</v>
      </c>
      <c r="AW809">
        <v>2</v>
      </c>
      <c r="AX809">
        <v>51458465</v>
      </c>
      <c r="AY809">
        <v>2</v>
      </c>
      <c r="AZ809">
        <v>16384</v>
      </c>
      <c r="BA809">
        <v>809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CX809">
        <f>ROUND(Y809*Source!I383,9)</f>
        <v>0</v>
      </c>
      <c r="CY809">
        <f t="shared" ref="CY809:CY822" si="492">AA809</f>
        <v>6.22</v>
      </c>
      <c r="CZ809">
        <f t="shared" ref="CZ809:CZ822" si="493">AE809</f>
        <v>6.22</v>
      </c>
      <c r="DA809">
        <f t="shared" ref="DA809:DA822" si="494">AI809</f>
        <v>1</v>
      </c>
      <c r="DB809">
        <f t="shared" ref="DB809:DB822" si="495">ROUND((ROUND(AT809*CZ809,2)*0),6)</f>
        <v>0</v>
      </c>
      <c r="DC809">
        <f t="shared" ref="DC809:DC822" si="496">ROUND((ROUND(AT809*AG809,2)*0),6)</f>
        <v>0</v>
      </c>
      <c r="DD809" t="s">
        <v>3</v>
      </c>
      <c r="DE809" t="s">
        <v>3</v>
      </c>
      <c r="DF809">
        <f t="shared" si="462"/>
        <v>0</v>
      </c>
      <c r="DG809">
        <f t="shared" si="463"/>
        <v>0</v>
      </c>
      <c r="DH809">
        <f t="shared" si="464"/>
        <v>0</v>
      </c>
      <c r="DI809">
        <f t="shared" si="465"/>
        <v>0</v>
      </c>
      <c r="DJ809">
        <f t="shared" ref="DJ809:DJ822" si="497">DF809</f>
        <v>0</v>
      </c>
      <c r="DK809">
        <v>0</v>
      </c>
    </row>
    <row r="810" spans="1:115" x14ac:dyDescent="0.2">
      <c r="A810">
        <f>ROW(Source!A383)</f>
        <v>383</v>
      </c>
      <c r="B810">
        <v>51441990</v>
      </c>
      <c r="C810">
        <v>51458434</v>
      </c>
      <c r="D810">
        <v>0</v>
      </c>
      <c r="E810">
        <v>1</v>
      </c>
      <c r="F810">
        <v>1</v>
      </c>
      <c r="G810">
        <v>1</v>
      </c>
      <c r="H810">
        <v>3</v>
      </c>
      <c r="I810" t="s">
        <v>844</v>
      </c>
      <c r="J810" t="s">
        <v>3</v>
      </c>
      <c r="K810" t="s">
        <v>845</v>
      </c>
      <c r="L810">
        <v>1346</v>
      </c>
      <c r="N810">
        <v>1009</v>
      </c>
      <c r="O810" t="s">
        <v>365</v>
      </c>
      <c r="P810" t="s">
        <v>365</v>
      </c>
      <c r="Q810">
        <v>1</v>
      </c>
      <c r="W810">
        <v>0</v>
      </c>
      <c r="X810">
        <v>-1487408683</v>
      </c>
      <c r="Y810">
        <f t="shared" si="491"/>
        <v>0</v>
      </c>
      <c r="AA810">
        <v>6.09</v>
      </c>
      <c r="AB810">
        <v>0</v>
      </c>
      <c r="AC810">
        <v>0</v>
      </c>
      <c r="AD810">
        <v>0</v>
      </c>
      <c r="AE810">
        <v>6.09</v>
      </c>
      <c r="AF810">
        <v>0</v>
      </c>
      <c r="AG810">
        <v>0</v>
      </c>
      <c r="AH810">
        <v>0</v>
      </c>
      <c r="AI810">
        <v>1</v>
      </c>
      <c r="AJ810">
        <v>1</v>
      </c>
      <c r="AK810">
        <v>1</v>
      </c>
      <c r="AL810">
        <v>1</v>
      </c>
      <c r="AN810">
        <v>0</v>
      </c>
      <c r="AO810">
        <v>1</v>
      </c>
      <c r="AP810">
        <v>0</v>
      </c>
      <c r="AQ810">
        <v>0</v>
      </c>
      <c r="AR810">
        <v>0</v>
      </c>
      <c r="AS810" t="s">
        <v>3</v>
      </c>
      <c r="AT810">
        <v>0.59</v>
      </c>
      <c r="AU810" t="s">
        <v>843</v>
      </c>
      <c r="AV810">
        <v>0</v>
      </c>
      <c r="AW810">
        <v>2</v>
      </c>
      <c r="AX810">
        <v>51458466</v>
      </c>
      <c r="AY810">
        <v>2</v>
      </c>
      <c r="AZ810">
        <v>16384</v>
      </c>
      <c r="BA810">
        <v>810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CX810">
        <f>ROUND(Y810*Source!I383,9)</f>
        <v>0</v>
      </c>
      <c r="CY810">
        <f t="shared" si="492"/>
        <v>6.09</v>
      </c>
      <c r="CZ810">
        <f t="shared" si="493"/>
        <v>6.09</v>
      </c>
      <c r="DA810">
        <f t="shared" si="494"/>
        <v>1</v>
      </c>
      <c r="DB810">
        <f t="shared" si="495"/>
        <v>0</v>
      </c>
      <c r="DC810">
        <f t="shared" si="496"/>
        <v>0</v>
      </c>
      <c r="DD810" t="s">
        <v>3</v>
      </c>
      <c r="DE810" t="s">
        <v>3</v>
      </c>
      <c r="DF810">
        <f t="shared" si="462"/>
        <v>0</v>
      </c>
      <c r="DG810">
        <f t="shared" si="463"/>
        <v>0</v>
      </c>
      <c r="DH810">
        <f t="shared" si="464"/>
        <v>0</v>
      </c>
      <c r="DI810">
        <f t="shared" si="465"/>
        <v>0</v>
      </c>
      <c r="DJ810">
        <f t="shared" si="497"/>
        <v>0</v>
      </c>
      <c r="DK810">
        <v>0</v>
      </c>
    </row>
    <row r="811" spans="1:115" x14ac:dyDescent="0.2">
      <c r="A811">
        <f>ROW(Source!A383)</f>
        <v>383</v>
      </c>
      <c r="B811">
        <v>51441990</v>
      </c>
      <c r="C811">
        <v>51458434</v>
      </c>
      <c r="D811">
        <v>0</v>
      </c>
      <c r="E811">
        <v>1</v>
      </c>
      <c r="F811">
        <v>1</v>
      </c>
      <c r="G811">
        <v>1</v>
      </c>
      <c r="H811">
        <v>3</v>
      </c>
      <c r="I811" t="s">
        <v>846</v>
      </c>
      <c r="J811" t="s">
        <v>3</v>
      </c>
      <c r="K811" t="s">
        <v>847</v>
      </c>
      <c r="L811">
        <v>1348</v>
      </c>
      <c r="N811">
        <v>1009</v>
      </c>
      <c r="O811" t="s">
        <v>230</v>
      </c>
      <c r="P811" t="s">
        <v>230</v>
      </c>
      <c r="Q811">
        <v>1000</v>
      </c>
      <c r="W811">
        <v>0</v>
      </c>
      <c r="X811">
        <v>-1185385887</v>
      </c>
      <c r="Y811">
        <f t="shared" si="491"/>
        <v>0</v>
      </c>
      <c r="AA811">
        <v>10315.01</v>
      </c>
      <c r="AB811">
        <v>0</v>
      </c>
      <c r="AC811">
        <v>0</v>
      </c>
      <c r="AD811">
        <v>0</v>
      </c>
      <c r="AE811">
        <v>10315.01</v>
      </c>
      <c r="AF811">
        <v>0</v>
      </c>
      <c r="AG811">
        <v>0</v>
      </c>
      <c r="AH811">
        <v>0</v>
      </c>
      <c r="AI811">
        <v>1</v>
      </c>
      <c r="AJ811">
        <v>1</v>
      </c>
      <c r="AK811">
        <v>1</v>
      </c>
      <c r="AL811">
        <v>1</v>
      </c>
      <c r="AN811">
        <v>0</v>
      </c>
      <c r="AO811">
        <v>1</v>
      </c>
      <c r="AP811">
        <v>0</v>
      </c>
      <c r="AQ811">
        <v>0</v>
      </c>
      <c r="AR811">
        <v>0</v>
      </c>
      <c r="AS811" t="s">
        <v>3</v>
      </c>
      <c r="AT811">
        <v>4.0000000000000002E-4</v>
      </c>
      <c r="AU811" t="s">
        <v>843</v>
      </c>
      <c r="AV811">
        <v>0</v>
      </c>
      <c r="AW811">
        <v>2</v>
      </c>
      <c r="AX811">
        <v>51458467</v>
      </c>
      <c r="AY811">
        <v>2</v>
      </c>
      <c r="AZ811">
        <v>16384</v>
      </c>
      <c r="BA811">
        <v>811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CX811">
        <f>ROUND(Y811*Source!I383,9)</f>
        <v>0</v>
      </c>
      <c r="CY811">
        <f t="shared" si="492"/>
        <v>10315.01</v>
      </c>
      <c r="CZ811">
        <f t="shared" si="493"/>
        <v>10315.01</v>
      </c>
      <c r="DA811">
        <f t="shared" si="494"/>
        <v>1</v>
      </c>
      <c r="DB811">
        <f t="shared" si="495"/>
        <v>0</v>
      </c>
      <c r="DC811">
        <f t="shared" si="496"/>
        <v>0</v>
      </c>
      <c r="DD811" t="s">
        <v>3</v>
      </c>
      <c r="DE811" t="s">
        <v>3</v>
      </c>
      <c r="DF811">
        <f t="shared" si="462"/>
        <v>0</v>
      </c>
      <c r="DG811">
        <f t="shared" si="463"/>
        <v>0</v>
      </c>
      <c r="DH811">
        <f t="shared" si="464"/>
        <v>0</v>
      </c>
      <c r="DI811">
        <f t="shared" si="465"/>
        <v>0</v>
      </c>
      <c r="DJ811">
        <f t="shared" si="497"/>
        <v>0</v>
      </c>
      <c r="DK811">
        <v>0</v>
      </c>
    </row>
    <row r="812" spans="1:115" x14ac:dyDescent="0.2">
      <c r="A812">
        <f>ROW(Source!A383)</f>
        <v>383</v>
      </c>
      <c r="B812">
        <v>51441990</v>
      </c>
      <c r="C812">
        <v>51458434</v>
      </c>
      <c r="D812">
        <v>0</v>
      </c>
      <c r="E812">
        <v>1</v>
      </c>
      <c r="F812">
        <v>1</v>
      </c>
      <c r="G812">
        <v>1</v>
      </c>
      <c r="H812">
        <v>3</v>
      </c>
      <c r="I812" t="s">
        <v>848</v>
      </c>
      <c r="J812" t="s">
        <v>3</v>
      </c>
      <c r="K812" t="s">
        <v>849</v>
      </c>
      <c r="L812">
        <v>1346</v>
      </c>
      <c r="N812">
        <v>1009</v>
      </c>
      <c r="O812" t="s">
        <v>365</v>
      </c>
      <c r="P812" t="s">
        <v>365</v>
      </c>
      <c r="Q812">
        <v>1</v>
      </c>
      <c r="W812">
        <v>0</v>
      </c>
      <c r="X812">
        <v>-747428053</v>
      </c>
      <c r="Y812">
        <f t="shared" si="491"/>
        <v>0</v>
      </c>
      <c r="AA812">
        <v>9.0399999999999991</v>
      </c>
      <c r="AB812">
        <v>0</v>
      </c>
      <c r="AC812">
        <v>0</v>
      </c>
      <c r="AD812">
        <v>0</v>
      </c>
      <c r="AE812">
        <v>9.0399999999999991</v>
      </c>
      <c r="AF812">
        <v>0</v>
      </c>
      <c r="AG812">
        <v>0</v>
      </c>
      <c r="AH812">
        <v>0</v>
      </c>
      <c r="AI812">
        <v>1</v>
      </c>
      <c r="AJ812">
        <v>1</v>
      </c>
      <c r="AK812">
        <v>1</v>
      </c>
      <c r="AL812">
        <v>1</v>
      </c>
      <c r="AN812">
        <v>0</v>
      </c>
      <c r="AO812">
        <v>1</v>
      </c>
      <c r="AP812">
        <v>0</v>
      </c>
      <c r="AQ812">
        <v>0</v>
      </c>
      <c r="AR812">
        <v>0</v>
      </c>
      <c r="AS812" t="s">
        <v>3</v>
      </c>
      <c r="AT812">
        <v>4</v>
      </c>
      <c r="AU812" t="s">
        <v>843</v>
      </c>
      <c r="AV812">
        <v>0</v>
      </c>
      <c r="AW812">
        <v>2</v>
      </c>
      <c r="AX812">
        <v>51458468</v>
      </c>
      <c r="AY812">
        <v>2</v>
      </c>
      <c r="AZ812">
        <v>16384</v>
      </c>
      <c r="BA812">
        <v>812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CX812">
        <f>ROUND(Y812*Source!I383,9)</f>
        <v>0</v>
      </c>
      <c r="CY812">
        <f t="shared" si="492"/>
        <v>9.0399999999999991</v>
      </c>
      <c r="CZ812">
        <f t="shared" si="493"/>
        <v>9.0399999999999991</v>
      </c>
      <c r="DA812">
        <f t="shared" si="494"/>
        <v>1</v>
      </c>
      <c r="DB812">
        <f t="shared" si="495"/>
        <v>0</v>
      </c>
      <c r="DC812">
        <f t="shared" si="496"/>
        <v>0</v>
      </c>
      <c r="DD812" t="s">
        <v>3</v>
      </c>
      <c r="DE812" t="s">
        <v>3</v>
      </c>
      <c r="DF812">
        <f t="shared" si="462"/>
        <v>0</v>
      </c>
      <c r="DG812">
        <f t="shared" si="463"/>
        <v>0</v>
      </c>
      <c r="DH812">
        <f t="shared" si="464"/>
        <v>0</v>
      </c>
      <c r="DI812">
        <f t="shared" si="465"/>
        <v>0</v>
      </c>
      <c r="DJ812">
        <f t="shared" si="497"/>
        <v>0</v>
      </c>
      <c r="DK812">
        <v>0</v>
      </c>
    </row>
    <row r="813" spans="1:115" x14ac:dyDescent="0.2">
      <c r="A813">
        <f>ROW(Source!A383)</f>
        <v>383</v>
      </c>
      <c r="B813">
        <v>51441990</v>
      </c>
      <c r="C813">
        <v>51458434</v>
      </c>
      <c r="D813">
        <v>0</v>
      </c>
      <c r="E813">
        <v>1</v>
      </c>
      <c r="F813">
        <v>1</v>
      </c>
      <c r="G813">
        <v>1</v>
      </c>
      <c r="H813">
        <v>3</v>
      </c>
      <c r="I813" t="s">
        <v>850</v>
      </c>
      <c r="J813" t="s">
        <v>3</v>
      </c>
      <c r="K813" t="s">
        <v>851</v>
      </c>
      <c r="L813">
        <v>1348</v>
      </c>
      <c r="N813">
        <v>1009</v>
      </c>
      <c r="O813" t="s">
        <v>230</v>
      </c>
      <c r="P813" t="s">
        <v>230</v>
      </c>
      <c r="Q813">
        <v>1000</v>
      </c>
      <c r="W813">
        <v>0</v>
      </c>
      <c r="X813">
        <v>667511578</v>
      </c>
      <c r="Y813">
        <f t="shared" si="491"/>
        <v>0</v>
      </c>
      <c r="AA813">
        <v>11978</v>
      </c>
      <c r="AB813">
        <v>0</v>
      </c>
      <c r="AC813">
        <v>0</v>
      </c>
      <c r="AD813">
        <v>0</v>
      </c>
      <c r="AE813">
        <v>11978</v>
      </c>
      <c r="AF813">
        <v>0</v>
      </c>
      <c r="AG813">
        <v>0</v>
      </c>
      <c r="AH813">
        <v>0</v>
      </c>
      <c r="AI813">
        <v>1</v>
      </c>
      <c r="AJ813">
        <v>1</v>
      </c>
      <c r="AK813">
        <v>1</v>
      </c>
      <c r="AL813">
        <v>1</v>
      </c>
      <c r="AN813">
        <v>0</v>
      </c>
      <c r="AO813">
        <v>1</v>
      </c>
      <c r="AP813">
        <v>0</v>
      </c>
      <c r="AQ813">
        <v>0</v>
      </c>
      <c r="AR813">
        <v>0</v>
      </c>
      <c r="AS813" t="s">
        <v>3</v>
      </c>
      <c r="AT813">
        <v>1.0000000000000001E-5</v>
      </c>
      <c r="AU813" t="s">
        <v>843</v>
      </c>
      <c r="AV813">
        <v>0</v>
      </c>
      <c r="AW813">
        <v>2</v>
      </c>
      <c r="AX813">
        <v>51458469</v>
      </c>
      <c r="AY813">
        <v>2</v>
      </c>
      <c r="AZ813">
        <v>16384</v>
      </c>
      <c r="BA813">
        <v>813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CX813">
        <f>ROUND(Y813*Source!I383,9)</f>
        <v>0</v>
      </c>
      <c r="CY813">
        <f t="shared" si="492"/>
        <v>11978</v>
      </c>
      <c r="CZ813">
        <f t="shared" si="493"/>
        <v>11978</v>
      </c>
      <c r="DA813">
        <f t="shared" si="494"/>
        <v>1</v>
      </c>
      <c r="DB813">
        <f t="shared" si="495"/>
        <v>0</v>
      </c>
      <c r="DC813">
        <f t="shared" si="496"/>
        <v>0</v>
      </c>
      <c r="DD813" t="s">
        <v>3</v>
      </c>
      <c r="DE813" t="s">
        <v>3</v>
      </c>
      <c r="DF813">
        <f t="shared" si="462"/>
        <v>0</v>
      </c>
      <c r="DG813">
        <f t="shared" si="463"/>
        <v>0</v>
      </c>
      <c r="DH813">
        <f t="shared" si="464"/>
        <v>0</v>
      </c>
      <c r="DI813">
        <f t="shared" si="465"/>
        <v>0</v>
      </c>
      <c r="DJ813">
        <f t="shared" si="497"/>
        <v>0</v>
      </c>
      <c r="DK813">
        <v>0</v>
      </c>
    </row>
    <row r="814" spans="1:115" x14ac:dyDescent="0.2">
      <c r="A814">
        <f>ROW(Source!A383)</f>
        <v>383</v>
      </c>
      <c r="B814">
        <v>51441990</v>
      </c>
      <c r="C814">
        <v>51458434</v>
      </c>
      <c r="D814">
        <v>0</v>
      </c>
      <c r="E814">
        <v>1</v>
      </c>
      <c r="F814">
        <v>1</v>
      </c>
      <c r="G814">
        <v>1</v>
      </c>
      <c r="H814">
        <v>3</v>
      </c>
      <c r="I814" t="s">
        <v>852</v>
      </c>
      <c r="J814" t="s">
        <v>3</v>
      </c>
      <c r="K814" t="s">
        <v>853</v>
      </c>
      <c r="L814">
        <v>1348</v>
      </c>
      <c r="N814">
        <v>1009</v>
      </c>
      <c r="O814" t="s">
        <v>230</v>
      </c>
      <c r="P814" t="s">
        <v>230</v>
      </c>
      <c r="Q814">
        <v>1000</v>
      </c>
      <c r="W814">
        <v>0</v>
      </c>
      <c r="X814">
        <v>679420505</v>
      </c>
      <c r="Y814">
        <f t="shared" si="491"/>
        <v>0</v>
      </c>
      <c r="AA814">
        <v>37900</v>
      </c>
      <c r="AB814">
        <v>0</v>
      </c>
      <c r="AC814">
        <v>0</v>
      </c>
      <c r="AD814">
        <v>0</v>
      </c>
      <c r="AE814">
        <v>37900</v>
      </c>
      <c r="AF814">
        <v>0</v>
      </c>
      <c r="AG814">
        <v>0</v>
      </c>
      <c r="AH814">
        <v>0</v>
      </c>
      <c r="AI814">
        <v>1</v>
      </c>
      <c r="AJ814">
        <v>1</v>
      </c>
      <c r="AK814">
        <v>1</v>
      </c>
      <c r="AL814">
        <v>1</v>
      </c>
      <c r="AN814">
        <v>0</v>
      </c>
      <c r="AO814">
        <v>1</v>
      </c>
      <c r="AP814">
        <v>0</v>
      </c>
      <c r="AQ814">
        <v>0</v>
      </c>
      <c r="AR814">
        <v>0</v>
      </c>
      <c r="AS814" t="s">
        <v>3</v>
      </c>
      <c r="AT814">
        <v>1E-4</v>
      </c>
      <c r="AU814" t="s">
        <v>843</v>
      </c>
      <c r="AV814">
        <v>0</v>
      </c>
      <c r="AW814">
        <v>2</v>
      </c>
      <c r="AX814">
        <v>51458470</v>
      </c>
      <c r="AY814">
        <v>2</v>
      </c>
      <c r="AZ814">
        <v>16384</v>
      </c>
      <c r="BA814">
        <v>814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CX814">
        <f>ROUND(Y814*Source!I383,9)</f>
        <v>0</v>
      </c>
      <c r="CY814">
        <f t="shared" si="492"/>
        <v>37900</v>
      </c>
      <c r="CZ814">
        <f t="shared" si="493"/>
        <v>37900</v>
      </c>
      <c r="DA814">
        <f t="shared" si="494"/>
        <v>1</v>
      </c>
      <c r="DB814">
        <f t="shared" si="495"/>
        <v>0</v>
      </c>
      <c r="DC814">
        <f t="shared" si="496"/>
        <v>0</v>
      </c>
      <c r="DD814" t="s">
        <v>3</v>
      </c>
      <c r="DE814" t="s">
        <v>3</v>
      </c>
      <c r="DF814">
        <f t="shared" si="462"/>
        <v>0</v>
      </c>
      <c r="DG814">
        <f t="shared" si="463"/>
        <v>0</v>
      </c>
      <c r="DH814">
        <f t="shared" si="464"/>
        <v>0</v>
      </c>
      <c r="DI814">
        <f t="shared" si="465"/>
        <v>0</v>
      </c>
      <c r="DJ814">
        <f t="shared" si="497"/>
        <v>0</v>
      </c>
      <c r="DK814">
        <v>0</v>
      </c>
    </row>
    <row r="815" spans="1:115" x14ac:dyDescent="0.2">
      <c r="A815">
        <f>ROW(Source!A383)</f>
        <v>383</v>
      </c>
      <c r="B815">
        <v>51441990</v>
      </c>
      <c r="C815">
        <v>51458434</v>
      </c>
      <c r="D815">
        <v>0</v>
      </c>
      <c r="E815">
        <v>1</v>
      </c>
      <c r="F815">
        <v>1</v>
      </c>
      <c r="G815">
        <v>1</v>
      </c>
      <c r="H815">
        <v>3</v>
      </c>
      <c r="I815" t="s">
        <v>854</v>
      </c>
      <c r="J815" t="s">
        <v>3</v>
      </c>
      <c r="K815" t="s">
        <v>855</v>
      </c>
      <c r="L815">
        <v>1348</v>
      </c>
      <c r="N815">
        <v>1009</v>
      </c>
      <c r="O815" t="s">
        <v>230</v>
      </c>
      <c r="P815" t="s">
        <v>230</v>
      </c>
      <c r="Q815">
        <v>1000</v>
      </c>
      <c r="W815">
        <v>0</v>
      </c>
      <c r="X815">
        <v>-1422279583</v>
      </c>
      <c r="Y815">
        <f t="shared" si="491"/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1</v>
      </c>
      <c r="AJ815">
        <v>1</v>
      </c>
      <c r="AK815">
        <v>1</v>
      </c>
      <c r="AL815">
        <v>1</v>
      </c>
      <c r="AN815">
        <v>0</v>
      </c>
      <c r="AO815">
        <v>0</v>
      </c>
      <c r="AP815">
        <v>0</v>
      </c>
      <c r="AQ815">
        <v>0</v>
      </c>
      <c r="AR815">
        <v>0</v>
      </c>
      <c r="AS815" t="s">
        <v>3</v>
      </c>
      <c r="AT815">
        <v>1</v>
      </c>
      <c r="AU815" t="s">
        <v>843</v>
      </c>
      <c r="AV815">
        <v>0</v>
      </c>
      <c r="AW815">
        <v>2</v>
      </c>
      <c r="AX815">
        <v>51458471</v>
      </c>
      <c r="AY815">
        <v>1</v>
      </c>
      <c r="AZ815">
        <v>0</v>
      </c>
      <c r="BA815">
        <v>815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CX815">
        <f>ROUND(Y815*Source!I383,9)</f>
        <v>0</v>
      </c>
      <c r="CY815">
        <f t="shared" si="492"/>
        <v>0</v>
      </c>
      <c r="CZ815">
        <f t="shared" si="493"/>
        <v>0</v>
      </c>
      <c r="DA815">
        <f t="shared" si="494"/>
        <v>1</v>
      </c>
      <c r="DB815">
        <f t="shared" si="495"/>
        <v>0</v>
      </c>
      <c r="DC815">
        <f t="shared" si="496"/>
        <v>0</v>
      </c>
      <c r="DD815" t="s">
        <v>3</v>
      </c>
      <c r="DE815" t="s">
        <v>3</v>
      </c>
      <c r="DF815">
        <f t="shared" si="462"/>
        <v>0</v>
      </c>
      <c r="DG815">
        <f t="shared" si="463"/>
        <v>0</v>
      </c>
      <c r="DH815">
        <f t="shared" si="464"/>
        <v>0</v>
      </c>
      <c r="DI815">
        <f t="shared" si="465"/>
        <v>0</v>
      </c>
      <c r="DJ815">
        <f t="shared" si="497"/>
        <v>0</v>
      </c>
      <c r="DK815">
        <v>0</v>
      </c>
    </row>
    <row r="816" spans="1:115" x14ac:dyDescent="0.2">
      <c r="A816">
        <f>ROW(Source!A383)</f>
        <v>383</v>
      </c>
      <c r="B816">
        <v>51441990</v>
      </c>
      <c r="C816">
        <v>51458434</v>
      </c>
      <c r="D816">
        <v>0</v>
      </c>
      <c r="E816">
        <v>1</v>
      </c>
      <c r="F816">
        <v>1</v>
      </c>
      <c r="G816">
        <v>1</v>
      </c>
      <c r="H816">
        <v>3</v>
      </c>
      <c r="I816" t="s">
        <v>856</v>
      </c>
      <c r="J816" t="s">
        <v>3</v>
      </c>
      <c r="K816" t="s">
        <v>857</v>
      </c>
      <c r="L816">
        <v>1348</v>
      </c>
      <c r="N816">
        <v>1009</v>
      </c>
      <c r="O816" t="s">
        <v>230</v>
      </c>
      <c r="P816" t="s">
        <v>230</v>
      </c>
      <c r="Q816">
        <v>1000</v>
      </c>
      <c r="W816">
        <v>0</v>
      </c>
      <c r="X816">
        <v>-1852905928</v>
      </c>
      <c r="Y816">
        <f t="shared" si="491"/>
        <v>0</v>
      </c>
      <c r="AA816">
        <v>7712</v>
      </c>
      <c r="AB816">
        <v>0</v>
      </c>
      <c r="AC816">
        <v>0</v>
      </c>
      <c r="AD816">
        <v>0</v>
      </c>
      <c r="AE816">
        <v>7712</v>
      </c>
      <c r="AF816">
        <v>0</v>
      </c>
      <c r="AG816">
        <v>0</v>
      </c>
      <c r="AH816">
        <v>0</v>
      </c>
      <c r="AI816">
        <v>1</v>
      </c>
      <c r="AJ816">
        <v>1</v>
      </c>
      <c r="AK816">
        <v>1</v>
      </c>
      <c r="AL816">
        <v>1</v>
      </c>
      <c r="AN816">
        <v>0</v>
      </c>
      <c r="AO816">
        <v>1</v>
      </c>
      <c r="AP816">
        <v>0</v>
      </c>
      <c r="AQ816">
        <v>0</v>
      </c>
      <c r="AR816">
        <v>0</v>
      </c>
      <c r="AS816" t="s">
        <v>3</v>
      </c>
      <c r="AT816">
        <v>5.0000000000000001E-3</v>
      </c>
      <c r="AU816" t="s">
        <v>843</v>
      </c>
      <c r="AV816">
        <v>0</v>
      </c>
      <c r="AW816">
        <v>2</v>
      </c>
      <c r="AX816">
        <v>51458472</v>
      </c>
      <c r="AY816">
        <v>2</v>
      </c>
      <c r="AZ816">
        <v>16384</v>
      </c>
      <c r="BA816">
        <v>816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CX816">
        <f>ROUND(Y816*Source!I383,9)</f>
        <v>0</v>
      </c>
      <c r="CY816">
        <f t="shared" si="492"/>
        <v>7712</v>
      </c>
      <c r="CZ816">
        <f t="shared" si="493"/>
        <v>7712</v>
      </c>
      <c r="DA816">
        <f t="shared" si="494"/>
        <v>1</v>
      </c>
      <c r="DB816">
        <f t="shared" si="495"/>
        <v>0</v>
      </c>
      <c r="DC816">
        <f t="shared" si="496"/>
        <v>0</v>
      </c>
      <c r="DD816" t="s">
        <v>3</v>
      </c>
      <c r="DE816" t="s">
        <v>3</v>
      </c>
      <c r="DF816">
        <f t="shared" si="462"/>
        <v>0</v>
      </c>
      <c r="DG816">
        <f t="shared" si="463"/>
        <v>0</v>
      </c>
      <c r="DH816">
        <f t="shared" si="464"/>
        <v>0</v>
      </c>
      <c r="DI816">
        <f t="shared" si="465"/>
        <v>0</v>
      </c>
      <c r="DJ816">
        <f t="shared" si="497"/>
        <v>0</v>
      </c>
      <c r="DK816">
        <v>0</v>
      </c>
    </row>
    <row r="817" spans="1:115" x14ac:dyDescent="0.2">
      <c r="A817">
        <f>ROW(Source!A383)</f>
        <v>383</v>
      </c>
      <c r="B817">
        <v>51441990</v>
      </c>
      <c r="C817">
        <v>51458434</v>
      </c>
      <c r="D817">
        <v>0</v>
      </c>
      <c r="E817">
        <v>1</v>
      </c>
      <c r="F817">
        <v>1</v>
      </c>
      <c r="G817">
        <v>1</v>
      </c>
      <c r="H817">
        <v>3</v>
      </c>
      <c r="I817" t="s">
        <v>858</v>
      </c>
      <c r="J817" t="s">
        <v>3</v>
      </c>
      <c r="K817" t="s">
        <v>859</v>
      </c>
      <c r="L817">
        <v>1302</v>
      </c>
      <c r="N817">
        <v>1003</v>
      </c>
      <c r="O817" t="s">
        <v>860</v>
      </c>
      <c r="P817" t="s">
        <v>860</v>
      </c>
      <c r="Q817">
        <v>10</v>
      </c>
      <c r="W817">
        <v>0</v>
      </c>
      <c r="X817">
        <v>1651858515</v>
      </c>
      <c r="Y817">
        <f t="shared" si="491"/>
        <v>0</v>
      </c>
      <c r="AA817">
        <v>50.24</v>
      </c>
      <c r="AB817">
        <v>0</v>
      </c>
      <c r="AC817">
        <v>0</v>
      </c>
      <c r="AD817">
        <v>0</v>
      </c>
      <c r="AE817">
        <v>50.24</v>
      </c>
      <c r="AF817">
        <v>0</v>
      </c>
      <c r="AG817">
        <v>0</v>
      </c>
      <c r="AH817">
        <v>0</v>
      </c>
      <c r="AI817">
        <v>1</v>
      </c>
      <c r="AJ817">
        <v>1</v>
      </c>
      <c r="AK817">
        <v>1</v>
      </c>
      <c r="AL817">
        <v>1</v>
      </c>
      <c r="AN817">
        <v>0</v>
      </c>
      <c r="AO817">
        <v>1</v>
      </c>
      <c r="AP817">
        <v>0</v>
      </c>
      <c r="AQ817">
        <v>0</v>
      </c>
      <c r="AR817">
        <v>0</v>
      </c>
      <c r="AS817" t="s">
        <v>3</v>
      </c>
      <c r="AT817">
        <v>1.8700000000000001E-2</v>
      </c>
      <c r="AU817" t="s">
        <v>843</v>
      </c>
      <c r="AV817">
        <v>0</v>
      </c>
      <c r="AW817">
        <v>2</v>
      </c>
      <c r="AX817">
        <v>51458473</v>
      </c>
      <c r="AY817">
        <v>2</v>
      </c>
      <c r="AZ817">
        <v>16384</v>
      </c>
      <c r="BA817">
        <v>817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CX817">
        <f>ROUND(Y817*Source!I383,9)</f>
        <v>0</v>
      </c>
      <c r="CY817">
        <f t="shared" si="492"/>
        <v>50.24</v>
      </c>
      <c r="CZ817">
        <f t="shared" si="493"/>
        <v>50.24</v>
      </c>
      <c r="DA817">
        <f t="shared" si="494"/>
        <v>1</v>
      </c>
      <c r="DB817">
        <f t="shared" si="495"/>
        <v>0</v>
      </c>
      <c r="DC817">
        <f t="shared" si="496"/>
        <v>0</v>
      </c>
      <c r="DD817" t="s">
        <v>3</v>
      </c>
      <c r="DE817" t="s">
        <v>3</v>
      </c>
      <c r="DF817">
        <f t="shared" si="462"/>
        <v>0</v>
      </c>
      <c r="DG817">
        <f t="shared" si="463"/>
        <v>0</v>
      </c>
      <c r="DH817">
        <f t="shared" si="464"/>
        <v>0</v>
      </c>
      <c r="DI817">
        <f t="shared" si="465"/>
        <v>0</v>
      </c>
      <c r="DJ817">
        <f t="shared" si="497"/>
        <v>0</v>
      </c>
      <c r="DK817">
        <v>0</v>
      </c>
    </row>
    <row r="818" spans="1:115" x14ac:dyDescent="0.2">
      <c r="A818">
        <f>ROW(Source!A383)</f>
        <v>383</v>
      </c>
      <c r="B818">
        <v>51441990</v>
      </c>
      <c r="C818">
        <v>51458434</v>
      </c>
      <c r="D818">
        <v>0</v>
      </c>
      <c r="E818">
        <v>1</v>
      </c>
      <c r="F818">
        <v>1</v>
      </c>
      <c r="G818">
        <v>1</v>
      </c>
      <c r="H818">
        <v>3</v>
      </c>
      <c r="I818" t="s">
        <v>861</v>
      </c>
      <c r="J818" t="s">
        <v>3</v>
      </c>
      <c r="K818" t="s">
        <v>862</v>
      </c>
      <c r="L818">
        <v>1348</v>
      </c>
      <c r="N818">
        <v>1009</v>
      </c>
      <c r="O818" t="s">
        <v>230</v>
      </c>
      <c r="P818" t="s">
        <v>230</v>
      </c>
      <c r="Q818">
        <v>1000</v>
      </c>
      <c r="W818">
        <v>0</v>
      </c>
      <c r="X818">
        <v>1761713936</v>
      </c>
      <c r="Y818">
        <f t="shared" si="491"/>
        <v>0</v>
      </c>
      <c r="AA818">
        <v>4455.2</v>
      </c>
      <c r="AB818">
        <v>0</v>
      </c>
      <c r="AC818">
        <v>0</v>
      </c>
      <c r="AD818">
        <v>0</v>
      </c>
      <c r="AE818">
        <v>4455.2</v>
      </c>
      <c r="AF818">
        <v>0</v>
      </c>
      <c r="AG818">
        <v>0</v>
      </c>
      <c r="AH818">
        <v>0</v>
      </c>
      <c r="AI818">
        <v>1</v>
      </c>
      <c r="AJ818">
        <v>1</v>
      </c>
      <c r="AK818">
        <v>1</v>
      </c>
      <c r="AL818">
        <v>1</v>
      </c>
      <c r="AN818">
        <v>0</v>
      </c>
      <c r="AO818">
        <v>1</v>
      </c>
      <c r="AP818">
        <v>0</v>
      </c>
      <c r="AQ818">
        <v>0</v>
      </c>
      <c r="AR818">
        <v>0</v>
      </c>
      <c r="AS818" t="s">
        <v>3</v>
      </c>
      <c r="AT818">
        <v>3.0000000000000001E-5</v>
      </c>
      <c r="AU818" t="s">
        <v>843</v>
      </c>
      <c r="AV818">
        <v>0</v>
      </c>
      <c r="AW818">
        <v>2</v>
      </c>
      <c r="AX818">
        <v>51458474</v>
      </c>
      <c r="AY818">
        <v>2</v>
      </c>
      <c r="AZ818">
        <v>16384</v>
      </c>
      <c r="BA818">
        <v>818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CX818">
        <f>ROUND(Y818*Source!I383,9)</f>
        <v>0</v>
      </c>
      <c r="CY818">
        <f t="shared" si="492"/>
        <v>4455.2</v>
      </c>
      <c r="CZ818">
        <f t="shared" si="493"/>
        <v>4455.2</v>
      </c>
      <c r="DA818">
        <f t="shared" si="494"/>
        <v>1</v>
      </c>
      <c r="DB818">
        <f t="shared" si="495"/>
        <v>0</v>
      </c>
      <c r="DC818">
        <f t="shared" si="496"/>
        <v>0</v>
      </c>
      <c r="DD818" t="s">
        <v>3</v>
      </c>
      <c r="DE818" t="s">
        <v>3</v>
      </c>
      <c r="DF818">
        <f t="shared" si="462"/>
        <v>0</v>
      </c>
      <c r="DG818">
        <f t="shared" si="463"/>
        <v>0</v>
      </c>
      <c r="DH818">
        <f t="shared" si="464"/>
        <v>0</v>
      </c>
      <c r="DI818">
        <f t="shared" si="465"/>
        <v>0</v>
      </c>
      <c r="DJ818">
        <f t="shared" si="497"/>
        <v>0</v>
      </c>
      <c r="DK818">
        <v>0</v>
      </c>
    </row>
    <row r="819" spans="1:115" x14ac:dyDescent="0.2">
      <c r="A819">
        <f>ROW(Source!A383)</f>
        <v>383</v>
      </c>
      <c r="B819">
        <v>51441990</v>
      </c>
      <c r="C819">
        <v>51458434</v>
      </c>
      <c r="D819">
        <v>0</v>
      </c>
      <c r="E819">
        <v>1</v>
      </c>
      <c r="F819">
        <v>1</v>
      </c>
      <c r="G819">
        <v>1</v>
      </c>
      <c r="H819">
        <v>3</v>
      </c>
      <c r="I819" t="s">
        <v>863</v>
      </c>
      <c r="J819" t="s">
        <v>3</v>
      </c>
      <c r="K819" t="s">
        <v>864</v>
      </c>
      <c r="L819">
        <v>1348</v>
      </c>
      <c r="N819">
        <v>1009</v>
      </c>
      <c r="O819" t="s">
        <v>230</v>
      </c>
      <c r="P819" t="s">
        <v>230</v>
      </c>
      <c r="Q819">
        <v>1000</v>
      </c>
      <c r="W819">
        <v>0</v>
      </c>
      <c r="X819">
        <v>879731187</v>
      </c>
      <c r="Y819">
        <f t="shared" si="491"/>
        <v>0</v>
      </c>
      <c r="AA819">
        <v>4920</v>
      </c>
      <c r="AB819">
        <v>0</v>
      </c>
      <c r="AC819">
        <v>0</v>
      </c>
      <c r="AD819">
        <v>0</v>
      </c>
      <c r="AE819">
        <v>4920</v>
      </c>
      <c r="AF819">
        <v>0</v>
      </c>
      <c r="AG819">
        <v>0</v>
      </c>
      <c r="AH819">
        <v>0</v>
      </c>
      <c r="AI819">
        <v>1</v>
      </c>
      <c r="AJ819">
        <v>1</v>
      </c>
      <c r="AK819">
        <v>1</v>
      </c>
      <c r="AL819">
        <v>1</v>
      </c>
      <c r="AN819">
        <v>0</v>
      </c>
      <c r="AO819">
        <v>1</v>
      </c>
      <c r="AP819">
        <v>0</v>
      </c>
      <c r="AQ819">
        <v>0</v>
      </c>
      <c r="AR819">
        <v>0</v>
      </c>
      <c r="AS819" t="s">
        <v>3</v>
      </c>
      <c r="AT819">
        <v>1.9400000000000001E-3</v>
      </c>
      <c r="AU819" t="s">
        <v>843</v>
      </c>
      <c r="AV819">
        <v>0</v>
      </c>
      <c r="AW819">
        <v>2</v>
      </c>
      <c r="AX819">
        <v>51458475</v>
      </c>
      <c r="AY819">
        <v>2</v>
      </c>
      <c r="AZ819">
        <v>16384</v>
      </c>
      <c r="BA819">
        <v>819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CX819">
        <f>ROUND(Y819*Source!I383,9)</f>
        <v>0</v>
      </c>
      <c r="CY819">
        <f t="shared" si="492"/>
        <v>4920</v>
      </c>
      <c r="CZ819">
        <f t="shared" si="493"/>
        <v>4920</v>
      </c>
      <c r="DA819">
        <f t="shared" si="494"/>
        <v>1</v>
      </c>
      <c r="DB819">
        <f t="shared" si="495"/>
        <v>0</v>
      </c>
      <c r="DC819">
        <f t="shared" si="496"/>
        <v>0</v>
      </c>
      <c r="DD819" t="s">
        <v>3</v>
      </c>
      <c r="DE819" t="s">
        <v>3</v>
      </c>
      <c r="DF819">
        <f t="shared" si="462"/>
        <v>0</v>
      </c>
      <c r="DG819">
        <f t="shared" si="463"/>
        <v>0</v>
      </c>
      <c r="DH819">
        <f t="shared" si="464"/>
        <v>0</v>
      </c>
      <c r="DI819">
        <f t="shared" si="465"/>
        <v>0</v>
      </c>
      <c r="DJ819">
        <f t="shared" si="497"/>
        <v>0</v>
      </c>
      <c r="DK819">
        <v>0</v>
      </c>
    </row>
    <row r="820" spans="1:115" x14ac:dyDescent="0.2">
      <c r="A820">
        <f>ROW(Source!A383)</f>
        <v>383</v>
      </c>
      <c r="B820">
        <v>51441990</v>
      </c>
      <c r="C820">
        <v>51458434</v>
      </c>
      <c r="D820">
        <v>0</v>
      </c>
      <c r="E820">
        <v>1</v>
      </c>
      <c r="F820">
        <v>1</v>
      </c>
      <c r="G820">
        <v>1</v>
      </c>
      <c r="H820">
        <v>3</v>
      </c>
      <c r="I820" t="s">
        <v>865</v>
      </c>
      <c r="J820" t="s">
        <v>3</v>
      </c>
      <c r="K820" t="s">
        <v>866</v>
      </c>
      <c r="L820">
        <v>1339</v>
      </c>
      <c r="N820">
        <v>1007</v>
      </c>
      <c r="O820" t="s">
        <v>57</v>
      </c>
      <c r="P820" t="s">
        <v>57</v>
      </c>
      <c r="Q820">
        <v>1</v>
      </c>
      <c r="W820">
        <v>0</v>
      </c>
      <c r="X820">
        <v>1784241439</v>
      </c>
      <c r="Y820">
        <f t="shared" si="491"/>
        <v>0</v>
      </c>
      <c r="AA820">
        <v>1700</v>
      </c>
      <c r="AB820">
        <v>0</v>
      </c>
      <c r="AC820">
        <v>0</v>
      </c>
      <c r="AD820">
        <v>0</v>
      </c>
      <c r="AE820">
        <v>1700</v>
      </c>
      <c r="AF820">
        <v>0</v>
      </c>
      <c r="AG820">
        <v>0</v>
      </c>
      <c r="AH820">
        <v>0</v>
      </c>
      <c r="AI820">
        <v>1</v>
      </c>
      <c r="AJ820">
        <v>1</v>
      </c>
      <c r="AK820">
        <v>1</v>
      </c>
      <c r="AL820">
        <v>1</v>
      </c>
      <c r="AN820">
        <v>0</v>
      </c>
      <c r="AO820">
        <v>1</v>
      </c>
      <c r="AP820">
        <v>0</v>
      </c>
      <c r="AQ820">
        <v>0</v>
      </c>
      <c r="AR820">
        <v>0</v>
      </c>
      <c r="AS820" t="s">
        <v>3</v>
      </c>
      <c r="AT820">
        <v>1.0300000000000001E-3</v>
      </c>
      <c r="AU820" t="s">
        <v>843</v>
      </c>
      <c r="AV820">
        <v>0</v>
      </c>
      <c r="AW820">
        <v>2</v>
      </c>
      <c r="AX820">
        <v>51458476</v>
      </c>
      <c r="AY820">
        <v>2</v>
      </c>
      <c r="AZ820">
        <v>16384</v>
      </c>
      <c r="BA820">
        <v>820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CX820">
        <f>ROUND(Y820*Source!I383,9)</f>
        <v>0</v>
      </c>
      <c r="CY820">
        <f t="shared" si="492"/>
        <v>1700</v>
      </c>
      <c r="CZ820">
        <f t="shared" si="493"/>
        <v>1700</v>
      </c>
      <c r="DA820">
        <f t="shared" si="494"/>
        <v>1</v>
      </c>
      <c r="DB820">
        <f t="shared" si="495"/>
        <v>0</v>
      </c>
      <c r="DC820">
        <f t="shared" si="496"/>
        <v>0</v>
      </c>
      <c r="DD820" t="s">
        <v>3</v>
      </c>
      <c r="DE820" t="s">
        <v>3</v>
      </c>
      <c r="DF820">
        <f t="shared" si="462"/>
        <v>0</v>
      </c>
      <c r="DG820">
        <f t="shared" si="463"/>
        <v>0</v>
      </c>
      <c r="DH820">
        <f t="shared" si="464"/>
        <v>0</v>
      </c>
      <c r="DI820">
        <f t="shared" si="465"/>
        <v>0</v>
      </c>
      <c r="DJ820">
        <f t="shared" si="497"/>
        <v>0</v>
      </c>
      <c r="DK820">
        <v>0</v>
      </c>
    </row>
    <row r="821" spans="1:115" x14ac:dyDescent="0.2">
      <c r="A821">
        <f>ROW(Source!A383)</f>
        <v>383</v>
      </c>
      <c r="B821">
        <v>51441990</v>
      </c>
      <c r="C821">
        <v>51458434</v>
      </c>
      <c r="D821">
        <v>0</v>
      </c>
      <c r="E821">
        <v>1</v>
      </c>
      <c r="F821">
        <v>1</v>
      </c>
      <c r="G821">
        <v>1</v>
      </c>
      <c r="H821">
        <v>3</v>
      </c>
      <c r="I821" t="s">
        <v>867</v>
      </c>
      <c r="J821" t="s">
        <v>3</v>
      </c>
      <c r="K821" t="s">
        <v>868</v>
      </c>
      <c r="L821">
        <v>1348</v>
      </c>
      <c r="N821">
        <v>1009</v>
      </c>
      <c r="O821" t="s">
        <v>230</v>
      </c>
      <c r="P821" t="s">
        <v>230</v>
      </c>
      <c r="Q821">
        <v>1000</v>
      </c>
      <c r="W821">
        <v>0</v>
      </c>
      <c r="X821">
        <v>-490925946</v>
      </c>
      <c r="Y821">
        <f t="shared" si="491"/>
        <v>0</v>
      </c>
      <c r="AA821">
        <v>15620</v>
      </c>
      <c r="AB821">
        <v>0</v>
      </c>
      <c r="AC821">
        <v>0</v>
      </c>
      <c r="AD821">
        <v>0</v>
      </c>
      <c r="AE821">
        <v>15620</v>
      </c>
      <c r="AF821">
        <v>0</v>
      </c>
      <c r="AG821">
        <v>0</v>
      </c>
      <c r="AH821">
        <v>0</v>
      </c>
      <c r="AI821">
        <v>1</v>
      </c>
      <c r="AJ821">
        <v>1</v>
      </c>
      <c r="AK821">
        <v>1</v>
      </c>
      <c r="AL821">
        <v>1</v>
      </c>
      <c r="AN821">
        <v>0</v>
      </c>
      <c r="AO821">
        <v>1</v>
      </c>
      <c r="AP821">
        <v>0</v>
      </c>
      <c r="AQ821">
        <v>0</v>
      </c>
      <c r="AR821">
        <v>0</v>
      </c>
      <c r="AS821" t="s">
        <v>3</v>
      </c>
      <c r="AT821">
        <v>3.1E-4</v>
      </c>
      <c r="AU821" t="s">
        <v>843</v>
      </c>
      <c r="AV821">
        <v>0</v>
      </c>
      <c r="AW821">
        <v>2</v>
      </c>
      <c r="AX821">
        <v>51458477</v>
      </c>
      <c r="AY821">
        <v>2</v>
      </c>
      <c r="AZ821">
        <v>16384</v>
      </c>
      <c r="BA821">
        <v>821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CX821">
        <f>ROUND(Y821*Source!I383,9)</f>
        <v>0</v>
      </c>
      <c r="CY821">
        <f t="shared" si="492"/>
        <v>15620</v>
      </c>
      <c r="CZ821">
        <f t="shared" si="493"/>
        <v>15620</v>
      </c>
      <c r="DA821">
        <f t="shared" si="494"/>
        <v>1</v>
      </c>
      <c r="DB821">
        <f t="shared" si="495"/>
        <v>0</v>
      </c>
      <c r="DC821">
        <f t="shared" si="496"/>
        <v>0</v>
      </c>
      <c r="DD821" t="s">
        <v>3</v>
      </c>
      <c r="DE821" t="s">
        <v>3</v>
      </c>
      <c r="DF821">
        <f t="shared" si="462"/>
        <v>0</v>
      </c>
      <c r="DG821">
        <f t="shared" si="463"/>
        <v>0</v>
      </c>
      <c r="DH821">
        <f t="shared" si="464"/>
        <v>0</v>
      </c>
      <c r="DI821">
        <f t="shared" si="465"/>
        <v>0</v>
      </c>
      <c r="DJ821">
        <f t="shared" si="497"/>
        <v>0</v>
      </c>
      <c r="DK821">
        <v>0</v>
      </c>
    </row>
    <row r="822" spans="1:115" x14ac:dyDescent="0.2">
      <c r="A822">
        <f>ROW(Source!A383)</f>
        <v>383</v>
      </c>
      <c r="B822">
        <v>51441990</v>
      </c>
      <c r="C822">
        <v>51458434</v>
      </c>
      <c r="D822">
        <v>0</v>
      </c>
      <c r="E822">
        <v>1</v>
      </c>
      <c r="F822">
        <v>1</v>
      </c>
      <c r="G822">
        <v>1</v>
      </c>
      <c r="H822">
        <v>3</v>
      </c>
      <c r="I822" t="s">
        <v>869</v>
      </c>
      <c r="J822" t="s">
        <v>3</v>
      </c>
      <c r="K822" t="s">
        <v>870</v>
      </c>
      <c r="L822">
        <v>1346</v>
      </c>
      <c r="N822">
        <v>1009</v>
      </c>
      <c r="O822" t="s">
        <v>365</v>
      </c>
      <c r="P822" t="s">
        <v>365</v>
      </c>
      <c r="Q822">
        <v>1</v>
      </c>
      <c r="W822">
        <v>0</v>
      </c>
      <c r="X822">
        <v>-1452405045</v>
      </c>
      <c r="Y822">
        <f t="shared" si="491"/>
        <v>0</v>
      </c>
      <c r="AA822">
        <v>9.42</v>
      </c>
      <c r="AB822">
        <v>0</v>
      </c>
      <c r="AC822">
        <v>0</v>
      </c>
      <c r="AD822">
        <v>0</v>
      </c>
      <c r="AE822">
        <v>9.42</v>
      </c>
      <c r="AF822">
        <v>0</v>
      </c>
      <c r="AG822">
        <v>0</v>
      </c>
      <c r="AH822">
        <v>0</v>
      </c>
      <c r="AI822">
        <v>1</v>
      </c>
      <c r="AJ822">
        <v>1</v>
      </c>
      <c r="AK822">
        <v>1</v>
      </c>
      <c r="AL822">
        <v>1</v>
      </c>
      <c r="AN822">
        <v>0</v>
      </c>
      <c r="AO822">
        <v>1</v>
      </c>
      <c r="AP822">
        <v>0</v>
      </c>
      <c r="AQ822">
        <v>0</v>
      </c>
      <c r="AR822">
        <v>0</v>
      </c>
      <c r="AS822" t="s">
        <v>3</v>
      </c>
      <c r="AT822">
        <v>0.6</v>
      </c>
      <c r="AU822" t="s">
        <v>843</v>
      </c>
      <c r="AV822">
        <v>0</v>
      </c>
      <c r="AW822">
        <v>2</v>
      </c>
      <c r="AX822">
        <v>51458478</v>
      </c>
      <c r="AY822">
        <v>2</v>
      </c>
      <c r="AZ822">
        <v>16384</v>
      </c>
      <c r="BA822">
        <v>822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CX822">
        <f>ROUND(Y822*Source!I383,9)</f>
        <v>0</v>
      </c>
      <c r="CY822">
        <f t="shared" si="492"/>
        <v>9.42</v>
      </c>
      <c r="CZ822">
        <f t="shared" si="493"/>
        <v>9.42</v>
      </c>
      <c r="DA822">
        <f t="shared" si="494"/>
        <v>1</v>
      </c>
      <c r="DB822">
        <f t="shared" si="495"/>
        <v>0</v>
      </c>
      <c r="DC822">
        <f t="shared" si="496"/>
        <v>0</v>
      </c>
      <c r="DD822" t="s">
        <v>3</v>
      </c>
      <c r="DE822" t="s">
        <v>3</v>
      </c>
      <c r="DF822">
        <f t="shared" si="462"/>
        <v>0</v>
      </c>
      <c r="DG822">
        <f t="shared" si="463"/>
        <v>0</v>
      </c>
      <c r="DH822">
        <f t="shared" si="464"/>
        <v>0</v>
      </c>
      <c r="DI822">
        <f t="shared" si="465"/>
        <v>0</v>
      </c>
      <c r="DJ822">
        <f t="shared" si="497"/>
        <v>0</v>
      </c>
      <c r="DK822">
        <v>0</v>
      </c>
    </row>
    <row r="823" spans="1:115" x14ac:dyDescent="0.2">
      <c r="A823">
        <f>ROW(Source!A384)</f>
        <v>384</v>
      </c>
      <c r="B823">
        <v>51442965</v>
      </c>
      <c r="C823">
        <v>51458479</v>
      </c>
      <c r="D823">
        <v>0</v>
      </c>
      <c r="E823">
        <v>1</v>
      </c>
      <c r="F823">
        <v>1</v>
      </c>
      <c r="G823">
        <v>1</v>
      </c>
      <c r="H823">
        <v>1</v>
      </c>
      <c r="I823" t="s">
        <v>827</v>
      </c>
      <c r="J823" t="s">
        <v>3</v>
      </c>
      <c r="K823" t="s">
        <v>828</v>
      </c>
      <c r="L823">
        <v>1369</v>
      </c>
      <c r="N823">
        <v>1013</v>
      </c>
      <c r="O823" t="s">
        <v>642</v>
      </c>
      <c r="P823" t="s">
        <v>642</v>
      </c>
      <c r="Q823">
        <v>1</v>
      </c>
      <c r="W823">
        <v>0</v>
      </c>
      <c r="X823">
        <v>-184707032</v>
      </c>
      <c r="Y823">
        <f>(AT823*0.7*1.15*1.15)</f>
        <v>21.292249999999996</v>
      </c>
      <c r="AA823">
        <v>0</v>
      </c>
      <c r="AB823">
        <v>0</v>
      </c>
      <c r="AC823">
        <v>0</v>
      </c>
      <c r="AD823">
        <v>8.9700000000000006</v>
      </c>
      <c r="AE823">
        <v>0</v>
      </c>
      <c r="AF823">
        <v>0</v>
      </c>
      <c r="AG823">
        <v>0</v>
      </c>
      <c r="AH823">
        <v>8.9700000000000006</v>
      </c>
      <c r="AI823">
        <v>1</v>
      </c>
      <c r="AJ823">
        <v>1</v>
      </c>
      <c r="AK823">
        <v>1</v>
      </c>
      <c r="AL823">
        <v>1</v>
      </c>
      <c r="AN823">
        <v>0</v>
      </c>
      <c r="AO823">
        <v>1</v>
      </c>
      <c r="AP823">
        <v>0</v>
      </c>
      <c r="AQ823">
        <v>0</v>
      </c>
      <c r="AR823">
        <v>0</v>
      </c>
      <c r="AS823" t="s">
        <v>3</v>
      </c>
      <c r="AT823">
        <v>23</v>
      </c>
      <c r="AU823" t="s">
        <v>503</v>
      </c>
      <c r="AV823">
        <v>1</v>
      </c>
      <c r="AW823">
        <v>2</v>
      </c>
      <c r="AX823">
        <v>51458502</v>
      </c>
      <c r="AY823">
        <v>2</v>
      </c>
      <c r="AZ823">
        <v>131072</v>
      </c>
      <c r="BA823">
        <v>823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CX823">
        <f>ROUND(Y823*Source!I384,9)</f>
        <v>0</v>
      </c>
      <c r="CY823">
        <f>AD823</f>
        <v>8.9700000000000006</v>
      </c>
      <c r="CZ823">
        <f>AH823</f>
        <v>8.9700000000000006</v>
      </c>
      <c r="DA823">
        <f>AL823</f>
        <v>1</v>
      </c>
      <c r="DB823">
        <f>ROUND((ROUND(AT823*CZ823,2)*0.7*1.15*1.15),6)</f>
        <v>190.99148299999999</v>
      </c>
      <c r="DC823">
        <f>ROUND((ROUND(AT823*AG823,2)*0.7*1.15*1.15),6)</f>
        <v>0</v>
      </c>
      <c r="DD823" t="s">
        <v>3</v>
      </c>
      <c r="DE823" t="s">
        <v>3</v>
      </c>
      <c r="DF823">
        <f t="shared" si="462"/>
        <v>0</v>
      </c>
      <c r="DG823">
        <f t="shared" si="463"/>
        <v>0</v>
      </c>
      <c r="DH823">
        <f t="shared" si="464"/>
        <v>0</v>
      </c>
      <c r="DI823">
        <f t="shared" si="465"/>
        <v>0</v>
      </c>
      <c r="DJ823">
        <f>DI823</f>
        <v>0</v>
      </c>
      <c r="DK823">
        <v>0</v>
      </c>
    </row>
    <row r="824" spans="1:115" x14ac:dyDescent="0.2">
      <c r="A824">
        <f>ROW(Source!A384)</f>
        <v>384</v>
      </c>
      <c r="B824">
        <v>51442965</v>
      </c>
      <c r="C824">
        <v>51458479</v>
      </c>
      <c r="D824">
        <v>121548</v>
      </c>
      <c r="E824">
        <v>1</v>
      </c>
      <c r="F824">
        <v>1</v>
      </c>
      <c r="G824">
        <v>1</v>
      </c>
      <c r="H824">
        <v>1</v>
      </c>
      <c r="I824" t="s">
        <v>31</v>
      </c>
      <c r="J824" t="s">
        <v>3</v>
      </c>
      <c r="K824" t="s">
        <v>643</v>
      </c>
      <c r="L824">
        <v>1369</v>
      </c>
      <c r="N824">
        <v>1013</v>
      </c>
      <c r="O824" t="s">
        <v>642</v>
      </c>
      <c r="P824" t="s">
        <v>642</v>
      </c>
      <c r="Q824">
        <v>1</v>
      </c>
      <c r="W824">
        <v>0</v>
      </c>
      <c r="X824">
        <v>18861106</v>
      </c>
      <c r="Y824">
        <f t="shared" ref="Y824:Y830" si="498">(AT824*0.7*1.25*1.15)</f>
        <v>4.8501250000000002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1</v>
      </c>
      <c r="AJ824">
        <v>1</v>
      </c>
      <c r="AK824">
        <v>1</v>
      </c>
      <c r="AL824">
        <v>1</v>
      </c>
      <c r="AN824">
        <v>0</v>
      </c>
      <c r="AO824">
        <v>1</v>
      </c>
      <c r="AP824">
        <v>0</v>
      </c>
      <c r="AQ824">
        <v>0</v>
      </c>
      <c r="AR824">
        <v>0</v>
      </c>
      <c r="AS824" t="s">
        <v>3</v>
      </c>
      <c r="AT824">
        <v>4.82</v>
      </c>
      <c r="AU824" t="s">
        <v>502</v>
      </c>
      <c r="AV824">
        <v>2</v>
      </c>
      <c r="AW824">
        <v>2</v>
      </c>
      <c r="AX824">
        <v>51458503</v>
      </c>
      <c r="AY824">
        <v>1</v>
      </c>
      <c r="AZ824">
        <v>2048</v>
      </c>
      <c r="BA824">
        <v>824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CX824">
        <f>ROUND(Y824*Source!I384,9)</f>
        <v>0</v>
      </c>
      <c r="CY824">
        <f>AD824</f>
        <v>0</v>
      </c>
      <c r="CZ824">
        <f>AH824</f>
        <v>0</v>
      </c>
      <c r="DA824">
        <f>AL824</f>
        <v>1</v>
      </c>
      <c r="DB824">
        <f t="shared" ref="DB824:DB830" si="499">ROUND((ROUND(AT824*CZ824,2)*0.7*1.25*1.15),6)</f>
        <v>0</v>
      </c>
      <c r="DC824">
        <f t="shared" ref="DC824:DC830" si="500">ROUND((ROUND(AT824*AG824,2)*0.7*1.25*1.15),6)</f>
        <v>0</v>
      </c>
      <c r="DD824" t="s">
        <v>3</v>
      </c>
      <c r="DE824" t="s">
        <v>3</v>
      </c>
      <c r="DF824">
        <f t="shared" si="462"/>
        <v>0</v>
      </c>
      <c r="DG824">
        <f t="shared" si="463"/>
        <v>0</v>
      </c>
      <c r="DH824">
        <f t="shared" si="464"/>
        <v>0</v>
      </c>
      <c r="DI824">
        <f t="shared" si="465"/>
        <v>0</v>
      </c>
      <c r="DJ824">
        <f>DI824</f>
        <v>0</v>
      </c>
      <c r="DK824">
        <v>0</v>
      </c>
    </row>
    <row r="825" spans="1:115" x14ac:dyDescent="0.2">
      <c r="A825">
        <f>ROW(Source!A384)</f>
        <v>384</v>
      </c>
      <c r="B825">
        <v>51442965</v>
      </c>
      <c r="C825">
        <v>51458479</v>
      </c>
      <c r="D825">
        <v>0</v>
      </c>
      <c r="E825">
        <v>1</v>
      </c>
      <c r="F825">
        <v>1</v>
      </c>
      <c r="G825">
        <v>1</v>
      </c>
      <c r="H825">
        <v>2</v>
      </c>
      <c r="I825" t="s">
        <v>829</v>
      </c>
      <c r="J825" t="s">
        <v>3</v>
      </c>
      <c r="K825" t="s">
        <v>830</v>
      </c>
      <c r="L825">
        <v>37129807</v>
      </c>
      <c r="N825">
        <v>1011</v>
      </c>
      <c r="O825" t="s">
        <v>646</v>
      </c>
      <c r="P825" t="s">
        <v>646</v>
      </c>
      <c r="Q825">
        <v>1</v>
      </c>
      <c r="W825">
        <v>0</v>
      </c>
      <c r="X825">
        <v>-1136806958</v>
      </c>
      <c r="Y825">
        <f t="shared" si="498"/>
        <v>2.0124999999999997E-2</v>
      </c>
      <c r="AA825">
        <v>0</v>
      </c>
      <c r="AB825">
        <v>120.24</v>
      </c>
      <c r="AC825">
        <v>15.42</v>
      </c>
      <c r="AD825">
        <v>0</v>
      </c>
      <c r="AE825">
        <v>0</v>
      </c>
      <c r="AF825">
        <v>120.24</v>
      </c>
      <c r="AG825">
        <v>15.42</v>
      </c>
      <c r="AH825">
        <v>0</v>
      </c>
      <c r="AI825">
        <v>1</v>
      </c>
      <c r="AJ825">
        <v>1</v>
      </c>
      <c r="AK825">
        <v>1</v>
      </c>
      <c r="AL825">
        <v>1</v>
      </c>
      <c r="AN825">
        <v>0</v>
      </c>
      <c r="AO825">
        <v>1</v>
      </c>
      <c r="AP825">
        <v>0</v>
      </c>
      <c r="AQ825">
        <v>0</v>
      </c>
      <c r="AR825">
        <v>0</v>
      </c>
      <c r="AS825" t="s">
        <v>3</v>
      </c>
      <c r="AT825">
        <v>0.02</v>
      </c>
      <c r="AU825" t="s">
        <v>502</v>
      </c>
      <c r="AV825">
        <v>0</v>
      </c>
      <c r="AW825">
        <v>2</v>
      </c>
      <c r="AX825">
        <v>51458504</v>
      </c>
      <c r="AY825">
        <v>2</v>
      </c>
      <c r="AZ825">
        <v>98304</v>
      </c>
      <c r="BA825">
        <v>825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CX825">
        <f>ROUND(Y825*Source!I384,9)</f>
        <v>0</v>
      </c>
      <c r="CY825">
        <f t="shared" ref="CY825:CY830" si="501">AB825</f>
        <v>120.24</v>
      </c>
      <c r="CZ825">
        <f t="shared" ref="CZ825:CZ830" si="502">AF825</f>
        <v>120.24</v>
      </c>
      <c r="DA825">
        <f t="shared" ref="DA825:DA830" si="503">AJ825</f>
        <v>1</v>
      </c>
      <c r="DB825">
        <f t="shared" si="499"/>
        <v>2.415</v>
      </c>
      <c r="DC825">
        <f t="shared" si="500"/>
        <v>0.31193799999999999</v>
      </c>
      <c r="DD825" t="s">
        <v>3</v>
      </c>
      <c r="DE825" t="s">
        <v>3</v>
      </c>
      <c r="DF825">
        <f t="shared" si="462"/>
        <v>0</v>
      </c>
      <c r="DG825">
        <f t="shared" si="463"/>
        <v>0</v>
      </c>
      <c r="DH825">
        <f t="shared" si="464"/>
        <v>0</v>
      </c>
      <c r="DI825">
        <f t="shared" si="465"/>
        <v>0</v>
      </c>
      <c r="DJ825">
        <f t="shared" ref="DJ825:DJ830" si="504">DG825</f>
        <v>0</v>
      </c>
      <c r="DK825">
        <v>0</v>
      </c>
    </row>
    <row r="826" spans="1:115" x14ac:dyDescent="0.2">
      <c r="A826">
        <f>ROW(Source!A384)</f>
        <v>384</v>
      </c>
      <c r="B826">
        <v>51442965</v>
      </c>
      <c r="C826">
        <v>51458479</v>
      </c>
      <c r="D826">
        <v>0</v>
      </c>
      <c r="E826">
        <v>1</v>
      </c>
      <c r="F826">
        <v>1</v>
      </c>
      <c r="G826">
        <v>1</v>
      </c>
      <c r="H826">
        <v>2</v>
      </c>
      <c r="I826" t="s">
        <v>831</v>
      </c>
      <c r="J826" t="s">
        <v>3</v>
      </c>
      <c r="K826" t="s">
        <v>832</v>
      </c>
      <c r="L826">
        <v>37129807</v>
      </c>
      <c r="N826">
        <v>1011</v>
      </c>
      <c r="O826" t="s">
        <v>646</v>
      </c>
      <c r="P826" t="s">
        <v>646</v>
      </c>
      <c r="Q826">
        <v>1</v>
      </c>
      <c r="W826">
        <v>0</v>
      </c>
      <c r="X826">
        <v>487958533</v>
      </c>
      <c r="Y826">
        <f t="shared" si="498"/>
        <v>0.43268749999999995</v>
      </c>
      <c r="AA826">
        <v>0</v>
      </c>
      <c r="AB826">
        <v>115.4</v>
      </c>
      <c r="AC826">
        <v>13.5</v>
      </c>
      <c r="AD826">
        <v>0</v>
      </c>
      <c r="AE826">
        <v>0</v>
      </c>
      <c r="AF826">
        <v>115.4</v>
      </c>
      <c r="AG826">
        <v>13.5</v>
      </c>
      <c r="AH826">
        <v>0</v>
      </c>
      <c r="AI826">
        <v>1</v>
      </c>
      <c r="AJ826">
        <v>1</v>
      </c>
      <c r="AK826">
        <v>1</v>
      </c>
      <c r="AL826">
        <v>1</v>
      </c>
      <c r="AN826">
        <v>0</v>
      </c>
      <c r="AO826">
        <v>1</v>
      </c>
      <c r="AP826">
        <v>0</v>
      </c>
      <c r="AQ826">
        <v>0</v>
      </c>
      <c r="AR826">
        <v>0</v>
      </c>
      <c r="AS826" t="s">
        <v>3</v>
      </c>
      <c r="AT826">
        <v>0.43</v>
      </c>
      <c r="AU826" t="s">
        <v>502</v>
      </c>
      <c r="AV826">
        <v>0</v>
      </c>
      <c r="AW826">
        <v>2</v>
      </c>
      <c r="AX826">
        <v>51458505</v>
      </c>
      <c r="AY826">
        <v>2</v>
      </c>
      <c r="AZ826">
        <v>98304</v>
      </c>
      <c r="BA826">
        <v>826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CX826">
        <f>ROUND(Y826*Source!I384,9)</f>
        <v>0</v>
      </c>
      <c r="CY826">
        <f t="shared" si="501"/>
        <v>115.4</v>
      </c>
      <c r="CZ826">
        <f t="shared" si="502"/>
        <v>115.4</v>
      </c>
      <c r="DA826">
        <f t="shared" si="503"/>
        <v>1</v>
      </c>
      <c r="DB826">
        <f t="shared" si="499"/>
        <v>49.930124999999997</v>
      </c>
      <c r="DC826">
        <f t="shared" si="500"/>
        <v>5.8463130000000003</v>
      </c>
      <c r="DD826" t="s">
        <v>3</v>
      </c>
      <c r="DE826" t="s">
        <v>3</v>
      </c>
      <c r="DF826">
        <f t="shared" si="462"/>
        <v>0</v>
      </c>
      <c r="DG826">
        <f t="shared" si="463"/>
        <v>0</v>
      </c>
      <c r="DH826">
        <f t="shared" si="464"/>
        <v>0</v>
      </c>
      <c r="DI826">
        <f t="shared" si="465"/>
        <v>0</v>
      </c>
      <c r="DJ826">
        <f t="shared" si="504"/>
        <v>0</v>
      </c>
      <c r="DK826">
        <v>0</v>
      </c>
    </row>
    <row r="827" spans="1:115" x14ac:dyDescent="0.2">
      <c r="A827">
        <f>ROW(Source!A384)</f>
        <v>384</v>
      </c>
      <c r="B827">
        <v>51442965</v>
      </c>
      <c r="C827">
        <v>51458479</v>
      </c>
      <c r="D827">
        <v>0</v>
      </c>
      <c r="E827">
        <v>1</v>
      </c>
      <c r="F827">
        <v>1</v>
      </c>
      <c r="G827">
        <v>1</v>
      </c>
      <c r="H827">
        <v>2</v>
      </c>
      <c r="I827" t="s">
        <v>833</v>
      </c>
      <c r="J827" t="s">
        <v>3</v>
      </c>
      <c r="K827" t="s">
        <v>834</v>
      </c>
      <c r="L827">
        <v>37129807</v>
      </c>
      <c r="N827">
        <v>1011</v>
      </c>
      <c r="O827" t="s">
        <v>646</v>
      </c>
      <c r="P827" t="s">
        <v>646</v>
      </c>
      <c r="Q827">
        <v>1</v>
      </c>
      <c r="W827">
        <v>0</v>
      </c>
      <c r="X827">
        <v>-1993561858</v>
      </c>
      <c r="Y827">
        <f t="shared" si="498"/>
        <v>3.7432499999999997</v>
      </c>
      <c r="AA827">
        <v>0</v>
      </c>
      <c r="AB827">
        <v>120.04</v>
      </c>
      <c r="AC827">
        <v>13.5</v>
      </c>
      <c r="AD827">
        <v>0</v>
      </c>
      <c r="AE827">
        <v>0</v>
      </c>
      <c r="AF827">
        <v>120.04</v>
      </c>
      <c r="AG827">
        <v>13.5</v>
      </c>
      <c r="AH827">
        <v>0</v>
      </c>
      <c r="AI827">
        <v>1</v>
      </c>
      <c r="AJ827">
        <v>1</v>
      </c>
      <c r="AK827">
        <v>1</v>
      </c>
      <c r="AL827">
        <v>1</v>
      </c>
      <c r="AN827">
        <v>0</v>
      </c>
      <c r="AO827">
        <v>1</v>
      </c>
      <c r="AP827">
        <v>0</v>
      </c>
      <c r="AQ827">
        <v>0</v>
      </c>
      <c r="AR827">
        <v>0</v>
      </c>
      <c r="AS827" t="s">
        <v>3</v>
      </c>
      <c r="AT827">
        <v>3.72</v>
      </c>
      <c r="AU827" t="s">
        <v>502</v>
      </c>
      <c r="AV827">
        <v>0</v>
      </c>
      <c r="AW827">
        <v>2</v>
      </c>
      <c r="AX827">
        <v>51458506</v>
      </c>
      <c r="AY827">
        <v>2</v>
      </c>
      <c r="AZ827">
        <v>98304</v>
      </c>
      <c r="BA827">
        <v>827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CX827">
        <f>ROUND(Y827*Source!I384,9)</f>
        <v>0</v>
      </c>
      <c r="CY827">
        <f t="shared" si="501"/>
        <v>120.04</v>
      </c>
      <c r="CZ827">
        <f t="shared" si="502"/>
        <v>120.04</v>
      </c>
      <c r="DA827">
        <f t="shared" si="503"/>
        <v>1</v>
      </c>
      <c r="DB827">
        <f t="shared" si="499"/>
        <v>449.34093799999999</v>
      </c>
      <c r="DC827">
        <f t="shared" si="500"/>
        <v>50.533875000000002</v>
      </c>
      <c r="DD827" t="s">
        <v>3</v>
      </c>
      <c r="DE827" t="s">
        <v>3</v>
      </c>
      <c r="DF827">
        <f t="shared" si="462"/>
        <v>0</v>
      </c>
      <c r="DG827">
        <f t="shared" si="463"/>
        <v>0</v>
      </c>
      <c r="DH827">
        <f t="shared" si="464"/>
        <v>0</v>
      </c>
      <c r="DI827">
        <f t="shared" si="465"/>
        <v>0</v>
      </c>
      <c r="DJ827">
        <f t="shared" si="504"/>
        <v>0</v>
      </c>
      <c r="DK827">
        <v>0</v>
      </c>
    </row>
    <row r="828" spans="1:115" x14ac:dyDescent="0.2">
      <c r="A828">
        <f>ROW(Source!A384)</f>
        <v>384</v>
      </c>
      <c r="B828">
        <v>51442965</v>
      </c>
      <c r="C828">
        <v>51458479</v>
      </c>
      <c r="D828">
        <v>0</v>
      </c>
      <c r="E828">
        <v>1</v>
      </c>
      <c r="F828">
        <v>1</v>
      </c>
      <c r="G828">
        <v>1</v>
      </c>
      <c r="H828">
        <v>2</v>
      </c>
      <c r="I828" t="s">
        <v>835</v>
      </c>
      <c r="J828" t="s">
        <v>3</v>
      </c>
      <c r="K828" t="s">
        <v>836</v>
      </c>
      <c r="L828">
        <v>37129807</v>
      </c>
      <c r="N828">
        <v>1011</v>
      </c>
      <c r="O828" t="s">
        <v>646</v>
      </c>
      <c r="P828" t="s">
        <v>646</v>
      </c>
      <c r="Q828">
        <v>1</v>
      </c>
      <c r="W828">
        <v>0</v>
      </c>
      <c r="X828">
        <v>-1897617922</v>
      </c>
      <c r="Y828">
        <f t="shared" si="498"/>
        <v>0.65406249999999988</v>
      </c>
      <c r="AA828">
        <v>0</v>
      </c>
      <c r="AB828">
        <v>65.709999999999994</v>
      </c>
      <c r="AC828">
        <v>11.6</v>
      </c>
      <c r="AD828">
        <v>0</v>
      </c>
      <c r="AE828">
        <v>0</v>
      </c>
      <c r="AF828">
        <v>65.709999999999994</v>
      </c>
      <c r="AG828">
        <v>11.6</v>
      </c>
      <c r="AH828">
        <v>0</v>
      </c>
      <c r="AI828">
        <v>1</v>
      </c>
      <c r="AJ828">
        <v>1</v>
      </c>
      <c r="AK828">
        <v>1</v>
      </c>
      <c r="AL828">
        <v>1</v>
      </c>
      <c r="AN828">
        <v>0</v>
      </c>
      <c r="AO828">
        <v>1</v>
      </c>
      <c r="AP828">
        <v>0</v>
      </c>
      <c r="AQ828">
        <v>0</v>
      </c>
      <c r="AR828">
        <v>0</v>
      </c>
      <c r="AS828" t="s">
        <v>3</v>
      </c>
      <c r="AT828">
        <v>0.65</v>
      </c>
      <c r="AU828" t="s">
        <v>502</v>
      </c>
      <c r="AV828">
        <v>0</v>
      </c>
      <c r="AW828">
        <v>2</v>
      </c>
      <c r="AX828">
        <v>51458507</v>
      </c>
      <c r="AY828">
        <v>2</v>
      </c>
      <c r="AZ828">
        <v>100352</v>
      </c>
      <c r="BA828">
        <v>828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CX828">
        <f>ROUND(Y828*Source!I384,9)</f>
        <v>0</v>
      </c>
      <c r="CY828">
        <f t="shared" si="501"/>
        <v>65.709999999999994</v>
      </c>
      <c r="CZ828">
        <f t="shared" si="502"/>
        <v>65.709999999999994</v>
      </c>
      <c r="DA828">
        <f t="shared" si="503"/>
        <v>1</v>
      </c>
      <c r="DB828">
        <f t="shared" si="499"/>
        <v>42.976937999999997</v>
      </c>
      <c r="DC828">
        <f t="shared" si="500"/>
        <v>7.5871250000000003</v>
      </c>
      <c r="DD828" t="s">
        <v>3</v>
      </c>
      <c r="DE828" t="s">
        <v>3</v>
      </c>
      <c r="DF828">
        <f t="shared" si="462"/>
        <v>0</v>
      </c>
      <c r="DG828">
        <f t="shared" si="463"/>
        <v>0</v>
      </c>
      <c r="DH828">
        <f t="shared" si="464"/>
        <v>0</v>
      </c>
      <c r="DI828">
        <f t="shared" si="465"/>
        <v>0</v>
      </c>
      <c r="DJ828">
        <f t="shared" si="504"/>
        <v>0</v>
      </c>
      <c r="DK828">
        <v>0</v>
      </c>
    </row>
    <row r="829" spans="1:115" x14ac:dyDescent="0.2">
      <c r="A829">
        <f>ROW(Source!A384)</f>
        <v>384</v>
      </c>
      <c r="B829">
        <v>51442965</v>
      </c>
      <c r="C829">
        <v>51458479</v>
      </c>
      <c r="D829">
        <v>0</v>
      </c>
      <c r="E829">
        <v>1</v>
      </c>
      <c r="F829">
        <v>1</v>
      </c>
      <c r="G829">
        <v>1</v>
      </c>
      <c r="H829">
        <v>2</v>
      </c>
      <c r="I829" t="s">
        <v>837</v>
      </c>
      <c r="J829" t="s">
        <v>3</v>
      </c>
      <c r="K829" t="s">
        <v>838</v>
      </c>
      <c r="L829">
        <v>37129807</v>
      </c>
      <c r="N829">
        <v>1011</v>
      </c>
      <c r="O829" t="s">
        <v>646</v>
      </c>
      <c r="P829" t="s">
        <v>646</v>
      </c>
      <c r="Q829">
        <v>1</v>
      </c>
      <c r="W829">
        <v>0</v>
      </c>
      <c r="X829">
        <v>1034830941</v>
      </c>
      <c r="Y829">
        <f t="shared" si="498"/>
        <v>0.80499999999999994</v>
      </c>
      <c r="AA829">
        <v>0</v>
      </c>
      <c r="AB829">
        <v>1.2</v>
      </c>
      <c r="AC829">
        <v>0</v>
      </c>
      <c r="AD829">
        <v>0</v>
      </c>
      <c r="AE829">
        <v>0</v>
      </c>
      <c r="AF829">
        <v>1.2</v>
      </c>
      <c r="AG829">
        <v>0</v>
      </c>
      <c r="AH829">
        <v>0</v>
      </c>
      <c r="AI829">
        <v>1</v>
      </c>
      <c r="AJ829">
        <v>1</v>
      </c>
      <c r="AK829">
        <v>1</v>
      </c>
      <c r="AL829">
        <v>1</v>
      </c>
      <c r="AN829">
        <v>0</v>
      </c>
      <c r="AO829">
        <v>1</v>
      </c>
      <c r="AP829">
        <v>0</v>
      </c>
      <c r="AQ829">
        <v>0</v>
      </c>
      <c r="AR829">
        <v>0</v>
      </c>
      <c r="AS829" t="s">
        <v>3</v>
      </c>
      <c r="AT829">
        <v>0.8</v>
      </c>
      <c r="AU829" t="s">
        <v>502</v>
      </c>
      <c r="AV829">
        <v>0</v>
      </c>
      <c r="AW829">
        <v>2</v>
      </c>
      <c r="AX829">
        <v>51458508</v>
      </c>
      <c r="AY829">
        <v>2</v>
      </c>
      <c r="AZ829">
        <v>32768</v>
      </c>
      <c r="BA829">
        <v>829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CX829">
        <f>ROUND(Y829*Source!I384,9)</f>
        <v>0</v>
      </c>
      <c r="CY829">
        <f t="shared" si="501"/>
        <v>1.2</v>
      </c>
      <c r="CZ829">
        <f t="shared" si="502"/>
        <v>1.2</v>
      </c>
      <c r="DA829">
        <f t="shared" si="503"/>
        <v>1</v>
      </c>
      <c r="DB829">
        <f t="shared" si="499"/>
        <v>0.96599999999999997</v>
      </c>
      <c r="DC829">
        <f t="shared" si="500"/>
        <v>0</v>
      </c>
      <c r="DD829" t="s">
        <v>3</v>
      </c>
      <c r="DE829" t="s">
        <v>3</v>
      </c>
      <c r="DF829">
        <f t="shared" si="462"/>
        <v>0</v>
      </c>
      <c r="DG829">
        <f t="shared" si="463"/>
        <v>0</v>
      </c>
      <c r="DH829">
        <f t="shared" si="464"/>
        <v>0</v>
      </c>
      <c r="DI829">
        <f t="shared" si="465"/>
        <v>0</v>
      </c>
      <c r="DJ829">
        <f t="shared" si="504"/>
        <v>0</v>
      </c>
      <c r="DK829">
        <v>0</v>
      </c>
    </row>
    <row r="830" spans="1:115" x14ac:dyDescent="0.2">
      <c r="A830">
        <f>ROW(Source!A384)</f>
        <v>384</v>
      </c>
      <c r="B830">
        <v>51442965</v>
      </c>
      <c r="C830">
        <v>51458479</v>
      </c>
      <c r="D830">
        <v>0</v>
      </c>
      <c r="E830">
        <v>1</v>
      </c>
      <c r="F830">
        <v>1</v>
      </c>
      <c r="G830">
        <v>1</v>
      </c>
      <c r="H830">
        <v>2</v>
      </c>
      <c r="I830" t="s">
        <v>839</v>
      </c>
      <c r="J830" t="s">
        <v>3</v>
      </c>
      <c r="K830" t="s">
        <v>840</v>
      </c>
      <c r="L830">
        <v>37129807</v>
      </c>
      <c r="N830">
        <v>1011</v>
      </c>
      <c r="O830" t="s">
        <v>646</v>
      </c>
      <c r="P830" t="s">
        <v>646</v>
      </c>
      <c r="Q830">
        <v>1</v>
      </c>
      <c r="W830">
        <v>0</v>
      </c>
      <c r="X830">
        <v>-1904479680</v>
      </c>
      <c r="Y830">
        <f t="shared" si="498"/>
        <v>0.54337499999999994</v>
      </c>
      <c r="AA830">
        <v>0</v>
      </c>
      <c r="AB830">
        <v>12.31</v>
      </c>
      <c r="AC830">
        <v>0</v>
      </c>
      <c r="AD830">
        <v>0</v>
      </c>
      <c r="AE830">
        <v>0</v>
      </c>
      <c r="AF830">
        <v>12.31</v>
      </c>
      <c r="AG830">
        <v>0</v>
      </c>
      <c r="AH830">
        <v>0</v>
      </c>
      <c r="AI830">
        <v>1</v>
      </c>
      <c r="AJ830">
        <v>1</v>
      </c>
      <c r="AK830">
        <v>1</v>
      </c>
      <c r="AL830">
        <v>1</v>
      </c>
      <c r="AN830">
        <v>0</v>
      </c>
      <c r="AO830">
        <v>1</v>
      </c>
      <c r="AP830">
        <v>0</v>
      </c>
      <c r="AQ830">
        <v>0</v>
      </c>
      <c r="AR830">
        <v>0</v>
      </c>
      <c r="AS830" t="s">
        <v>3</v>
      </c>
      <c r="AT830">
        <v>0.54</v>
      </c>
      <c r="AU830" t="s">
        <v>502</v>
      </c>
      <c r="AV830">
        <v>0</v>
      </c>
      <c r="AW830">
        <v>2</v>
      </c>
      <c r="AX830">
        <v>51458509</v>
      </c>
      <c r="AY830">
        <v>2</v>
      </c>
      <c r="AZ830">
        <v>32768</v>
      </c>
      <c r="BA830">
        <v>830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CX830">
        <f>ROUND(Y830*Source!I384,9)</f>
        <v>0</v>
      </c>
      <c r="CY830">
        <f t="shared" si="501"/>
        <v>12.31</v>
      </c>
      <c r="CZ830">
        <f t="shared" si="502"/>
        <v>12.31</v>
      </c>
      <c r="DA830">
        <f t="shared" si="503"/>
        <v>1</v>
      </c>
      <c r="DB830">
        <f t="shared" si="499"/>
        <v>6.6915630000000004</v>
      </c>
      <c r="DC830">
        <f t="shared" si="500"/>
        <v>0</v>
      </c>
      <c r="DD830" t="s">
        <v>3</v>
      </c>
      <c r="DE830" t="s">
        <v>3</v>
      </c>
      <c r="DF830">
        <f t="shared" si="462"/>
        <v>0</v>
      </c>
      <c r="DG830">
        <f t="shared" si="463"/>
        <v>0</v>
      </c>
      <c r="DH830">
        <f t="shared" si="464"/>
        <v>0</v>
      </c>
      <c r="DI830">
        <f t="shared" si="465"/>
        <v>0</v>
      </c>
      <c r="DJ830">
        <f t="shared" si="504"/>
        <v>0</v>
      </c>
      <c r="DK830">
        <v>0</v>
      </c>
    </row>
    <row r="831" spans="1:115" x14ac:dyDescent="0.2">
      <c r="A831">
        <f>ROW(Source!A384)</f>
        <v>384</v>
      </c>
      <c r="B831">
        <v>51442965</v>
      </c>
      <c r="C831">
        <v>51458479</v>
      </c>
      <c r="D831">
        <v>0</v>
      </c>
      <c r="E831">
        <v>1</v>
      </c>
      <c r="F831">
        <v>1</v>
      </c>
      <c r="G831">
        <v>1</v>
      </c>
      <c r="H831">
        <v>3</v>
      </c>
      <c r="I831" t="s">
        <v>841</v>
      </c>
      <c r="J831" t="s">
        <v>3</v>
      </c>
      <c r="K831" t="s">
        <v>842</v>
      </c>
      <c r="L831">
        <v>1339</v>
      </c>
      <c r="N831">
        <v>1007</v>
      </c>
      <c r="O831" t="s">
        <v>57</v>
      </c>
      <c r="P831" t="s">
        <v>57</v>
      </c>
      <c r="Q831">
        <v>1</v>
      </c>
      <c r="W831">
        <v>0</v>
      </c>
      <c r="X831">
        <v>516308607</v>
      </c>
      <c r="Y831">
        <f t="shared" ref="Y831:Y844" si="505">(AT831*0)</f>
        <v>0</v>
      </c>
      <c r="AA831">
        <v>6.22</v>
      </c>
      <c r="AB831">
        <v>0</v>
      </c>
      <c r="AC831">
        <v>0</v>
      </c>
      <c r="AD831">
        <v>0</v>
      </c>
      <c r="AE831">
        <v>6.22</v>
      </c>
      <c r="AF831">
        <v>0</v>
      </c>
      <c r="AG831">
        <v>0</v>
      </c>
      <c r="AH831">
        <v>0</v>
      </c>
      <c r="AI831">
        <v>1</v>
      </c>
      <c r="AJ831">
        <v>1</v>
      </c>
      <c r="AK831">
        <v>1</v>
      </c>
      <c r="AL831">
        <v>1</v>
      </c>
      <c r="AN831">
        <v>0</v>
      </c>
      <c r="AO831">
        <v>1</v>
      </c>
      <c r="AP831">
        <v>0</v>
      </c>
      <c r="AQ831">
        <v>0</v>
      </c>
      <c r="AR831">
        <v>0</v>
      </c>
      <c r="AS831" t="s">
        <v>3</v>
      </c>
      <c r="AT831">
        <v>0.72</v>
      </c>
      <c r="AU831" t="s">
        <v>843</v>
      </c>
      <c r="AV831">
        <v>0</v>
      </c>
      <c r="AW831">
        <v>2</v>
      </c>
      <c r="AX831">
        <v>51458510</v>
      </c>
      <c r="AY831">
        <v>2</v>
      </c>
      <c r="AZ831">
        <v>16384</v>
      </c>
      <c r="BA831">
        <v>831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CX831">
        <f>ROUND(Y831*Source!I384,9)</f>
        <v>0</v>
      </c>
      <c r="CY831">
        <f t="shared" ref="CY831:CY844" si="506">AA831</f>
        <v>6.22</v>
      </c>
      <c r="CZ831">
        <f t="shared" ref="CZ831:CZ844" si="507">AE831</f>
        <v>6.22</v>
      </c>
      <c r="DA831">
        <f t="shared" ref="DA831:DA844" si="508">AI831</f>
        <v>1</v>
      </c>
      <c r="DB831">
        <f t="shared" ref="DB831:DB844" si="509">ROUND((ROUND(AT831*CZ831,2)*0),6)</f>
        <v>0</v>
      </c>
      <c r="DC831">
        <f t="shared" ref="DC831:DC844" si="510">ROUND((ROUND(AT831*AG831,2)*0),6)</f>
        <v>0</v>
      </c>
      <c r="DD831" t="s">
        <v>3</v>
      </c>
      <c r="DE831" t="s">
        <v>3</v>
      </c>
      <c r="DF831">
        <f t="shared" si="462"/>
        <v>0</v>
      </c>
      <c r="DG831">
        <f t="shared" si="463"/>
        <v>0</v>
      </c>
      <c r="DH831">
        <f t="shared" si="464"/>
        <v>0</v>
      </c>
      <c r="DI831">
        <f t="shared" si="465"/>
        <v>0</v>
      </c>
      <c r="DJ831">
        <f t="shared" ref="DJ831:DJ844" si="511">DF831</f>
        <v>0</v>
      </c>
      <c r="DK831">
        <v>0</v>
      </c>
    </row>
    <row r="832" spans="1:115" x14ac:dyDescent="0.2">
      <c r="A832">
        <f>ROW(Source!A384)</f>
        <v>384</v>
      </c>
      <c r="B832">
        <v>51442965</v>
      </c>
      <c r="C832">
        <v>51458479</v>
      </c>
      <c r="D832">
        <v>0</v>
      </c>
      <c r="E832">
        <v>1</v>
      </c>
      <c r="F832">
        <v>1</v>
      </c>
      <c r="G832">
        <v>1</v>
      </c>
      <c r="H832">
        <v>3</v>
      </c>
      <c r="I832" t="s">
        <v>844</v>
      </c>
      <c r="J832" t="s">
        <v>3</v>
      </c>
      <c r="K832" t="s">
        <v>845</v>
      </c>
      <c r="L832">
        <v>1346</v>
      </c>
      <c r="N832">
        <v>1009</v>
      </c>
      <c r="O832" t="s">
        <v>365</v>
      </c>
      <c r="P832" t="s">
        <v>365</v>
      </c>
      <c r="Q832">
        <v>1</v>
      </c>
      <c r="W832">
        <v>0</v>
      </c>
      <c r="X832">
        <v>-1487408683</v>
      </c>
      <c r="Y832">
        <f t="shared" si="505"/>
        <v>0</v>
      </c>
      <c r="AA832">
        <v>6.09</v>
      </c>
      <c r="AB832">
        <v>0</v>
      </c>
      <c r="AC832">
        <v>0</v>
      </c>
      <c r="AD832">
        <v>0</v>
      </c>
      <c r="AE832">
        <v>6.09</v>
      </c>
      <c r="AF832">
        <v>0</v>
      </c>
      <c r="AG832">
        <v>0</v>
      </c>
      <c r="AH832">
        <v>0</v>
      </c>
      <c r="AI832">
        <v>1</v>
      </c>
      <c r="AJ832">
        <v>1</v>
      </c>
      <c r="AK832">
        <v>1</v>
      </c>
      <c r="AL832">
        <v>1</v>
      </c>
      <c r="AN832">
        <v>0</v>
      </c>
      <c r="AO832">
        <v>1</v>
      </c>
      <c r="AP832">
        <v>0</v>
      </c>
      <c r="AQ832">
        <v>0</v>
      </c>
      <c r="AR832">
        <v>0</v>
      </c>
      <c r="AS832" t="s">
        <v>3</v>
      </c>
      <c r="AT832">
        <v>0.22</v>
      </c>
      <c r="AU832" t="s">
        <v>843</v>
      </c>
      <c r="AV832">
        <v>0</v>
      </c>
      <c r="AW832">
        <v>2</v>
      </c>
      <c r="AX832">
        <v>51458511</v>
      </c>
      <c r="AY832">
        <v>2</v>
      </c>
      <c r="AZ832">
        <v>16384</v>
      </c>
      <c r="BA832">
        <v>832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CX832">
        <f>ROUND(Y832*Source!I384,9)</f>
        <v>0</v>
      </c>
      <c r="CY832">
        <f t="shared" si="506"/>
        <v>6.09</v>
      </c>
      <c r="CZ832">
        <f t="shared" si="507"/>
        <v>6.09</v>
      </c>
      <c r="DA832">
        <f t="shared" si="508"/>
        <v>1</v>
      </c>
      <c r="DB832">
        <f t="shared" si="509"/>
        <v>0</v>
      </c>
      <c r="DC832">
        <f t="shared" si="510"/>
        <v>0</v>
      </c>
      <c r="DD832" t="s">
        <v>3</v>
      </c>
      <c r="DE832" t="s">
        <v>3</v>
      </c>
      <c r="DF832">
        <f t="shared" si="462"/>
        <v>0</v>
      </c>
      <c r="DG832">
        <f t="shared" si="463"/>
        <v>0</v>
      </c>
      <c r="DH832">
        <f t="shared" si="464"/>
        <v>0</v>
      </c>
      <c r="DI832">
        <f t="shared" si="465"/>
        <v>0</v>
      </c>
      <c r="DJ832">
        <f t="shared" si="511"/>
        <v>0</v>
      </c>
      <c r="DK832">
        <v>0</v>
      </c>
    </row>
    <row r="833" spans="1:115" x14ac:dyDescent="0.2">
      <c r="A833">
        <f>ROW(Source!A384)</f>
        <v>384</v>
      </c>
      <c r="B833">
        <v>51442965</v>
      </c>
      <c r="C833">
        <v>51458479</v>
      </c>
      <c r="D833">
        <v>0</v>
      </c>
      <c r="E833">
        <v>1</v>
      </c>
      <c r="F833">
        <v>1</v>
      </c>
      <c r="G833">
        <v>1</v>
      </c>
      <c r="H833">
        <v>3</v>
      </c>
      <c r="I833" t="s">
        <v>846</v>
      </c>
      <c r="J833" t="s">
        <v>3</v>
      </c>
      <c r="K833" t="s">
        <v>847</v>
      </c>
      <c r="L833">
        <v>1348</v>
      </c>
      <c r="N833">
        <v>1009</v>
      </c>
      <c r="O833" t="s">
        <v>230</v>
      </c>
      <c r="P833" t="s">
        <v>230</v>
      </c>
      <c r="Q833">
        <v>1000</v>
      </c>
      <c r="W833">
        <v>0</v>
      </c>
      <c r="X833">
        <v>-1185385887</v>
      </c>
      <c r="Y833">
        <f t="shared" si="505"/>
        <v>0</v>
      </c>
      <c r="AA833">
        <v>10315.01</v>
      </c>
      <c r="AB833">
        <v>0</v>
      </c>
      <c r="AC833">
        <v>0</v>
      </c>
      <c r="AD833">
        <v>0</v>
      </c>
      <c r="AE833">
        <v>10315.01</v>
      </c>
      <c r="AF833">
        <v>0</v>
      </c>
      <c r="AG833">
        <v>0</v>
      </c>
      <c r="AH833">
        <v>0</v>
      </c>
      <c r="AI833">
        <v>1</v>
      </c>
      <c r="AJ833">
        <v>1</v>
      </c>
      <c r="AK833">
        <v>1</v>
      </c>
      <c r="AL833">
        <v>1</v>
      </c>
      <c r="AN833">
        <v>0</v>
      </c>
      <c r="AO833">
        <v>1</v>
      </c>
      <c r="AP833">
        <v>0</v>
      </c>
      <c r="AQ833">
        <v>0</v>
      </c>
      <c r="AR833">
        <v>0</v>
      </c>
      <c r="AS833" t="s">
        <v>3</v>
      </c>
      <c r="AT833">
        <v>2.7000000000000001E-3</v>
      </c>
      <c r="AU833" t="s">
        <v>843</v>
      </c>
      <c r="AV833">
        <v>0</v>
      </c>
      <c r="AW833">
        <v>2</v>
      </c>
      <c r="AX833">
        <v>51458512</v>
      </c>
      <c r="AY833">
        <v>2</v>
      </c>
      <c r="AZ833">
        <v>16384</v>
      </c>
      <c r="BA833">
        <v>833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CX833">
        <f>ROUND(Y833*Source!I384,9)</f>
        <v>0</v>
      </c>
      <c r="CY833">
        <f t="shared" si="506"/>
        <v>10315.01</v>
      </c>
      <c r="CZ833">
        <f t="shared" si="507"/>
        <v>10315.01</v>
      </c>
      <c r="DA833">
        <f t="shared" si="508"/>
        <v>1</v>
      </c>
      <c r="DB833">
        <f t="shared" si="509"/>
        <v>0</v>
      </c>
      <c r="DC833">
        <f t="shared" si="510"/>
        <v>0</v>
      </c>
      <c r="DD833" t="s">
        <v>3</v>
      </c>
      <c r="DE833" t="s">
        <v>3</v>
      </c>
      <c r="DF833">
        <f t="shared" ref="DF833:DF896" si="512">ROUND(AE833*CX833,2)</f>
        <v>0</v>
      </c>
      <c r="DG833">
        <f t="shared" ref="DG833:DG896" si="513">ROUND(AF833*CX833,2)</f>
        <v>0</v>
      </c>
      <c r="DH833">
        <f t="shared" ref="DH833:DH896" si="514">ROUND(AG833*CX833,2)</f>
        <v>0</v>
      </c>
      <c r="DI833">
        <f t="shared" ref="DI833:DI896" si="515">ROUND(AH833*CX833,2)</f>
        <v>0</v>
      </c>
      <c r="DJ833">
        <f t="shared" si="511"/>
        <v>0</v>
      </c>
      <c r="DK833">
        <v>0</v>
      </c>
    </row>
    <row r="834" spans="1:115" x14ac:dyDescent="0.2">
      <c r="A834">
        <f>ROW(Source!A384)</f>
        <v>384</v>
      </c>
      <c r="B834">
        <v>51442965</v>
      </c>
      <c r="C834">
        <v>51458479</v>
      </c>
      <c r="D834">
        <v>0</v>
      </c>
      <c r="E834">
        <v>1</v>
      </c>
      <c r="F834">
        <v>1</v>
      </c>
      <c r="G834">
        <v>1</v>
      </c>
      <c r="H834">
        <v>3</v>
      </c>
      <c r="I834" t="s">
        <v>848</v>
      </c>
      <c r="J834" t="s">
        <v>3</v>
      </c>
      <c r="K834" t="s">
        <v>849</v>
      </c>
      <c r="L834">
        <v>1346</v>
      </c>
      <c r="N834">
        <v>1009</v>
      </c>
      <c r="O834" t="s">
        <v>365</v>
      </c>
      <c r="P834" t="s">
        <v>365</v>
      </c>
      <c r="Q834">
        <v>1</v>
      </c>
      <c r="W834">
        <v>0</v>
      </c>
      <c r="X834">
        <v>-747428053</v>
      </c>
      <c r="Y834">
        <f t="shared" si="505"/>
        <v>0</v>
      </c>
      <c r="AA834">
        <v>9.0399999999999991</v>
      </c>
      <c r="AB834">
        <v>0</v>
      </c>
      <c r="AC834">
        <v>0</v>
      </c>
      <c r="AD834">
        <v>0</v>
      </c>
      <c r="AE834">
        <v>9.0399999999999991</v>
      </c>
      <c r="AF834">
        <v>0</v>
      </c>
      <c r="AG834">
        <v>0</v>
      </c>
      <c r="AH834">
        <v>0</v>
      </c>
      <c r="AI834">
        <v>1</v>
      </c>
      <c r="AJ834">
        <v>1</v>
      </c>
      <c r="AK834">
        <v>1</v>
      </c>
      <c r="AL834">
        <v>1</v>
      </c>
      <c r="AN834">
        <v>0</v>
      </c>
      <c r="AO834">
        <v>1</v>
      </c>
      <c r="AP834">
        <v>0</v>
      </c>
      <c r="AQ834">
        <v>0</v>
      </c>
      <c r="AR834">
        <v>0</v>
      </c>
      <c r="AS834" t="s">
        <v>3</v>
      </c>
      <c r="AT834">
        <v>1.9</v>
      </c>
      <c r="AU834" t="s">
        <v>843</v>
      </c>
      <c r="AV834">
        <v>0</v>
      </c>
      <c r="AW834">
        <v>2</v>
      </c>
      <c r="AX834">
        <v>51458513</v>
      </c>
      <c r="AY834">
        <v>2</v>
      </c>
      <c r="AZ834">
        <v>16384</v>
      </c>
      <c r="BA834">
        <v>834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CX834">
        <f>ROUND(Y834*Source!I384,9)</f>
        <v>0</v>
      </c>
      <c r="CY834">
        <f t="shared" si="506"/>
        <v>9.0399999999999991</v>
      </c>
      <c r="CZ834">
        <f t="shared" si="507"/>
        <v>9.0399999999999991</v>
      </c>
      <c r="DA834">
        <f t="shared" si="508"/>
        <v>1</v>
      </c>
      <c r="DB834">
        <f t="shared" si="509"/>
        <v>0</v>
      </c>
      <c r="DC834">
        <f t="shared" si="510"/>
        <v>0</v>
      </c>
      <c r="DD834" t="s">
        <v>3</v>
      </c>
      <c r="DE834" t="s">
        <v>3</v>
      </c>
      <c r="DF834">
        <f t="shared" si="512"/>
        <v>0</v>
      </c>
      <c r="DG834">
        <f t="shared" si="513"/>
        <v>0</v>
      </c>
      <c r="DH834">
        <f t="shared" si="514"/>
        <v>0</v>
      </c>
      <c r="DI834">
        <f t="shared" si="515"/>
        <v>0</v>
      </c>
      <c r="DJ834">
        <f t="shared" si="511"/>
        <v>0</v>
      </c>
      <c r="DK834">
        <v>0</v>
      </c>
    </row>
    <row r="835" spans="1:115" x14ac:dyDescent="0.2">
      <c r="A835">
        <f>ROW(Source!A384)</f>
        <v>384</v>
      </c>
      <c r="B835">
        <v>51442965</v>
      </c>
      <c r="C835">
        <v>51458479</v>
      </c>
      <c r="D835">
        <v>0</v>
      </c>
      <c r="E835">
        <v>1</v>
      </c>
      <c r="F835">
        <v>1</v>
      </c>
      <c r="G835">
        <v>1</v>
      </c>
      <c r="H835">
        <v>3</v>
      </c>
      <c r="I835" t="s">
        <v>850</v>
      </c>
      <c r="J835" t="s">
        <v>3</v>
      </c>
      <c r="K835" t="s">
        <v>851</v>
      </c>
      <c r="L835">
        <v>1348</v>
      </c>
      <c r="N835">
        <v>1009</v>
      </c>
      <c r="O835" t="s">
        <v>230</v>
      </c>
      <c r="P835" t="s">
        <v>230</v>
      </c>
      <c r="Q835">
        <v>1000</v>
      </c>
      <c r="W835">
        <v>0</v>
      </c>
      <c r="X835">
        <v>667511578</v>
      </c>
      <c r="Y835">
        <f t="shared" si="505"/>
        <v>0</v>
      </c>
      <c r="AA835">
        <v>11978</v>
      </c>
      <c r="AB835">
        <v>0</v>
      </c>
      <c r="AC835">
        <v>0</v>
      </c>
      <c r="AD835">
        <v>0</v>
      </c>
      <c r="AE835">
        <v>11978</v>
      </c>
      <c r="AF835">
        <v>0</v>
      </c>
      <c r="AG835">
        <v>0</v>
      </c>
      <c r="AH835">
        <v>0</v>
      </c>
      <c r="AI835">
        <v>1</v>
      </c>
      <c r="AJ835">
        <v>1</v>
      </c>
      <c r="AK835">
        <v>1</v>
      </c>
      <c r="AL835">
        <v>1</v>
      </c>
      <c r="AN835">
        <v>0</v>
      </c>
      <c r="AO835">
        <v>1</v>
      </c>
      <c r="AP835">
        <v>0</v>
      </c>
      <c r="AQ835">
        <v>0</v>
      </c>
      <c r="AR835">
        <v>0</v>
      </c>
      <c r="AS835" t="s">
        <v>3</v>
      </c>
      <c r="AT835">
        <v>1.0000000000000001E-5</v>
      </c>
      <c r="AU835" t="s">
        <v>843</v>
      </c>
      <c r="AV835">
        <v>0</v>
      </c>
      <c r="AW835">
        <v>2</v>
      </c>
      <c r="AX835">
        <v>51458514</v>
      </c>
      <c r="AY835">
        <v>2</v>
      </c>
      <c r="AZ835">
        <v>16384</v>
      </c>
      <c r="BA835">
        <v>835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CX835">
        <f>ROUND(Y835*Source!I384,9)</f>
        <v>0</v>
      </c>
      <c r="CY835">
        <f t="shared" si="506"/>
        <v>11978</v>
      </c>
      <c r="CZ835">
        <f t="shared" si="507"/>
        <v>11978</v>
      </c>
      <c r="DA835">
        <f t="shared" si="508"/>
        <v>1</v>
      </c>
      <c r="DB835">
        <f t="shared" si="509"/>
        <v>0</v>
      </c>
      <c r="DC835">
        <f t="shared" si="510"/>
        <v>0</v>
      </c>
      <c r="DD835" t="s">
        <v>3</v>
      </c>
      <c r="DE835" t="s">
        <v>3</v>
      </c>
      <c r="DF835">
        <f t="shared" si="512"/>
        <v>0</v>
      </c>
      <c r="DG835">
        <f t="shared" si="513"/>
        <v>0</v>
      </c>
      <c r="DH835">
        <f t="shared" si="514"/>
        <v>0</v>
      </c>
      <c r="DI835">
        <f t="shared" si="515"/>
        <v>0</v>
      </c>
      <c r="DJ835">
        <f t="shared" si="511"/>
        <v>0</v>
      </c>
      <c r="DK835">
        <v>0</v>
      </c>
    </row>
    <row r="836" spans="1:115" x14ac:dyDescent="0.2">
      <c r="A836">
        <f>ROW(Source!A384)</f>
        <v>384</v>
      </c>
      <c r="B836">
        <v>51442965</v>
      </c>
      <c r="C836">
        <v>51458479</v>
      </c>
      <c r="D836">
        <v>0</v>
      </c>
      <c r="E836">
        <v>1</v>
      </c>
      <c r="F836">
        <v>1</v>
      </c>
      <c r="G836">
        <v>1</v>
      </c>
      <c r="H836">
        <v>3</v>
      </c>
      <c r="I836" t="s">
        <v>852</v>
      </c>
      <c r="J836" t="s">
        <v>3</v>
      </c>
      <c r="K836" t="s">
        <v>853</v>
      </c>
      <c r="L836">
        <v>1348</v>
      </c>
      <c r="N836">
        <v>1009</v>
      </c>
      <c r="O836" t="s">
        <v>230</v>
      </c>
      <c r="P836" t="s">
        <v>230</v>
      </c>
      <c r="Q836">
        <v>1000</v>
      </c>
      <c r="W836">
        <v>0</v>
      </c>
      <c r="X836">
        <v>679420505</v>
      </c>
      <c r="Y836">
        <f t="shared" si="505"/>
        <v>0</v>
      </c>
      <c r="AA836">
        <v>37900</v>
      </c>
      <c r="AB836">
        <v>0</v>
      </c>
      <c r="AC836">
        <v>0</v>
      </c>
      <c r="AD836">
        <v>0</v>
      </c>
      <c r="AE836">
        <v>37900</v>
      </c>
      <c r="AF836">
        <v>0</v>
      </c>
      <c r="AG836">
        <v>0</v>
      </c>
      <c r="AH836">
        <v>0</v>
      </c>
      <c r="AI836">
        <v>1</v>
      </c>
      <c r="AJ836">
        <v>1</v>
      </c>
      <c r="AK836">
        <v>1</v>
      </c>
      <c r="AL836">
        <v>1</v>
      </c>
      <c r="AN836">
        <v>0</v>
      </c>
      <c r="AO836">
        <v>1</v>
      </c>
      <c r="AP836">
        <v>0</v>
      </c>
      <c r="AQ836">
        <v>0</v>
      </c>
      <c r="AR836">
        <v>0</v>
      </c>
      <c r="AS836" t="s">
        <v>3</v>
      </c>
      <c r="AT836">
        <v>1E-4</v>
      </c>
      <c r="AU836" t="s">
        <v>843</v>
      </c>
      <c r="AV836">
        <v>0</v>
      </c>
      <c r="AW836">
        <v>2</v>
      </c>
      <c r="AX836">
        <v>51458515</v>
      </c>
      <c r="AY836">
        <v>2</v>
      </c>
      <c r="AZ836">
        <v>16384</v>
      </c>
      <c r="BA836">
        <v>836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CX836">
        <f>ROUND(Y836*Source!I384,9)</f>
        <v>0</v>
      </c>
      <c r="CY836">
        <f t="shared" si="506"/>
        <v>37900</v>
      </c>
      <c r="CZ836">
        <f t="shared" si="507"/>
        <v>37900</v>
      </c>
      <c r="DA836">
        <f t="shared" si="508"/>
        <v>1</v>
      </c>
      <c r="DB836">
        <f t="shared" si="509"/>
        <v>0</v>
      </c>
      <c r="DC836">
        <f t="shared" si="510"/>
        <v>0</v>
      </c>
      <c r="DD836" t="s">
        <v>3</v>
      </c>
      <c r="DE836" t="s">
        <v>3</v>
      </c>
      <c r="DF836">
        <f t="shared" si="512"/>
        <v>0</v>
      </c>
      <c r="DG836">
        <f t="shared" si="513"/>
        <v>0</v>
      </c>
      <c r="DH836">
        <f t="shared" si="514"/>
        <v>0</v>
      </c>
      <c r="DI836">
        <f t="shared" si="515"/>
        <v>0</v>
      </c>
      <c r="DJ836">
        <f t="shared" si="511"/>
        <v>0</v>
      </c>
      <c r="DK836">
        <v>0</v>
      </c>
    </row>
    <row r="837" spans="1:115" x14ac:dyDescent="0.2">
      <c r="A837">
        <f>ROW(Source!A384)</f>
        <v>384</v>
      </c>
      <c r="B837">
        <v>51442965</v>
      </c>
      <c r="C837">
        <v>51458479</v>
      </c>
      <c r="D837">
        <v>0</v>
      </c>
      <c r="E837">
        <v>1</v>
      </c>
      <c r="F837">
        <v>1</v>
      </c>
      <c r="G837">
        <v>1</v>
      </c>
      <c r="H837">
        <v>3</v>
      </c>
      <c r="I837" t="s">
        <v>854</v>
      </c>
      <c r="J837" t="s">
        <v>3</v>
      </c>
      <c r="K837" t="s">
        <v>855</v>
      </c>
      <c r="L837">
        <v>1348</v>
      </c>
      <c r="N837">
        <v>1009</v>
      </c>
      <c r="O837" t="s">
        <v>230</v>
      </c>
      <c r="P837" t="s">
        <v>230</v>
      </c>
      <c r="Q837">
        <v>1000</v>
      </c>
      <c r="W837">
        <v>0</v>
      </c>
      <c r="X837">
        <v>-1422279583</v>
      </c>
      <c r="Y837">
        <f t="shared" si="505"/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1</v>
      </c>
      <c r="AJ837">
        <v>1</v>
      </c>
      <c r="AK837">
        <v>1</v>
      </c>
      <c r="AL837">
        <v>1</v>
      </c>
      <c r="AN837">
        <v>0</v>
      </c>
      <c r="AO837">
        <v>0</v>
      </c>
      <c r="AP837">
        <v>0</v>
      </c>
      <c r="AQ837">
        <v>0</v>
      </c>
      <c r="AR837">
        <v>0</v>
      </c>
      <c r="AS837" t="s">
        <v>3</v>
      </c>
      <c r="AT837">
        <v>1</v>
      </c>
      <c r="AU837" t="s">
        <v>843</v>
      </c>
      <c r="AV837">
        <v>0</v>
      </c>
      <c r="AW837">
        <v>2</v>
      </c>
      <c r="AX837">
        <v>51458516</v>
      </c>
      <c r="AY837">
        <v>1</v>
      </c>
      <c r="AZ837">
        <v>0</v>
      </c>
      <c r="BA837">
        <v>837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CX837">
        <f>ROUND(Y837*Source!I384,9)</f>
        <v>0</v>
      </c>
      <c r="CY837">
        <f t="shared" si="506"/>
        <v>0</v>
      </c>
      <c r="CZ837">
        <f t="shared" si="507"/>
        <v>0</v>
      </c>
      <c r="DA837">
        <f t="shared" si="508"/>
        <v>1</v>
      </c>
      <c r="DB837">
        <f t="shared" si="509"/>
        <v>0</v>
      </c>
      <c r="DC837">
        <f t="shared" si="510"/>
        <v>0</v>
      </c>
      <c r="DD837" t="s">
        <v>3</v>
      </c>
      <c r="DE837" t="s">
        <v>3</v>
      </c>
      <c r="DF837">
        <f t="shared" si="512"/>
        <v>0</v>
      </c>
      <c r="DG837">
        <f t="shared" si="513"/>
        <v>0</v>
      </c>
      <c r="DH837">
        <f t="shared" si="514"/>
        <v>0</v>
      </c>
      <c r="DI837">
        <f t="shared" si="515"/>
        <v>0</v>
      </c>
      <c r="DJ837">
        <f t="shared" si="511"/>
        <v>0</v>
      </c>
      <c r="DK837">
        <v>0</v>
      </c>
    </row>
    <row r="838" spans="1:115" x14ac:dyDescent="0.2">
      <c r="A838">
        <f>ROW(Source!A384)</f>
        <v>384</v>
      </c>
      <c r="B838">
        <v>51442965</v>
      </c>
      <c r="C838">
        <v>51458479</v>
      </c>
      <c r="D838">
        <v>0</v>
      </c>
      <c r="E838">
        <v>1</v>
      </c>
      <c r="F838">
        <v>1</v>
      </c>
      <c r="G838">
        <v>1</v>
      </c>
      <c r="H838">
        <v>3</v>
      </c>
      <c r="I838" t="s">
        <v>856</v>
      </c>
      <c r="J838" t="s">
        <v>3</v>
      </c>
      <c r="K838" t="s">
        <v>857</v>
      </c>
      <c r="L838">
        <v>1348</v>
      </c>
      <c r="N838">
        <v>1009</v>
      </c>
      <c r="O838" t="s">
        <v>230</v>
      </c>
      <c r="P838" t="s">
        <v>230</v>
      </c>
      <c r="Q838">
        <v>1000</v>
      </c>
      <c r="W838">
        <v>0</v>
      </c>
      <c r="X838">
        <v>-1852905928</v>
      </c>
      <c r="Y838">
        <f t="shared" si="505"/>
        <v>0</v>
      </c>
      <c r="AA838">
        <v>7712</v>
      </c>
      <c r="AB838">
        <v>0</v>
      </c>
      <c r="AC838">
        <v>0</v>
      </c>
      <c r="AD838">
        <v>0</v>
      </c>
      <c r="AE838">
        <v>7712</v>
      </c>
      <c r="AF838">
        <v>0</v>
      </c>
      <c r="AG838">
        <v>0</v>
      </c>
      <c r="AH838">
        <v>0</v>
      </c>
      <c r="AI838">
        <v>1</v>
      </c>
      <c r="AJ838">
        <v>1</v>
      </c>
      <c r="AK838">
        <v>1</v>
      </c>
      <c r="AL838">
        <v>1</v>
      </c>
      <c r="AN838">
        <v>0</v>
      </c>
      <c r="AO838">
        <v>1</v>
      </c>
      <c r="AP838">
        <v>0</v>
      </c>
      <c r="AQ838">
        <v>0</v>
      </c>
      <c r="AR838">
        <v>0</v>
      </c>
      <c r="AS838" t="s">
        <v>3</v>
      </c>
      <c r="AT838">
        <v>2E-3</v>
      </c>
      <c r="AU838" t="s">
        <v>843</v>
      </c>
      <c r="AV838">
        <v>0</v>
      </c>
      <c r="AW838">
        <v>2</v>
      </c>
      <c r="AX838">
        <v>51458517</v>
      </c>
      <c r="AY838">
        <v>2</v>
      </c>
      <c r="AZ838">
        <v>16384</v>
      </c>
      <c r="BA838">
        <v>838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CX838">
        <f>ROUND(Y838*Source!I384,9)</f>
        <v>0</v>
      </c>
      <c r="CY838">
        <f t="shared" si="506"/>
        <v>7712</v>
      </c>
      <c r="CZ838">
        <f t="shared" si="507"/>
        <v>7712</v>
      </c>
      <c r="DA838">
        <f t="shared" si="508"/>
        <v>1</v>
      </c>
      <c r="DB838">
        <f t="shared" si="509"/>
        <v>0</v>
      </c>
      <c r="DC838">
        <f t="shared" si="510"/>
        <v>0</v>
      </c>
      <c r="DD838" t="s">
        <v>3</v>
      </c>
      <c r="DE838" t="s">
        <v>3</v>
      </c>
      <c r="DF838">
        <f t="shared" si="512"/>
        <v>0</v>
      </c>
      <c r="DG838">
        <f t="shared" si="513"/>
        <v>0</v>
      </c>
      <c r="DH838">
        <f t="shared" si="514"/>
        <v>0</v>
      </c>
      <c r="DI838">
        <f t="shared" si="515"/>
        <v>0</v>
      </c>
      <c r="DJ838">
        <f t="shared" si="511"/>
        <v>0</v>
      </c>
      <c r="DK838">
        <v>0</v>
      </c>
    </row>
    <row r="839" spans="1:115" x14ac:dyDescent="0.2">
      <c r="A839">
        <f>ROW(Source!A384)</f>
        <v>384</v>
      </c>
      <c r="B839">
        <v>51442965</v>
      </c>
      <c r="C839">
        <v>51458479</v>
      </c>
      <c r="D839">
        <v>0</v>
      </c>
      <c r="E839">
        <v>1</v>
      </c>
      <c r="F839">
        <v>1</v>
      </c>
      <c r="G839">
        <v>1</v>
      </c>
      <c r="H839">
        <v>3</v>
      </c>
      <c r="I839" t="s">
        <v>858</v>
      </c>
      <c r="J839" t="s">
        <v>3</v>
      </c>
      <c r="K839" t="s">
        <v>859</v>
      </c>
      <c r="L839">
        <v>1302</v>
      </c>
      <c r="N839">
        <v>1003</v>
      </c>
      <c r="O839" t="s">
        <v>860</v>
      </c>
      <c r="P839" t="s">
        <v>860</v>
      </c>
      <c r="Q839">
        <v>10</v>
      </c>
      <c r="W839">
        <v>0</v>
      </c>
      <c r="X839">
        <v>1651858515</v>
      </c>
      <c r="Y839">
        <f t="shared" si="505"/>
        <v>0</v>
      </c>
      <c r="AA839">
        <v>50.24</v>
      </c>
      <c r="AB839">
        <v>0</v>
      </c>
      <c r="AC839">
        <v>0</v>
      </c>
      <c r="AD839">
        <v>0</v>
      </c>
      <c r="AE839">
        <v>50.24</v>
      </c>
      <c r="AF839">
        <v>0</v>
      </c>
      <c r="AG839">
        <v>0</v>
      </c>
      <c r="AH839">
        <v>0</v>
      </c>
      <c r="AI839">
        <v>1</v>
      </c>
      <c r="AJ839">
        <v>1</v>
      </c>
      <c r="AK839">
        <v>1</v>
      </c>
      <c r="AL839">
        <v>1</v>
      </c>
      <c r="AN839">
        <v>0</v>
      </c>
      <c r="AO839">
        <v>1</v>
      </c>
      <c r="AP839">
        <v>0</v>
      </c>
      <c r="AQ839">
        <v>0</v>
      </c>
      <c r="AR839">
        <v>0</v>
      </c>
      <c r="AS839" t="s">
        <v>3</v>
      </c>
      <c r="AT839">
        <v>1.8700000000000001E-2</v>
      </c>
      <c r="AU839" t="s">
        <v>843</v>
      </c>
      <c r="AV839">
        <v>0</v>
      </c>
      <c r="AW839">
        <v>2</v>
      </c>
      <c r="AX839">
        <v>51458518</v>
      </c>
      <c r="AY839">
        <v>2</v>
      </c>
      <c r="AZ839">
        <v>16384</v>
      </c>
      <c r="BA839">
        <v>839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CX839">
        <f>ROUND(Y839*Source!I384,9)</f>
        <v>0</v>
      </c>
      <c r="CY839">
        <f t="shared" si="506"/>
        <v>50.24</v>
      </c>
      <c r="CZ839">
        <f t="shared" si="507"/>
        <v>50.24</v>
      </c>
      <c r="DA839">
        <f t="shared" si="508"/>
        <v>1</v>
      </c>
      <c r="DB839">
        <f t="shared" si="509"/>
        <v>0</v>
      </c>
      <c r="DC839">
        <f t="shared" si="510"/>
        <v>0</v>
      </c>
      <c r="DD839" t="s">
        <v>3</v>
      </c>
      <c r="DE839" t="s">
        <v>3</v>
      </c>
      <c r="DF839">
        <f t="shared" si="512"/>
        <v>0</v>
      </c>
      <c r="DG839">
        <f t="shared" si="513"/>
        <v>0</v>
      </c>
      <c r="DH839">
        <f t="shared" si="514"/>
        <v>0</v>
      </c>
      <c r="DI839">
        <f t="shared" si="515"/>
        <v>0</v>
      </c>
      <c r="DJ839">
        <f t="shared" si="511"/>
        <v>0</v>
      </c>
      <c r="DK839">
        <v>0</v>
      </c>
    </row>
    <row r="840" spans="1:115" x14ac:dyDescent="0.2">
      <c r="A840">
        <f>ROW(Source!A384)</f>
        <v>384</v>
      </c>
      <c r="B840">
        <v>51442965</v>
      </c>
      <c r="C840">
        <v>51458479</v>
      </c>
      <c r="D840">
        <v>0</v>
      </c>
      <c r="E840">
        <v>1</v>
      </c>
      <c r="F840">
        <v>1</v>
      </c>
      <c r="G840">
        <v>1</v>
      </c>
      <c r="H840">
        <v>3</v>
      </c>
      <c r="I840" t="s">
        <v>861</v>
      </c>
      <c r="J840" t="s">
        <v>3</v>
      </c>
      <c r="K840" t="s">
        <v>862</v>
      </c>
      <c r="L840">
        <v>1348</v>
      </c>
      <c r="N840">
        <v>1009</v>
      </c>
      <c r="O840" t="s">
        <v>230</v>
      </c>
      <c r="P840" t="s">
        <v>230</v>
      </c>
      <c r="Q840">
        <v>1000</v>
      </c>
      <c r="W840">
        <v>0</v>
      </c>
      <c r="X840">
        <v>1761713936</v>
      </c>
      <c r="Y840">
        <f t="shared" si="505"/>
        <v>0</v>
      </c>
      <c r="AA840">
        <v>4455.2</v>
      </c>
      <c r="AB840">
        <v>0</v>
      </c>
      <c r="AC840">
        <v>0</v>
      </c>
      <c r="AD840">
        <v>0</v>
      </c>
      <c r="AE840">
        <v>4455.2</v>
      </c>
      <c r="AF840">
        <v>0</v>
      </c>
      <c r="AG840">
        <v>0</v>
      </c>
      <c r="AH840">
        <v>0</v>
      </c>
      <c r="AI840">
        <v>1</v>
      </c>
      <c r="AJ840">
        <v>1</v>
      </c>
      <c r="AK840">
        <v>1</v>
      </c>
      <c r="AL840">
        <v>1</v>
      </c>
      <c r="AN840">
        <v>0</v>
      </c>
      <c r="AO840">
        <v>1</v>
      </c>
      <c r="AP840">
        <v>0</v>
      </c>
      <c r="AQ840">
        <v>0</v>
      </c>
      <c r="AR840">
        <v>0</v>
      </c>
      <c r="AS840" t="s">
        <v>3</v>
      </c>
      <c r="AT840">
        <v>3.0000000000000001E-5</v>
      </c>
      <c r="AU840" t="s">
        <v>843</v>
      </c>
      <c r="AV840">
        <v>0</v>
      </c>
      <c r="AW840">
        <v>2</v>
      </c>
      <c r="AX840">
        <v>51458519</v>
      </c>
      <c r="AY840">
        <v>2</v>
      </c>
      <c r="AZ840">
        <v>16384</v>
      </c>
      <c r="BA840">
        <v>840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CX840">
        <f>ROUND(Y840*Source!I384,9)</f>
        <v>0</v>
      </c>
      <c r="CY840">
        <f t="shared" si="506"/>
        <v>4455.2</v>
      </c>
      <c r="CZ840">
        <f t="shared" si="507"/>
        <v>4455.2</v>
      </c>
      <c r="DA840">
        <f t="shared" si="508"/>
        <v>1</v>
      </c>
      <c r="DB840">
        <f t="shared" si="509"/>
        <v>0</v>
      </c>
      <c r="DC840">
        <f t="shared" si="510"/>
        <v>0</v>
      </c>
      <c r="DD840" t="s">
        <v>3</v>
      </c>
      <c r="DE840" t="s">
        <v>3</v>
      </c>
      <c r="DF840">
        <f t="shared" si="512"/>
        <v>0</v>
      </c>
      <c r="DG840">
        <f t="shared" si="513"/>
        <v>0</v>
      </c>
      <c r="DH840">
        <f t="shared" si="514"/>
        <v>0</v>
      </c>
      <c r="DI840">
        <f t="shared" si="515"/>
        <v>0</v>
      </c>
      <c r="DJ840">
        <f t="shared" si="511"/>
        <v>0</v>
      </c>
      <c r="DK840">
        <v>0</v>
      </c>
    </row>
    <row r="841" spans="1:115" x14ac:dyDescent="0.2">
      <c r="A841">
        <f>ROW(Source!A384)</f>
        <v>384</v>
      </c>
      <c r="B841">
        <v>51442965</v>
      </c>
      <c r="C841">
        <v>51458479</v>
      </c>
      <c r="D841">
        <v>0</v>
      </c>
      <c r="E841">
        <v>1</v>
      </c>
      <c r="F841">
        <v>1</v>
      </c>
      <c r="G841">
        <v>1</v>
      </c>
      <c r="H841">
        <v>3</v>
      </c>
      <c r="I841" t="s">
        <v>863</v>
      </c>
      <c r="J841" t="s">
        <v>3</v>
      </c>
      <c r="K841" t="s">
        <v>864</v>
      </c>
      <c r="L841">
        <v>1348</v>
      </c>
      <c r="N841">
        <v>1009</v>
      </c>
      <c r="O841" t="s">
        <v>230</v>
      </c>
      <c r="P841" t="s">
        <v>230</v>
      </c>
      <c r="Q841">
        <v>1000</v>
      </c>
      <c r="W841">
        <v>0</v>
      </c>
      <c r="X841">
        <v>879731187</v>
      </c>
      <c r="Y841">
        <f t="shared" si="505"/>
        <v>0</v>
      </c>
      <c r="AA841">
        <v>4920</v>
      </c>
      <c r="AB841">
        <v>0</v>
      </c>
      <c r="AC841">
        <v>0</v>
      </c>
      <c r="AD841">
        <v>0</v>
      </c>
      <c r="AE841">
        <v>4920</v>
      </c>
      <c r="AF841">
        <v>0</v>
      </c>
      <c r="AG841">
        <v>0</v>
      </c>
      <c r="AH841">
        <v>0</v>
      </c>
      <c r="AI841">
        <v>1</v>
      </c>
      <c r="AJ841">
        <v>1</v>
      </c>
      <c r="AK841">
        <v>1</v>
      </c>
      <c r="AL841">
        <v>1</v>
      </c>
      <c r="AN841">
        <v>0</v>
      </c>
      <c r="AO841">
        <v>1</v>
      </c>
      <c r="AP841">
        <v>0</v>
      </c>
      <c r="AQ841">
        <v>0</v>
      </c>
      <c r="AR841">
        <v>0</v>
      </c>
      <c r="AS841" t="s">
        <v>3</v>
      </c>
      <c r="AT841">
        <v>1.9400000000000001E-3</v>
      </c>
      <c r="AU841" t="s">
        <v>843</v>
      </c>
      <c r="AV841">
        <v>0</v>
      </c>
      <c r="AW841">
        <v>2</v>
      </c>
      <c r="AX841">
        <v>51458520</v>
      </c>
      <c r="AY841">
        <v>2</v>
      </c>
      <c r="AZ841">
        <v>16384</v>
      </c>
      <c r="BA841">
        <v>841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CX841">
        <f>ROUND(Y841*Source!I384,9)</f>
        <v>0</v>
      </c>
      <c r="CY841">
        <f t="shared" si="506"/>
        <v>4920</v>
      </c>
      <c r="CZ841">
        <f t="shared" si="507"/>
        <v>4920</v>
      </c>
      <c r="DA841">
        <f t="shared" si="508"/>
        <v>1</v>
      </c>
      <c r="DB841">
        <f t="shared" si="509"/>
        <v>0</v>
      </c>
      <c r="DC841">
        <f t="shared" si="510"/>
        <v>0</v>
      </c>
      <c r="DD841" t="s">
        <v>3</v>
      </c>
      <c r="DE841" t="s">
        <v>3</v>
      </c>
      <c r="DF841">
        <f t="shared" si="512"/>
        <v>0</v>
      </c>
      <c r="DG841">
        <f t="shared" si="513"/>
        <v>0</v>
      </c>
      <c r="DH841">
        <f t="shared" si="514"/>
        <v>0</v>
      </c>
      <c r="DI841">
        <f t="shared" si="515"/>
        <v>0</v>
      </c>
      <c r="DJ841">
        <f t="shared" si="511"/>
        <v>0</v>
      </c>
      <c r="DK841">
        <v>0</v>
      </c>
    </row>
    <row r="842" spans="1:115" x14ac:dyDescent="0.2">
      <c r="A842">
        <f>ROW(Source!A384)</f>
        <v>384</v>
      </c>
      <c r="B842">
        <v>51442965</v>
      </c>
      <c r="C842">
        <v>51458479</v>
      </c>
      <c r="D842">
        <v>0</v>
      </c>
      <c r="E842">
        <v>1</v>
      </c>
      <c r="F842">
        <v>1</v>
      </c>
      <c r="G842">
        <v>1</v>
      </c>
      <c r="H842">
        <v>3</v>
      </c>
      <c r="I842" t="s">
        <v>865</v>
      </c>
      <c r="J842" t="s">
        <v>3</v>
      </c>
      <c r="K842" t="s">
        <v>866</v>
      </c>
      <c r="L842">
        <v>1339</v>
      </c>
      <c r="N842">
        <v>1007</v>
      </c>
      <c r="O842" t="s">
        <v>57</v>
      </c>
      <c r="P842" t="s">
        <v>57</v>
      </c>
      <c r="Q842">
        <v>1</v>
      </c>
      <c r="W842">
        <v>0</v>
      </c>
      <c r="X842">
        <v>1784241439</v>
      </c>
      <c r="Y842">
        <f t="shared" si="505"/>
        <v>0</v>
      </c>
      <c r="AA842">
        <v>1700</v>
      </c>
      <c r="AB842">
        <v>0</v>
      </c>
      <c r="AC842">
        <v>0</v>
      </c>
      <c r="AD842">
        <v>0</v>
      </c>
      <c r="AE842">
        <v>1700</v>
      </c>
      <c r="AF842">
        <v>0</v>
      </c>
      <c r="AG842">
        <v>0</v>
      </c>
      <c r="AH842">
        <v>0</v>
      </c>
      <c r="AI842">
        <v>1</v>
      </c>
      <c r="AJ842">
        <v>1</v>
      </c>
      <c r="AK842">
        <v>1</v>
      </c>
      <c r="AL842">
        <v>1</v>
      </c>
      <c r="AN842">
        <v>0</v>
      </c>
      <c r="AO842">
        <v>1</v>
      </c>
      <c r="AP842">
        <v>0</v>
      </c>
      <c r="AQ842">
        <v>0</v>
      </c>
      <c r="AR842">
        <v>0</v>
      </c>
      <c r="AS842" t="s">
        <v>3</v>
      </c>
      <c r="AT842">
        <v>1.0300000000000001E-3</v>
      </c>
      <c r="AU842" t="s">
        <v>843</v>
      </c>
      <c r="AV842">
        <v>0</v>
      </c>
      <c r="AW842">
        <v>2</v>
      </c>
      <c r="AX842">
        <v>51458521</v>
      </c>
      <c r="AY842">
        <v>2</v>
      </c>
      <c r="AZ842">
        <v>16384</v>
      </c>
      <c r="BA842">
        <v>842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CX842">
        <f>ROUND(Y842*Source!I384,9)</f>
        <v>0</v>
      </c>
      <c r="CY842">
        <f t="shared" si="506"/>
        <v>1700</v>
      </c>
      <c r="CZ842">
        <f t="shared" si="507"/>
        <v>1700</v>
      </c>
      <c r="DA842">
        <f t="shared" si="508"/>
        <v>1</v>
      </c>
      <c r="DB842">
        <f t="shared" si="509"/>
        <v>0</v>
      </c>
      <c r="DC842">
        <f t="shared" si="510"/>
        <v>0</v>
      </c>
      <c r="DD842" t="s">
        <v>3</v>
      </c>
      <c r="DE842" t="s">
        <v>3</v>
      </c>
      <c r="DF842">
        <f t="shared" si="512"/>
        <v>0</v>
      </c>
      <c r="DG842">
        <f t="shared" si="513"/>
        <v>0</v>
      </c>
      <c r="DH842">
        <f t="shared" si="514"/>
        <v>0</v>
      </c>
      <c r="DI842">
        <f t="shared" si="515"/>
        <v>0</v>
      </c>
      <c r="DJ842">
        <f t="shared" si="511"/>
        <v>0</v>
      </c>
      <c r="DK842">
        <v>0</v>
      </c>
    </row>
    <row r="843" spans="1:115" x14ac:dyDescent="0.2">
      <c r="A843">
        <f>ROW(Source!A384)</f>
        <v>384</v>
      </c>
      <c r="B843">
        <v>51442965</v>
      </c>
      <c r="C843">
        <v>51458479</v>
      </c>
      <c r="D843">
        <v>0</v>
      </c>
      <c r="E843">
        <v>1</v>
      </c>
      <c r="F843">
        <v>1</v>
      </c>
      <c r="G843">
        <v>1</v>
      </c>
      <c r="H843">
        <v>3</v>
      </c>
      <c r="I843" t="s">
        <v>867</v>
      </c>
      <c r="J843" t="s">
        <v>3</v>
      </c>
      <c r="K843" t="s">
        <v>868</v>
      </c>
      <c r="L843">
        <v>1348</v>
      </c>
      <c r="N843">
        <v>1009</v>
      </c>
      <c r="O843" t="s">
        <v>230</v>
      </c>
      <c r="P843" t="s">
        <v>230</v>
      </c>
      <c r="Q843">
        <v>1000</v>
      </c>
      <c r="W843">
        <v>0</v>
      </c>
      <c r="X843">
        <v>-490925946</v>
      </c>
      <c r="Y843">
        <f t="shared" si="505"/>
        <v>0</v>
      </c>
      <c r="AA843">
        <v>15620</v>
      </c>
      <c r="AB843">
        <v>0</v>
      </c>
      <c r="AC843">
        <v>0</v>
      </c>
      <c r="AD843">
        <v>0</v>
      </c>
      <c r="AE843">
        <v>15620</v>
      </c>
      <c r="AF843">
        <v>0</v>
      </c>
      <c r="AG843">
        <v>0</v>
      </c>
      <c r="AH843">
        <v>0</v>
      </c>
      <c r="AI843">
        <v>1</v>
      </c>
      <c r="AJ843">
        <v>1</v>
      </c>
      <c r="AK843">
        <v>1</v>
      </c>
      <c r="AL843">
        <v>1</v>
      </c>
      <c r="AN843">
        <v>0</v>
      </c>
      <c r="AO843">
        <v>1</v>
      </c>
      <c r="AP843">
        <v>0</v>
      </c>
      <c r="AQ843">
        <v>0</v>
      </c>
      <c r="AR843">
        <v>0</v>
      </c>
      <c r="AS843" t="s">
        <v>3</v>
      </c>
      <c r="AT843">
        <v>3.1E-4</v>
      </c>
      <c r="AU843" t="s">
        <v>843</v>
      </c>
      <c r="AV843">
        <v>0</v>
      </c>
      <c r="AW843">
        <v>2</v>
      </c>
      <c r="AX843">
        <v>51458522</v>
      </c>
      <c r="AY843">
        <v>2</v>
      </c>
      <c r="AZ843">
        <v>16384</v>
      </c>
      <c r="BA843">
        <v>843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CX843">
        <f>ROUND(Y843*Source!I384,9)</f>
        <v>0</v>
      </c>
      <c r="CY843">
        <f t="shared" si="506"/>
        <v>15620</v>
      </c>
      <c r="CZ843">
        <f t="shared" si="507"/>
        <v>15620</v>
      </c>
      <c r="DA843">
        <f t="shared" si="508"/>
        <v>1</v>
      </c>
      <c r="DB843">
        <f t="shared" si="509"/>
        <v>0</v>
      </c>
      <c r="DC843">
        <f t="shared" si="510"/>
        <v>0</v>
      </c>
      <c r="DD843" t="s">
        <v>3</v>
      </c>
      <c r="DE843" t="s">
        <v>3</v>
      </c>
      <c r="DF843">
        <f t="shared" si="512"/>
        <v>0</v>
      </c>
      <c r="DG843">
        <f t="shared" si="513"/>
        <v>0</v>
      </c>
      <c r="DH843">
        <f t="shared" si="514"/>
        <v>0</v>
      </c>
      <c r="DI843">
        <f t="shared" si="515"/>
        <v>0</v>
      </c>
      <c r="DJ843">
        <f t="shared" si="511"/>
        <v>0</v>
      </c>
      <c r="DK843">
        <v>0</v>
      </c>
    </row>
    <row r="844" spans="1:115" x14ac:dyDescent="0.2">
      <c r="A844">
        <f>ROW(Source!A384)</f>
        <v>384</v>
      </c>
      <c r="B844">
        <v>51442965</v>
      </c>
      <c r="C844">
        <v>51458479</v>
      </c>
      <c r="D844">
        <v>0</v>
      </c>
      <c r="E844">
        <v>1</v>
      </c>
      <c r="F844">
        <v>1</v>
      </c>
      <c r="G844">
        <v>1</v>
      </c>
      <c r="H844">
        <v>3</v>
      </c>
      <c r="I844" t="s">
        <v>869</v>
      </c>
      <c r="J844" t="s">
        <v>3</v>
      </c>
      <c r="K844" t="s">
        <v>870</v>
      </c>
      <c r="L844">
        <v>1346</v>
      </c>
      <c r="N844">
        <v>1009</v>
      </c>
      <c r="O844" t="s">
        <v>365</v>
      </c>
      <c r="P844" t="s">
        <v>365</v>
      </c>
      <c r="Q844">
        <v>1</v>
      </c>
      <c r="W844">
        <v>0</v>
      </c>
      <c r="X844">
        <v>-1452405045</v>
      </c>
      <c r="Y844">
        <f t="shared" si="505"/>
        <v>0</v>
      </c>
      <c r="AA844">
        <v>9.42</v>
      </c>
      <c r="AB844">
        <v>0</v>
      </c>
      <c r="AC844">
        <v>0</v>
      </c>
      <c r="AD844">
        <v>0</v>
      </c>
      <c r="AE844">
        <v>9.42</v>
      </c>
      <c r="AF844">
        <v>0</v>
      </c>
      <c r="AG844">
        <v>0</v>
      </c>
      <c r="AH844">
        <v>0</v>
      </c>
      <c r="AI844">
        <v>1</v>
      </c>
      <c r="AJ844">
        <v>1</v>
      </c>
      <c r="AK844">
        <v>1</v>
      </c>
      <c r="AL844">
        <v>1</v>
      </c>
      <c r="AN844">
        <v>0</v>
      </c>
      <c r="AO844">
        <v>1</v>
      </c>
      <c r="AP844">
        <v>0</v>
      </c>
      <c r="AQ844">
        <v>0</v>
      </c>
      <c r="AR844">
        <v>0</v>
      </c>
      <c r="AS844" t="s">
        <v>3</v>
      </c>
      <c r="AT844">
        <v>0.6</v>
      </c>
      <c r="AU844" t="s">
        <v>843</v>
      </c>
      <c r="AV844">
        <v>0</v>
      </c>
      <c r="AW844">
        <v>2</v>
      </c>
      <c r="AX844">
        <v>51458523</v>
      </c>
      <c r="AY844">
        <v>2</v>
      </c>
      <c r="AZ844">
        <v>16384</v>
      </c>
      <c r="BA844">
        <v>844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CX844">
        <f>ROUND(Y844*Source!I384,9)</f>
        <v>0</v>
      </c>
      <c r="CY844">
        <f t="shared" si="506"/>
        <v>9.42</v>
      </c>
      <c r="CZ844">
        <f t="shared" si="507"/>
        <v>9.42</v>
      </c>
      <c r="DA844">
        <f t="shared" si="508"/>
        <v>1</v>
      </c>
      <c r="DB844">
        <f t="shared" si="509"/>
        <v>0</v>
      </c>
      <c r="DC844">
        <f t="shared" si="510"/>
        <v>0</v>
      </c>
      <c r="DD844" t="s">
        <v>3</v>
      </c>
      <c r="DE844" t="s">
        <v>3</v>
      </c>
      <c r="DF844">
        <f t="shared" si="512"/>
        <v>0</v>
      </c>
      <c r="DG844">
        <f t="shared" si="513"/>
        <v>0</v>
      </c>
      <c r="DH844">
        <f t="shared" si="514"/>
        <v>0</v>
      </c>
      <c r="DI844">
        <f t="shared" si="515"/>
        <v>0</v>
      </c>
      <c r="DJ844">
        <f t="shared" si="511"/>
        <v>0</v>
      </c>
      <c r="DK844">
        <v>0</v>
      </c>
    </row>
    <row r="845" spans="1:115" x14ac:dyDescent="0.2">
      <c r="A845">
        <f>ROW(Source!A385)</f>
        <v>385</v>
      </c>
      <c r="B845">
        <v>51441990</v>
      </c>
      <c r="C845">
        <v>51458479</v>
      </c>
      <c r="D845">
        <v>0</v>
      </c>
      <c r="E845">
        <v>1</v>
      </c>
      <c r="F845">
        <v>1</v>
      </c>
      <c r="G845">
        <v>1</v>
      </c>
      <c r="H845">
        <v>1</v>
      </c>
      <c r="I845" t="s">
        <v>827</v>
      </c>
      <c r="J845" t="s">
        <v>3</v>
      </c>
      <c r="K845" t="s">
        <v>828</v>
      </c>
      <c r="L845">
        <v>1369</v>
      </c>
      <c r="N845">
        <v>1013</v>
      </c>
      <c r="O845" t="s">
        <v>642</v>
      </c>
      <c r="P845" t="s">
        <v>642</v>
      </c>
      <c r="Q845">
        <v>1</v>
      </c>
      <c r="W845">
        <v>0</v>
      </c>
      <c r="X845">
        <v>-184707032</v>
      </c>
      <c r="Y845">
        <f>(AT845*0.7*1.15*1.15)</f>
        <v>21.292249999999996</v>
      </c>
      <c r="AA845">
        <v>0</v>
      </c>
      <c r="AB845">
        <v>0</v>
      </c>
      <c r="AC845">
        <v>0</v>
      </c>
      <c r="AD845">
        <v>8.9700000000000006</v>
      </c>
      <c r="AE845">
        <v>0</v>
      </c>
      <c r="AF845">
        <v>0</v>
      </c>
      <c r="AG845">
        <v>0</v>
      </c>
      <c r="AH845">
        <v>8.9700000000000006</v>
      </c>
      <c r="AI845">
        <v>1</v>
      </c>
      <c r="AJ845">
        <v>1</v>
      </c>
      <c r="AK845">
        <v>1</v>
      </c>
      <c r="AL845">
        <v>1</v>
      </c>
      <c r="AN845">
        <v>0</v>
      </c>
      <c r="AO845">
        <v>1</v>
      </c>
      <c r="AP845">
        <v>0</v>
      </c>
      <c r="AQ845">
        <v>0</v>
      </c>
      <c r="AR845">
        <v>0</v>
      </c>
      <c r="AS845" t="s">
        <v>3</v>
      </c>
      <c r="AT845">
        <v>23</v>
      </c>
      <c r="AU845" t="s">
        <v>503</v>
      </c>
      <c r="AV845">
        <v>1</v>
      </c>
      <c r="AW845">
        <v>2</v>
      </c>
      <c r="AX845">
        <v>51458502</v>
      </c>
      <c r="AY845">
        <v>2</v>
      </c>
      <c r="AZ845">
        <v>131072</v>
      </c>
      <c r="BA845">
        <v>845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CX845">
        <f>ROUND(Y845*Source!I385,9)</f>
        <v>0</v>
      </c>
      <c r="CY845">
        <f>AD845</f>
        <v>8.9700000000000006</v>
      </c>
      <c r="CZ845">
        <f>AH845</f>
        <v>8.9700000000000006</v>
      </c>
      <c r="DA845">
        <f>AL845</f>
        <v>1</v>
      </c>
      <c r="DB845">
        <f>ROUND((ROUND(AT845*CZ845,2)*0.7*1.15*1.15),6)</f>
        <v>190.99148299999999</v>
      </c>
      <c r="DC845">
        <f>ROUND((ROUND(AT845*AG845,2)*0.7*1.15*1.15),6)</f>
        <v>0</v>
      </c>
      <c r="DD845" t="s">
        <v>3</v>
      </c>
      <c r="DE845" t="s">
        <v>3</v>
      </c>
      <c r="DF845">
        <f t="shared" si="512"/>
        <v>0</v>
      </c>
      <c r="DG845">
        <f t="shared" si="513"/>
        <v>0</v>
      </c>
      <c r="DH845">
        <f t="shared" si="514"/>
        <v>0</v>
      </c>
      <c r="DI845">
        <f t="shared" si="515"/>
        <v>0</v>
      </c>
      <c r="DJ845">
        <f>DI845</f>
        <v>0</v>
      </c>
      <c r="DK845">
        <v>0</v>
      </c>
    </row>
    <row r="846" spans="1:115" x14ac:dyDescent="0.2">
      <c r="A846">
        <f>ROW(Source!A385)</f>
        <v>385</v>
      </c>
      <c r="B846">
        <v>51441990</v>
      </c>
      <c r="C846">
        <v>51458479</v>
      </c>
      <c r="D846">
        <v>121548</v>
      </c>
      <c r="E846">
        <v>1</v>
      </c>
      <c r="F846">
        <v>1</v>
      </c>
      <c r="G846">
        <v>1</v>
      </c>
      <c r="H846">
        <v>1</v>
      </c>
      <c r="I846" t="s">
        <v>31</v>
      </c>
      <c r="J846" t="s">
        <v>3</v>
      </c>
      <c r="K846" t="s">
        <v>643</v>
      </c>
      <c r="L846">
        <v>1369</v>
      </c>
      <c r="N846">
        <v>1013</v>
      </c>
      <c r="O846" t="s">
        <v>642</v>
      </c>
      <c r="P846" t="s">
        <v>642</v>
      </c>
      <c r="Q846">
        <v>1</v>
      </c>
      <c r="W846">
        <v>0</v>
      </c>
      <c r="X846">
        <v>18861106</v>
      </c>
      <c r="Y846">
        <f t="shared" ref="Y846:Y852" si="516">(AT846*0.7*1.25*1.15)</f>
        <v>4.8501250000000002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1</v>
      </c>
      <c r="AJ846">
        <v>1</v>
      </c>
      <c r="AK846">
        <v>1</v>
      </c>
      <c r="AL846">
        <v>1</v>
      </c>
      <c r="AN846">
        <v>0</v>
      </c>
      <c r="AO846">
        <v>1</v>
      </c>
      <c r="AP846">
        <v>0</v>
      </c>
      <c r="AQ846">
        <v>0</v>
      </c>
      <c r="AR846">
        <v>0</v>
      </c>
      <c r="AS846" t="s">
        <v>3</v>
      </c>
      <c r="AT846">
        <v>4.82</v>
      </c>
      <c r="AU846" t="s">
        <v>502</v>
      </c>
      <c r="AV846">
        <v>2</v>
      </c>
      <c r="AW846">
        <v>2</v>
      </c>
      <c r="AX846">
        <v>51458503</v>
      </c>
      <c r="AY846">
        <v>1</v>
      </c>
      <c r="AZ846">
        <v>2048</v>
      </c>
      <c r="BA846">
        <v>846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CX846">
        <f>ROUND(Y846*Source!I385,9)</f>
        <v>0</v>
      </c>
      <c r="CY846">
        <f>AD846</f>
        <v>0</v>
      </c>
      <c r="CZ846">
        <f>AH846</f>
        <v>0</v>
      </c>
      <c r="DA846">
        <f>AL846</f>
        <v>1</v>
      </c>
      <c r="DB846">
        <f t="shared" ref="DB846:DB852" si="517">ROUND((ROUND(AT846*CZ846,2)*0.7*1.25*1.15),6)</f>
        <v>0</v>
      </c>
      <c r="DC846">
        <f t="shared" ref="DC846:DC852" si="518">ROUND((ROUND(AT846*AG846,2)*0.7*1.25*1.15),6)</f>
        <v>0</v>
      </c>
      <c r="DD846" t="s">
        <v>3</v>
      </c>
      <c r="DE846" t="s">
        <v>3</v>
      </c>
      <c r="DF846">
        <f t="shared" si="512"/>
        <v>0</v>
      </c>
      <c r="DG846">
        <f t="shared" si="513"/>
        <v>0</v>
      </c>
      <c r="DH846">
        <f t="shared" si="514"/>
        <v>0</v>
      </c>
      <c r="DI846">
        <f t="shared" si="515"/>
        <v>0</v>
      </c>
      <c r="DJ846">
        <f>DI846</f>
        <v>0</v>
      </c>
      <c r="DK846">
        <v>0</v>
      </c>
    </row>
    <row r="847" spans="1:115" x14ac:dyDescent="0.2">
      <c r="A847">
        <f>ROW(Source!A385)</f>
        <v>385</v>
      </c>
      <c r="B847">
        <v>51441990</v>
      </c>
      <c r="C847">
        <v>51458479</v>
      </c>
      <c r="D847">
        <v>0</v>
      </c>
      <c r="E847">
        <v>1</v>
      </c>
      <c r="F847">
        <v>1</v>
      </c>
      <c r="G847">
        <v>1</v>
      </c>
      <c r="H847">
        <v>2</v>
      </c>
      <c r="I847" t="s">
        <v>829</v>
      </c>
      <c r="J847" t="s">
        <v>3</v>
      </c>
      <c r="K847" t="s">
        <v>830</v>
      </c>
      <c r="L847">
        <v>37129807</v>
      </c>
      <c r="N847">
        <v>1011</v>
      </c>
      <c r="O847" t="s">
        <v>646</v>
      </c>
      <c r="P847" t="s">
        <v>646</v>
      </c>
      <c r="Q847">
        <v>1</v>
      </c>
      <c r="W847">
        <v>0</v>
      </c>
      <c r="X847">
        <v>-1136806958</v>
      </c>
      <c r="Y847">
        <f t="shared" si="516"/>
        <v>2.0124999999999997E-2</v>
      </c>
      <c r="AA847">
        <v>0</v>
      </c>
      <c r="AB847">
        <v>120.24</v>
      </c>
      <c r="AC847">
        <v>15.42</v>
      </c>
      <c r="AD847">
        <v>0</v>
      </c>
      <c r="AE847">
        <v>0</v>
      </c>
      <c r="AF847">
        <v>120.24</v>
      </c>
      <c r="AG847">
        <v>15.42</v>
      </c>
      <c r="AH847">
        <v>0</v>
      </c>
      <c r="AI847">
        <v>1</v>
      </c>
      <c r="AJ847">
        <v>1</v>
      </c>
      <c r="AK847">
        <v>1</v>
      </c>
      <c r="AL847">
        <v>1</v>
      </c>
      <c r="AN847">
        <v>0</v>
      </c>
      <c r="AO847">
        <v>1</v>
      </c>
      <c r="AP847">
        <v>0</v>
      </c>
      <c r="AQ847">
        <v>0</v>
      </c>
      <c r="AR847">
        <v>0</v>
      </c>
      <c r="AS847" t="s">
        <v>3</v>
      </c>
      <c r="AT847">
        <v>0.02</v>
      </c>
      <c r="AU847" t="s">
        <v>502</v>
      </c>
      <c r="AV847">
        <v>0</v>
      </c>
      <c r="AW847">
        <v>2</v>
      </c>
      <c r="AX847">
        <v>51458504</v>
      </c>
      <c r="AY847">
        <v>2</v>
      </c>
      <c r="AZ847">
        <v>98304</v>
      </c>
      <c r="BA847">
        <v>847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CX847">
        <f>ROUND(Y847*Source!I385,9)</f>
        <v>0</v>
      </c>
      <c r="CY847">
        <f t="shared" ref="CY847:CY852" si="519">AB847</f>
        <v>120.24</v>
      </c>
      <c r="CZ847">
        <f t="shared" ref="CZ847:CZ852" si="520">AF847</f>
        <v>120.24</v>
      </c>
      <c r="DA847">
        <f t="shared" ref="DA847:DA852" si="521">AJ847</f>
        <v>1</v>
      </c>
      <c r="DB847">
        <f t="shared" si="517"/>
        <v>2.415</v>
      </c>
      <c r="DC847">
        <f t="shared" si="518"/>
        <v>0.31193799999999999</v>
      </c>
      <c r="DD847" t="s">
        <v>3</v>
      </c>
      <c r="DE847" t="s">
        <v>3</v>
      </c>
      <c r="DF847">
        <f t="shared" si="512"/>
        <v>0</v>
      </c>
      <c r="DG847">
        <f t="shared" si="513"/>
        <v>0</v>
      </c>
      <c r="DH847">
        <f t="shared" si="514"/>
        <v>0</v>
      </c>
      <c r="DI847">
        <f t="shared" si="515"/>
        <v>0</v>
      </c>
      <c r="DJ847">
        <f t="shared" ref="DJ847:DJ852" si="522">DG847</f>
        <v>0</v>
      </c>
      <c r="DK847">
        <v>0</v>
      </c>
    </row>
    <row r="848" spans="1:115" x14ac:dyDescent="0.2">
      <c r="A848">
        <f>ROW(Source!A385)</f>
        <v>385</v>
      </c>
      <c r="B848">
        <v>51441990</v>
      </c>
      <c r="C848">
        <v>51458479</v>
      </c>
      <c r="D848">
        <v>0</v>
      </c>
      <c r="E848">
        <v>1</v>
      </c>
      <c r="F848">
        <v>1</v>
      </c>
      <c r="G848">
        <v>1</v>
      </c>
      <c r="H848">
        <v>2</v>
      </c>
      <c r="I848" t="s">
        <v>831</v>
      </c>
      <c r="J848" t="s">
        <v>3</v>
      </c>
      <c r="K848" t="s">
        <v>832</v>
      </c>
      <c r="L848">
        <v>37129807</v>
      </c>
      <c r="N848">
        <v>1011</v>
      </c>
      <c r="O848" t="s">
        <v>646</v>
      </c>
      <c r="P848" t="s">
        <v>646</v>
      </c>
      <c r="Q848">
        <v>1</v>
      </c>
      <c r="W848">
        <v>0</v>
      </c>
      <c r="X848">
        <v>487958533</v>
      </c>
      <c r="Y848">
        <f t="shared" si="516"/>
        <v>0.43268749999999995</v>
      </c>
      <c r="AA848">
        <v>0</v>
      </c>
      <c r="AB848">
        <v>115.4</v>
      </c>
      <c r="AC848">
        <v>13.5</v>
      </c>
      <c r="AD848">
        <v>0</v>
      </c>
      <c r="AE848">
        <v>0</v>
      </c>
      <c r="AF848">
        <v>115.4</v>
      </c>
      <c r="AG848">
        <v>13.5</v>
      </c>
      <c r="AH848">
        <v>0</v>
      </c>
      <c r="AI848">
        <v>1</v>
      </c>
      <c r="AJ848">
        <v>1</v>
      </c>
      <c r="AK848">
        <v>1</v>
      </c>
      <c r="AL848">
        <v>1</v>
      </c>
      <c r="AN848">
        <v>0</v>
      </c>
      <c r="AO848">
        <v>1</v>
      </c>
      <c r="AP848">
        <v>0</v>
      </c>
      <c r="AQ848">
        <v>0</v>
      </c>
      <c r="AR848">
        <v>0</v>
      </c>
      <c r="AS848" t="s">
        <v>3</v>
      </c>
      <c r="AT848">
        <v>0.43</v>
      </c>
      <c r="AU848" t="s">
        <v>502</v>
      </c>
      <c r="AV848">
        <v>0</v>
      </c>
      <c r="AW848">
        <v>2</v>
      </c>
      <c r="AX848">
        <v>51458505</v>
      </c>
      <c r="AY848">
        <v>2</v>
      </c>
      <c r="AZ848">
        <v>98304</v>
      </c>
      <c r="BA848">
        <v>848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CX848">
        <f>ROUND(Y848*Source!I385,9)</f>
        <v>0</v>
      </c>
      <c r="CY848">
        <f t="shared" si="519"/>
        <v>115.4</v>
      </c>
      <c r="CZ848">
        <f t="shared" si="520"/>
        <v>115.4</v>
      </c>
      <c r="DA848">
        <f t="shared" si="521"/>
        <v>1</v>
      </c>
      <c r="DB848">
        <f t="shared" si="517"/>
        <v>49.930124999999997</v>
      </c>
      <c r="DC848">
        <f t="shared" si="518"/>
        <v>5.8463130000000003</v>
      </c>
      <c r="DD848" t="s">
        <v>3</v>
      </c>
      <c r="DE848" t="s">
        <v>3</v>
      </c>
      <c r="DF848">
        <f t="shared" si="512"/>
        <v>0</v>
      </c>
      <c r="DG848">
        <f t="shared" si="513"/>
        <v>0</v>
      </c>
      <c r="DH848">
        <f t="shared" si="514"/>
        <v>0</v>
      </c>
      <c r="DI848">
        <f t="shared" si="515"/>
        <v>0</v>
      </c>
      <c r="DJ848">
        <f t="shared" si="522"/>
        <v>0</v>
      </c>
      <c r="DK848">
        <v>0</v>
      </c>
    </row>
    <row r="849" spans="1:115" x14ac:dyDescent="0.2">
      <c r="A849">
        <f>ROW(Source!A385)</f>
        <v>385</v>
      </c>
      <c r="B849">
        <v>51441990</v>
      </c>
      <c r="C849">
        <v>51458479</v>
      </c>
      <c r="D849">
        <v>0</v>
      </c>
      <c r="E849">
        <v>1</v>
      </c>
      <c r="F849">
        <v>1</v>
      </c>
      <c r="G849">
        <v>1</v>
      </c>
      <c r="H849">
        <v>2</v>
      </c>
      <c r="I849" t="s">
        <v>833</v>
      </c>
      <c r="J849" t="s">
        <v>3</v>
      </c>
      <c r="K849" t="s">
        <v>834</v>
      </c>
      <c r="L849">
        <v>37129807</v>
      </c>
      <c r="N849">
        <v>1011</v>
      </c>
      <c r="O849" t="s">
        <v>646</v>
      </c>
      <c r="P849" t="s">
        <v>646</v>
      </c>
      <c r="Q849">
        <v>1</v>
      </c>
      <c r="W849">
        <v>0</v>
      </c>
      <c r="X849">
        <v>-1993561858</v>
      </c>
      <c r="Y849">
        <f t="shared" si="516"/>
        <v>3.7432499999999997</v>
      </c>
      <c r="AA849">
        <v>0</v>
      </c>
      <c r="AB849">
        <v>120.04</v>
      </c>
      <c r="AC849">
        <v>13.5</v>
      </c>
      <c r="AD849">
        <v>0</v>
      </c>
      <c r="AE849">
        <v>0</v>
      </c>
      <c r="AF849">
        <v>120.04</v>
      </c>
      <c r="AG849">
        <v>13.5</v>
      </c>
      <c r="AH849">
        <v>0</v>
      </c>
      <c r="AI849">
        <v>1</v>
      </c>
      <c r="AJ849">
        <v>1</v>
      </c>
      <c r="AK849">
        <v>1</v>
      </c>
      <c r="AL849">
        <v>1</v>
      </c>
      <c r="AN849">
        <v>0</v>
      </c>
      <c r="AO849">
        <v>1</v>
      </c>
      <c r="AP849">
        <v>0</v>
      </c>
      <c r="AQ849">
        <v>0</v>
      </c>
      <c r="AR849">
        <v>0</v>
      </c>
      <c r="AS849" t="s">
        <v>3</v>
      </c>
      <c r="AT849">
        <v>3.72</v>
      </c>
      <c r="AU849" t="s">
        <v>502</v>
      </c>
      <c r="AV849">
        <v>0</v>
      </c>
      <c r="AW849">
        <v>2</v>
      </c>
      <c r="AX849">
        <v>51458506</v>
      </c>
      <c r="AY849">
        <v>2</v>
      </c>
      <c r="AZ849">
        <v>98304</v>
      </c>
      <c r="BA849">
        <v>849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CX849">
        <f>ROUND(Y849*Source!I385,9)</f>
        <v>0</v>
      </c>
      <c r="CY849">
        <f t="shared" si="519"/>
        <v>120.04</v>
      </c>
      <c r="CZ849">
        <f t="shared" si="520"/>
        <v>120.04</v>
      </c>
      <c r="DA849">
        <f t="shared" si="521"/>
        <v>1</v>
      </c>
      <c r="DB849">
        <f t="shared" si="517"/>
        <v>449.34093799999999</v>
      </c>
      <c r="DC849">
        <f t="shared" si="518"/>
        <v>50.533875000000002</v>
      </c>
      <c r="DD849" t="s">
        <v>3</v>
      </c>
      <c r="DE849" t="s">
        <v>3</v>
      </c>
      <c r="DF849">
        <f t="shared" si="512"/>
        <v>0</v>
      </c>
      <c r="DG849">
        <f t="shared" si="513"/>
        <v>0</v>
      </c>
      <c r="DH849">
        <f t="shared" si="514"/>
        <v>0</v>
      </c>
      <c r="DI849">
        <f t="shared" si="515"/>
        <v>0</v>
      </c>
      <c r="DJ849">
        <f t="shared" si="522"/>
        <v>0</v>
      </c>
      <c r="DK849">
        <v>0</v>
      </c>
    </row>
    <row r="850" spans="1:115" x14ac:dyDescent="0.2">
      <c r="A850">
        <f>ROW(Source!A385)</f>
        <v>385</v>
      </c>
      <c r="B850">
        <v>51441990</v>
      </c>
      <c r="C850">
        <v>51458479</v>
      </c>
      <c r="D850">
        <v>0</v>
      </c>
      <c r="E850">
        <v>1</v>
      </c>
      <c r="F850">
        <v>1</v>
      </c>
      <c r="G850">
        <v>1</v>
      </c>
      <c r="H850">
        <v>2</v>
      </c>
      <c r="I850" t="s">
        <v>835</v>
      </c>
      <c r="J850" t="s">
        <v>3</v>
      </c>
      <c r="K850" t="s">
        <v>836</v>
      </c>
      <c r="L850">
        <v>37129807</v>
      </c>
      <c r="N850">
        <v>1011</v>
      </c>
      <c r="O850" t="s">
        <v>646</v>
      </c>
      <c r="P850" t="s">
        <v>646</v>
      </c>
      <c r="Q850">
        <v>1</v>
      </c>
      <c r="W850">
        <v>0</v>
      </c>
      <c r="X850">
        <v>-1897617922</v>
      </c>
      <c r="Y850">
        <f t="shared" si="516"/>
        <v>0.65406249999999988</v>
      </c>
      <c r="AA850">
        <v>0</v>
      </c>
      <c r="AB850">
        <v>65.709999999999994</v>
      </c>
      <c r="AC850">
        <v>11.6</v>
      </c>
      <c r="AD850">
        <v>0</v>
      </c>
      <c r="AE850">
        <v>0</v>
      </c>
      <c r="AF850">
        <v>65.709999999999994</v>
      </c>
      <c r="AG850">
        <v>11.6</v>
      </c>
      <c r="AH850">
        <v>0</v>
      </c>
      <c r="AI850">
        <v>1</v>
      </c>
      <c r="AJ850">
        <v>1</v>
      </c>
      <c r="AK850">
        <v>1</v>
      </c>
      <c r="AL850">
        <v>1</v>
      </c>
      <c r="AN850">
        <v>0</v>
      </c>
      <c r="AO850">
        <v>1</v>
      </c>
      <c r="AP850">
        <v>0</v>
      </c>
      <c r="AQ850">
        <v>0</v>
      </c>
      <c r="AR850">
        <v>0</v>
      </c>
      <c r="AS850" t="s">
        <v>3</v>
      </c>
      <c r="AT850">
        <v>0.65</v>
      </c>
      <c r="AU850" t="s">
        <v>502</v>
      </c>
      <c r="AV850">
        <v>0</v>
      </c>
      <c r="AW850">
        <v>2</v>
      </c>
      <c r="AX850">
        <v>51458507</v>
      </c>
      <c r="AY850">
        <v>2</v>
      </c>
      <c r="AZ850">
        <v>100352</v>
      </c>
      <c r="BA850">
        <v>850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CX850">
        <f>ROUND(Y850*Source!I385,9)</f>
        <v>0</v>
      </c>
      <c r="CY850">
        <f t="shared" si="519"/>
        <v>65.709999999999994</v>
      </c>
      <c r="CZ850">
        <f t="shared" si="520"/>
        <v>65.709999999999994</v>
      </c>
      <c r="DA850">
        <f t="shared" si="521"/>
        <v>1</v>
      </c>
      <c r="DB850">
        <f t="shared" si="517"/>
        <v>42.976937999999997</v>
      </c>
      <c r="DC850">
        <f t="shared" si="518"/>
        <v>7.5871250000000003</v>
      </c>
      <c r="DD850" t="s">
        <v>3</v>
      </c>
      <c r="DE850" t="s">
        <v>3</v>
      </c>
      <c r="DF850">
        <f t="shared" si="512"/>
        <v>0</v>
      </c>
      <c r="DG850">
        <f t="shared" si="513"/>
        <v>0</v>
      </c>
      <c r="DH850">
        <f t="shared" si="514"/>
        <v>0</v>
      </c>
      <c r="DI850">
        <f t="shared" si="515"/>
        <v>0</v>
      </c>
      <c r="DJ850">
        <f t="shared" si="522"/>
        <v>0</v>
      </c>
      <c r="DK850">
        <v>0</v>
      </c>
    </row>
    <row r="851" spans="1:115" x14ac:dyDescent="0.2">
      <c r="A851">
        <f>ROW(Source!A385)</f>
        <v>385</v>
      </c>
      <c r="B851">
        <v>51441990</v>
      </c>
      <c r="C851">
        <v>51458479</v>
      </c>
      <c r="D851">
        <v>0</v>
      </c>
      <c r="E851">
        <v>1</v>
      </c>
      <c r="F851">
        <v>1</v>
      </c>
      <c r="G851">
        <v>1</v>
      </c>
      <c r="H851">
        <v>2</v>
      </c>
      <c r="I851" t="s">
        <v>837</v>
      </c>
      <c r="J851" t="s">
        <v>3</v>
      </c>
      <c r="K851" t="s">
        <v>838</v>
      </c>
      <c r="L851">
        <v>37129807</v>
      </c>
      <c r="N851">
        <v>1011</v>
      </c>
      <c r="O851" t="s">
        <v>646</v>
      </c>
      <c r="P851" t="s">
        <v>646</v>
      </c>
      <c r="Q851">
        <v>1</v>
      </c>
      <c r="W851">
        <v>0</v>
      </c>
      <c r="X851">
        <v>1034830941</v>
      </c>
      <c r="Y851">
        <f t="shared" si="516"/>
        <v>0.80499999999999994</v>
      </c>
      <c r="AA851">
        <v>0</v>
      </c>
      <c r="AB851">
        <v>1.2</v>
      </c>
      <c r="AC851">
        <v>0</v>
      </c>
      <c r="AD851">
        <v>0</v>
      </c>
      <c r="AE851">
        <v>0</v>
      </c>
      <c r="AF851">
        <v>1.2</v>
      </c>
      <c r="AG851">
        <v>0</v>
      </c>
      <c r="AH851">
        <v>0</v>
      </c>
      <c r="AI851">
        <v>1</v>
      </c>
      <c r="AJ851">
        <v>1</v>
      </c>
      <c r="AK851">
        <v>1</v>
      </c>
      <c r="AL851">
        <v>1</v>
      </c>
      <c r="AN851">
        <v>0</v>
      </c>
      <c r="AO851">
        <v>1</v>
      </c>
      <c r="AP851">
        <v>0</v>
      </c>
      <c r="AQ851">
        <v>0</v>
      </c>
      <c r="AR851">
        <v>0</v>
      </c>
      <c r="AS851" t="s">
        <v>3</v>
      </c>
      <c r="AT851">
        <v>0.8</v>
      </c>
      <c r="AU851" t="s">
        <v>502</v>
      </c>
      <c r="AV851">
        <v>0</v>
      </c>
      <c r="AW851">
        <v>2</v>
      </c>
      <c r="AX851">
        <v>51458508</v>
      </c>
      <c r="AY851">
        <v>2</v>
      </c>
      <c r="AZ851">
        <v>32768</v>
      </c>
      <c r="BA851">
        <v>851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CX851">
        <f>ROUND(Y851*Source!I385,9)</f>
        <v>0</v>
      </c>
      <c r="CY851">
        <f t="shared" si="519"/>
        <v>1.2</v>
      </c>
      <c r="CZ851">
        <f t="shared" si="520"/>
        <v>1.2</v>
      </c>
      <c r="DA851">
        <f t="shared" si="521"/>
        <v>1</v>
      </c>
      <c r="DB851">
        <f t="shared" si="517"/>
        <v>0.96599999999999997</v>
      </c>
      <c r="DC851">
        <f t="shared" si="518"/>
        <v>0</v>
      </c>
      <c r="DD851" t="s">
        <v>3</v>
      </c>
      <c r="DE851" t="s">
        <v>3</v>
      </c>
      <c r="DF851">
        <f t="shared" si="512"/>
        <v>0</v>
      </c>
      <c r="DG851">
        <f t="shared" si="513"/>
        <v>0</v>
      </c>
      <c r="DH851">
        <f t="shared" si="514"/>
        <v>0</v>
      </c>
      <c r="DI851">
        <f t="shared" si="515"/>
        <v>0</v>
      </c>
      <c r="DJ851">
        <f t="shared" si="522"/>
        <v>0</v>
      </c>
      <c r="DK851">
        <v>0</v>
      </c>
    </row>
    <row r="852" spans="1:115" x14ac:dyDescent="0.2">
      <c r="A852">
        <f>ROW(Source!A385)</f>
        <v>385</v>
      </c>
      <c r="B852">
        <v>51441990</v>
      </c>
      <c r="C852">
        <v>51458479</v>
      </c>
      <c r="D852">
        <v>0</v>
      </c>
      <c r="E852">
        <v>1</v>
      </c>
      <c r="F852">
        <v>1</v>
      </c>
      <c r="G852">
        <v>1</v>
      </c>
      <c r="H852">
        <v>2</v>
      </c>
      <c r="I852" t="s">
        <v>839</v>
      </c>
      <c r="J852" t="s">
        <v>3</v>
      </c>
      <c r="K852" t="s">
        <v>840</v>
      </c>
      <c r="L852">
        <v>37129807</v>
      </c>
      <c r="N852">
        <v>1011</v>
      </c>
      <c r="O852" t="s">
        <v>646</v>
      </c>
      <c r="P852" t="s">
        <v>646</v>
      </c>
      <c r="Q852">
        <v>1</v>
      </c>
      <c r="W852">
        <v>0</v>
      </c>
      <c r="X852">
        <v>-1904479680</v>
      </c>
      <c r="Y852">
        <f t="shared" si="516"/>
        <v>0.54337499999999994</v>
      </c>
      <c r="AA852">
        <v>0</v>
      </c>
      <c r="AB852">
        <v>12.31</v>
      </c>
      <c r="AC852">
        <v>0</v>
      </c>
      <c r="AD852">
        <v>0</v>
      </c>
      <c r="AE852">
        <v>0</v>
      </c>
      <c r="AF852">
        <v>12.31</v>
      </c>
      <c r="AG852">
        <v>0</v>
      </c>
      <c r="AH852">
        <v>0</v>
      </c>
      <c r="AI852">
        <v>1</v>
      </c>
      <c r="AJ852">
        <v>1</v>
      </c>
      <c r="AK852">
        <v>1</v>
      </c>
      <c r="AL852">
        <v>1</v>
      </c>
      <c r="AN852">
        <v>0</v>
      </c>
      <c r="AO852">
        <v>1</v>
      </c>
      <c r="AP852">
        <v>0</v>
      </c>
      <c r="AQ852">
        <v>0</v>
      </c>
      <c r="AR852">
        <v>0</v>
      </c>
      <c r="AS852" t="s">
        <v>3</v>
      </c>
      <c r="AT852">
        <v>0.54</v>
      </c>
      <c r="AU852" t="s">
        <v>502</v>
      </c>
      <c r="AV852">
        <v>0</v>
      </c>
      <c r="AW852">
        <v>2</v>
      </c>
      <c r="AX852">
        <v>51458509</v>
      </c>
      <c r="AY852">
        <v>2</v>
      </c>
      <c r="AZ852">
        <v>32768</v>
      </c>
      <c r="BA852">
        <v>852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CX852">
        <f>ROUND(Y852*Source!I385,9)</f>
        <v>0</v>
      </c>
      <c r="CY852">
        <f t="shared" si="519"/>
        <v>12.31</v>
      </c>
      <c r="CZ852">
        <f t="shared" si="520"/>
        <v>12.31</v>
      </c>
      <c r="DA852">
        <f t="shared" si="521"/>
        <v>1</v>
      </c>
      <c r="DB852">
        <f t="shared" si="517"/>
        <v>6.6915630000000004</v>
      </c>
      <c r="DC852">
        <f t="shared" si="518"/>
        <v>0</v>
      </c>
      <c r="DD852" t="s">
        <v>3</v>
      </c>
      <c r="DE852" t="s">
        <v>3</v>
      </c>
      <c r="DF852">
        <f t="shared" si="512"/>
        <v>0</v>
      </c>
      <c r="DG852">
        <f t="shared" si="513"/>
        <v>0</v>
      </c>
      <c r="DH852">
        <f t="shared" si="514"/>
        <v>0</v>
      </c>
      <c r="DI852">
        <f t="shared" si="515"/>
        <v>0</v>
      </c>
      <c r="DJ852">
        <f t="shared" si="522"/>
        <v>0</v>
      </c>
      <c r="DK852">
        <v>0</v>
      </c>
    </row>
    <row r="853" spans="1:115" x14ac:dyDescent="0.2">
      <c r="A853">
        <f>ROW(Source!A385)</f>
        <v>385</v>
      </c>
      <c r="B853">
        <v>51441990</v>
      </c>
      <c r="C853">
        <v>51458479</v>
      </c>
      <c r="D853">
        <v>0</v>
      </c>
      <c r="E853">
        <v>1</v>
      </c>
      <c r="F853">
        <v>1</v>
      </c>
      <c r="G853">
        <v>1</v>
      </c>
      <c r="H853">
        <v>3</v>
      </c>
      <c r="I853" t="s">
        <v>841</v>
      </c>
      <c r="J853" t="s">
        <v>3</v>
      </c>
      <c r="K853" t="s">
        <v>842</v>
      </c>
      <c r="L853">
        <v>1339</v>
      </c>
      <c r="N853">
        <v>1007</v>
      </c>
      <c r="O853" t="s">
        <v>57</v>
      </c>
      <c r="P853" t="s">
        <v>57</v>
      </c>
      <c r="Q853">
        <v>1</v>
      </c>
      <c r="W853">
        <v>0</v>
      </c>
      <c r="X853">
        <v>516308607</v>
      </c>
      <c r="Y853">
        <f t="shared" ref="Y853:Y866" si="523">(AT853*0)</f>
        <v>0</v>
      </c>
      <c r="AA853">
        <v>6.22</v>
      </c>
      <c r="AB853">
        <v>0</v>
      </c>
      <c r="AC853">
        <v>0</v>
      </c>
      <c r="AD853">
        <v>0</v>
      </c>
      <c r="AE853">
        <v>6.22</v>
      </c>
      <c r="AF853">
        <v>0</v>
      </c>
      <c r="AG853">
        <v>0</v>
      </c>
      <c r="AH853">
        <v>0</v>
      </c>
      <c r="AI853">
        <v>1</v>
      </c>
      <c r="AJ853">
        <v>1</v>
      </c>
      <c r="AK853">
        <v>1</v>
      </c>
      <c r="AL853">
        <v>1</v>
      </c>
      <c r="AN853">
        <v>0</v>
      </c>
      <c r="AO853">
        <v>1</v>
      </c>
      <c r="AP853">
        <v>0</v>
      </c>
      <c r="AQ853">
        <v>0</v>
      </c>
      <c r="AR853">
        <v>0</v>
      </c>
      <c r="AS853" t="s">
        <v>3</v>
      </c>
      <c r="AT853">
        <v>0.72</v>
      </c>
      <c r="AU853" t="s">
        <v>843</v>
      </c>
      <c r="AV853">
        <v>0</v>
      </c>
      <c r="AW853">
        <v>2</v>
      </c>
      <c r="AX853">
        <v>51458510</v>
      </c>
      <c r="AY853">
        <v>2</v>
      </c>
      <c r="AZ853">
        <v>16384</v>
      </c>
      <c r="BA853">
        <v>853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CX853">
        <f>ROUND(Y853*Source!I385,9)</f>
        <v>0</v>
      </c>
      <c r="CY853">
        <f t="shared" ref="CY853:CY866" si="524">AA853</f>
        <v>6.22</v>
      </c>
      <c r="CZ853">
        <f t="shared" ref="CZ853:CZ866" si="525">AE853</f>
        <v>6.22</v>
      </c>
      <c r="DA853">
        <f t="shared" ref="DA853:DA866" si="526">AI853</f>
        <v>1</v>
      </c>
      <c r="DB853">
        <f t="shared" ref="DB853:DB866" si="527">ROUND((ROUND(AT853*CZ853,2)*0),6)</f>
        <v>0</v>
      </c>
      <c r="DC853">
        <f t="shared" ref="DC853:DC866" si="528">ROUND((ROUND(AT853*AG853,2)*0),6)</f>
        <v>0</v>
      </c>
      <c r="DD853" t="s">
        <v>3</v>
      </c>
      <c r="DE853" t="s">
        <v>3</v>
      </c>
      <c r="DF853">
        <f t="shared" si="512"/>
        <v>0</v>
      </c>
      <c r="DG853">
        <f t="shared" si="513"/>
        <v>0</v>
      </c>
      <c r="DH853">
        <f t="shared" si="514"/>
        <v>0</v>
      </c>
      <c r="DI853">
        <f t="shared" si="515"/>
        <v>0</v>
      </c>
      <c r="DJ853">
        <f t="shared" ref="DJ853:DJ866" si="529">DF853</f>
        <v>0</v>
      </c>
      <c r="DK853">
        <v>0</v>
      </c>
    </row>
    <row r="854" spans="1:115" x14ac:dyDescent="0.2">
      <c r="A854">
        <f>ROW(Source!A385)</f>
        <v>385</v>
      </c>
      <c r="B854">
        <v>51441990</v>
      </c>
      <c r="C854">
        <v>51458479</v>
      </c>
      <c r="D854">
        <v>0</v>
      </c>
      <c r="E854">
        <v>1</v>
      </c>
      <c r="F854">
        <v>1</v>
      </c>
      <c r="G854">
        <v>1</v>
      </c>
      <c r="H854">
        <v>3</v>
      </c>
      <c r="I854" t="s">
        <v>844</v>
      </c>
      <c r="J854" t="s">
        <v>3</v>
      </c>
      <c r="K854" t="s">
        <v>845</v>
      </c>
      <c r="L854">
        <v>1346</v>
      </c>
      <c r="N854">
        <v>1009</v>
      </c>
      <c r="O854" t="s">
        <v>365</v>
      </c>
      <c r="P854" t="s">
        <v>365</v>
      </c>
      <c r="Q854">
        <v>1</v>
      </c>
      <c r="W854">
        <v>0</v>
      </c>
      <c r="X854">
        <v>-1487408683</v>
      </c>
      <c r="Y854">
        <f t="shared" si="523"/>
        <v>0</v>
      </c>
      <c r="AA854">
        <v>6.09</v>
      </c>
      <c r="AB854">
        <v>0</v>
      </c>
      <c r="AC854">
        <v>0</v>
      </c>
      <c r="AD854">
        <v>0</v>
      </c>
      <c r="AE854">
        <v>6.09</v>
      </c>
      <c r="AF854">
        <v>0</v>
      </c>
      <c r="AG854">
        <v>0</v>
      </c>
      <c r="AH854">
        <v>0</v>
      </c>
      <c r="AI854">
        <v>1</v>
      </c>
      <c r="AJ854">
        <v>1</v>
      </c>
      <c r="AK854">
        <v>1</v>
      </c>
      <c r="AL854">
        <v>1</v>
      </c>
      <c r="AN854">
        <v>0</v>
      </c>
      <c r="AO854">
        <v>1</v>
      </c>
      <c r="AP854">
        <v>0</v>
      </c>
      <c r="AQ854">
        <v>0</v>
      </c>
      <c r="AR854">
        <v>0</v>
      </c>
      <c r="AS854" t="s">
        <v>3</v>
      </c>
      <c r="AT854">
        <v>0.22</v>
      </c>
      <c r="AU854" t="s">
        <v>843</v>
      </c>
      <c r="AV854">
        <v>0</v>
      </c>
      <c r="AW854">
        <v>2</v>
      </c>
      <c r="AX854">
        <v>51458511</v>
      </c>
      <c r="AY854">
        <v>2</v>
      </c>
      <c r="AZ854">
        <v>16384</v>
      </c>
      <c r="BA854">
        <v>854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CX854">
        <f>ROUND(Y854*Source!I385,9)</f>
        <v>0</v>
      </c>
      <c r="CY854">
        <f t="shared" si="524"/>
        <v>6.09</v>
      </c>
      <c r="CZ854">
        <f t="shared" si="525"/>
        <v>6.09</v>
      </c>
      <c r="DA854">
        <f t="shared" si="526"/>
        <v>1</v>
      </c>
      <c r="DB854">
        <f t="shared" si="527"/>
        <v>0</v>
      </c>
      <c r="DC854">
        <f t="shared" si="528"/>
        <v>0</v>
      </c>
      <c r="DD854" t="s">
        <v>3</v>
      </c>
      <c r="DE854" t="s">
        <v>3</v>
      </c>
      <c r="DF854">
        <f t="shared" si="512"/>
        <v>0</v>
      </c>
      <c r="DG854">
        <f t="shared" si="513"/>
        <v>0</v>
      </c>
      <c r="DH854">
        <f t="shared" si="514"/>
        <v>0</v>
      </c>
      <c r="DI854">
        <f t="shared" si="515"/>
        <v>0</v>
      </c>
      <c r="DJ854">
        <f t="shared" si="529"/>
        <v>0</v>
      </c>
      <c r="DK854">
        <v>0</v>
      </c>
    </row>
    <row r="855" spans="1:115" x14ac:dyDescent="0.2">
      <c r="A855">
        <f>ROW(Source!A385)</f>
        <v>385</v>
      </c>
      <c r="B855">
        <v>51441990</v>
      </c>
      <c r="C855">
        <v>51458479</v>
      </c>
      <c r="D855">
        <v>0</v>
      </c>
      <c r="E855">
        <v>1</v>
      </c>
      <c r="F855">
        <v>1</v>
      </c>
      <c r="G855">
        <v>1</v>
      </c>
      <c r="H855">
        <v>3</v>
      </c>
      <c r="I855" t="s">
        <v>846</v>
      </c>
      <c r="J855" t="s">
        <v>3</v>
      </c>
      <c r="K855" t="s">
        <v>847</v>
      </c>
      <c r="L855">
        <v>1348</v>
      </c>
      <c r="N855">
        <v>1009</v>
      </c>
      <c r="O855" t="s">
        <v>230</v>
      </c>
      <c r="P855" t="s">
        <v>230</v>
      </c>
      <c r="Q855">
        <v>1000</v>
      </c>
      <c r="W855">
        <v>0</v>
      </c>
      <c r="X855">
        <v>-1185385887</v>
      </c>
      <c r="Y855">
        <f t="shared" si="523"/>
        <v>0</v>
      </c>
      <c r="AA855">
        <v>10315.01</v>
      </c>
      <c r="AB855">
        <v>0</v>
      </c>
      <c r="AC855">
        <v>0</v>
      </c>
      <c r="AD855">
        <v>0</v>
      </c>
      <c r="AE855">
        <v>10315.01</v>
      </c>
      <c r="AF855">
        <v>0</v>
      </c>
      <c r="AG855">
        <v>0</v>
      </c>
      <c r="AH855">
        <v>0</v>
      </c>
      <c r="AI855">
        <v>1</v>
      </c>
      <c r="AJ855">
        <v>1</v>
      </c>
      <c r="AK855">
        <v>1</v>
      </c>
      <c r="AL855">
        <v>1</v>
      </c>
      <c r="AN855">
        <v>0</v>
      </c>
      <c r="AO855">
        <v>1</v>
      </c>
      <c r="AP855">
        <v>0</v>
      </c>
      <c r="AQ855">
        <v>0</v>
      </c>
      <c r="AR855">
        <v>0</v>
      </c>
      <c r="AS855" t="s">
        <v>3</v>
      </c>
      <c r="AT855">
        <v>2.7000000000000001E-3</v>
      </c>
      <c r="AU855" t="s">
        <v>843</v>
      </c>
      <c r="AV855">
        <v>0</v>
      </c>
      <c r="AW855">
        <v>2</v>
      </c>
      <c r="AX855">
        <v>51458512</v>
      </c>
      <c r="AY855">
        <v>2</v>
      </c>
      <c r="AZ855">
        <v>16384</v>
      </c>
      <c r="BA855">
        <v>855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CX855">
        <f>ROUND(Y855*Source!I385,9)</f>
        <v>0</v>
      </c>
      <c r="CY855">
        <f t="shared" si="524"/>
        <v>10315.01</v>
      </c>
      <c r="CZ855">
        <f t="shared" si="525"/>
        <v>10315.01</v>
      </c>
      <c r="DA855">
        <f t="shared" si="526"/>
        <v>1</v>
      </c>
      <c r="DB855">
        <f t="shared" si="527"/>
        <v>0</v>
      </c>
      <c r="DC855">
        <f t="shared" si="528"/>
        <v>0</v>
      </c>
      <c r="DD855" t="s">
        <v>3</v>
      </c>
      <c r="DE855" t="s">
        <v>3</v>
      </c>
      <c r="DF855">
        <f t="shared" si="512"/>
        <v>0</v>
      </c>
      <c r="DG855">
        <f t="shared" si="513"/>
        <v>0</v>
      </c>
      <c r="DH855">
        <f t="shared" si="514"/>
        <v>0</v>
      </c>
      <c r="DI855">
        <f t="shared" si="515"/>
        <v>0</v>
      </c>
      <c r="DJ855">
        <f t="shared" si="529"/>
        <v>0</v>
      </c>
      <c r="DK855">
        <v>0</v>
      </c>
    </row>
    <row r="856" spans="1:115" x14ac:dyDescent="0.2">
      <c r="A856">
        <f>ROW(Source!A385)</f>
        <v>385</v>
      </c>
      <c r="B856">
        <v>51441990</v>
      </c>
      <c r="C856">
        <v>51458479</v>
      </c>
      <c r="D856">
        <v>0</v>
      </c>
      <c r="E856">
        <v>1</v>
      </c>
      <c r="F856">
        <v>1</v>
      </c>
      <c r="G856">
        <v>1</v>
      </c>
      <c r="H856">
        <v>3</v>
      </c>
      <c r="I856" t="s">
        <v>848</v>
      </c>
      <c r="J856" t="s">
        <v>3</v>
      </c>
      <c r="K856" t="s">
        <v>849</v>
      </c>
      <c r="L856">
        <v>1346</v>
      </c>
      <c r="N856">
        <v>1009</v>
      </c>
      <c r="O856" t="s">
        <v>365</v>
      </c>
      <c r="P856" t="s">
        <v>365</v>
      </c>
      <c r="Q856">
        <v>1</v>
      </c>
      <c r="W856">
        <v>0</v>
      </c>
      <c r="X856">
        <v>-747428053</v>
      </c>
      <c r="Y856">
        <f t="shared" si="523"/>
        <v>0</v>
      </c>
      <c r="AA856">
        <v>9.0399999999999991</v>
      </c>
      <c r="AB856">
        <v>0</v>
      </c>
      <c r="AC856">
        <v>0</v>
      </c>
      <c r="AD856">
        <v>0</v>
      </c>
      <c r="AE856">
        <v>9.0399999999999991</v>
      </c>
      <c r="AF856">
        <v>0</v>
      </c>
      <c r="AG856">
        <v>0</v>
      </c>
      <c r="AH856">
        <v>0</v>
      </c>
      <c r="AI856">
        <v>1</v>
      </c>
      <c r="AJ856">
        <v>1</v>
      </c>
      <c r="AK856">
        <v>1</v>
      </c>
      <c r="AL856">
        <v>1</v>
      </c>
      <c r="AN856">
        <v>0</v>
      </c>
      <c r="AO856">
        <v>1</v>
      </c>
      <c r="AP856">
        <v>0</v>
      </c>
      <c r="AQ856">
        <v>0</v>
      </c>
      <c r="AR856">
        <v>0</v>
      </c>
      <c r="AS856" t="s">
        <v>3</v>
      </c>
      <c r="AT856">
        <v>1.9</v>
      </c>
      <c r="AU856" t="s">
        <v>843</v>
      </c>
      <c r="AV856">
        <v>0</v>
      </c>
      <c r="AW856">
        <v>2</v>
      </c>
      <c r="AX856">
        <v>51458513</v>
      </c>
      <c r="AY856">
        <v>2</v>
      </c>
      <c r="AZ856">
        <v>16384</v>
      </c>
      <c r="BA856">
        <v>856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CX856">
        <f>ROUND(Y856*Source!I385,9)</f>
        <v>0</v>
      </c>
      <c r="CY856">
        <f t="shared" si="524"/>
        <v>9.0399999999999991</v>
      </c>
      <c r="CZ856">
        <f t="shared" si="525"/>
        <v>9.0399999999999991</v>
      </c>
      <c r="DA856">
        <f t="shared" si="526"/>
        <v>1</v>
      </c>
      <c r="DB856">
        <f t="shared" si="527"/>
        <v>0</v>
      </c>
      <c r="DC856">
        <f t="shared" si="528"/>
        <v>0</v>
      </c>
      <c r="DD856" t="s">
        <v>3</v>
      </c>
      <c r="DE856" t="s">
        <v>3</v>
      </c>
      <c r="DF856">
        <f t="shared" si="512"/>
        <v>0</v>
      </c>
      <c r="DG856">
        <f t="shared" si="513"/>
        <v>0</v>
      </c>
      <c r="DH856">
        <f t="shared" si="514"/>
        <v>0</v>
      </c>
      <c r="DI856">
        <f t="shared" si="515"/>
        <v>0</v>
      </c>
      <c r="DJ856">
        <f t="shared" si="529"/>
        <v>0</v>
      </c>
      <c r="DK856">
        <v>0</v>
      </c>
    </row>
    <row r="857" spans="1:115" x14ac:dyDescent="0.2">
      <c r="A857">
        <f>ROW(Source!A385)</f>
        <v>385</v>
      </c>
      <c r="B857">
        <v>51441990</v>
      </c>
      <c r="C857">
        <v>51458479</v>
      </c>
      <c r="D857">
        <v>0</v>
      </c>
      <c r="E857">
        <v>1</v>
      </c>
      <c r="F857">
        <v>1</v>
      </c>
      <c r="G857">
        <v>1</v>
      </c>
      <c r="H857">
        <v>3</v>
      </c>
      <c r="I857" t="s">
        <v>850</v>
      </c>
      <c r="J857" t="s">
        <v>3</v>
      </c>
      <c r="K857" t="s">
        <v>851</v>
      </c>
      <c r="L857">
        <v>1348</v>
      </c>
      <c r="N857">
        <v>1009</v>
      </c>
      <c r="O857" t="s">
        <v>230</v>
      </c>
      <c r="P857" t="s">
        <v>230</v>
      </c>
      <c r="Q857">
        <v>1000</v>
      </c>
      <c r="W857">
        <v>0</v>
      </c>
      <c r="X857">
        <v>667511578</v>
      </c>
      <c r="Y857">
        <f t="shared" si="523"/>
        <v>0</v>
      </c>
      <c r="AA857">
        <v>11978</v>
      </c>
      <c r="AB857">
        <v>0</v>
      </c>
      <c r="AC857">
        <v>0</v>
      </c>
      <c r="AD857">
        <v>0</v>
      </c>
      <c r="AE857">
        <v>11978</v>
      </c>
      <c r="AF857">
        <v>0</v>
      </c>
      <c r="AG857">
        <v>0</v>
      </c>
      <c r="AH857">
        <v>0</v>
      </c>
      <c r="AI857">
        <v>1</v>
      </c>
      <c r="AJ857">
        <v>1</v>
      </c>
      <c r="AK857">
        <v>1</v>
      </c>
      <c r="AL857">
        <v>1</v>
      </c>
      <c r="AN857">
        <v>0</v>
      </c>
      <c r="AO857">
        <v>1</v>
      </c>
      <c r="AP857">
        <v>0</v>
      </c>
      <c r="AQ857">
        <v>0</v>
      </c>
      <c r="AR857">
        <v>0</v>
      </c>
      <c r="AS857" t="s">
        <v>3</v>
      </c>
      <c r="AT857">
        <v>1.0000000000000001E-5</v>
      </c>
      <c r="AU857" t="s">
        <v>843</v>
      </c>
      <c r="AV857">
        <v>0</v>
      </c>
      <c r="AW857">
        <v>2</v>
      </c>
      <c r="AX857">
        <v>51458514</v>
      </c>
      <c r="AY857">
        <v>2</v>
      </c>
      <c r="AZ857">
        <v>16384</v>
      </c>
      <c r="BA857">
        <v>857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CX857">
        <f>ROUND(Y857*Source!I385,9)</f>
        <v>0</v>
      </c>
      <c r="CY857">
        <f t="shared" si="524"/>
        <v>11978</v>
      </c>
      <c r="CZ857">
        <f t="shared" si="525"/>
        <v>11978</v>
      </c>
      <c r="DA857">
        <f t="shared" si="526"/>
        <v>1</v>
      </c>
      <c r="DB857">
        <f t="shared" si="527"/>
        <v>0</v>
      </c>
      <c r="DC857">
        <f t="shared" si="528"/>
        <v>0</v>
      </c>
      <c r="DD857" t="s">
        <v>3</v>
      </c>
      <c r="DE857" t="s">
        <v>3</v>
      </c>
      <c r="DF857">
        <f t="shared" si="512"/>
        <v>0</v>
      </c>
      <c r="DG857">
        <f t="shared" si="513"/>
        <v>0</v>
      </c>
      <c r="DH857">
        <f t="shared" si="514"/>
        <v>0</v>
      </c>
      <c r="DI857">
        <f t="shared" si="515"/>
        <v>0</v>
      </c>
      <c r="DJ857">
        <f t="shared" si="529"/>
        <v>0</v>
      </c>
      <c r="DK857">
        <v>0</v>
      </c>
    </row>
    <row r="858" spans="1:115" x14ac:dyDescent="0.2">
      <c r="A858">
        <f>ROW(Source!A385)</f>
        <v>385</v>
      </c>
      <c r="B858">
        <v>51441990</v>
      </c>
      <c r="C858">
        <v>51458479</v>
      </c>
      <c r="D858">
        <v>0</v>
      </c>
      <c r="E858">
        <v>1</v>
      </c>
      <c r="F858">
        <v>1</v>
      </c>
      <c r="G858">
        <v>1</v>
      </c>
      <c r="H858">
        <v>3</v>
      </c>
      <c r="I858" t="s">
        <v>852</v>
      </c>
      <c r="J858" t="s">
        <v>3</v>
      </c>
      <c r="K858" t="s">
        <v>853</v>
      </c>
      <c r="L858">
        <v>1348</v>
      </c>
      <c r="N858">
        <v>1009</v>
      </c>
      <c r="O858" t="s">
        <v>230</v>
      </c>
      <c r="P858" t="s">
        <v>230</v>
      </c>
      <c r="Q858">
        <v>1000</v>
      </c>
      <c r="W858">
        <v>0</v>
      </c>
      <c r="X858">
        <v>679420505</v>
      </c>
      <c r="Y858">
        <f t="shared" si="523"/>
        <v>0</v>
      </c>
      <c r="AA858">
        <v>37900</v>
      </c>
      <c r="AB858">
        <v>0</v>
      </c>
      <c r="AC858">
        <v>0</v>
      </c>
      <c r="AD858">
        <v>0</v>
      </c>
      <c r="AE858">
        <v>37900</v>
      </c>
      <c r="AF858">
        <v>0</v>
      </c>
      <c r="AG858">
        <v>0</v>
      </c>
      <c r="AH858">
        <v>0</v>
      </c>
      <c r="AI858">
        <v>1</v>
      </c>
      <c r="AJ858">
        <v>1</v>
      </c>
      <c r="AK858">
        <v>1</v>
      </c>
      <c r="AL858">
        <v>1</v>
      </c>
      <c r="AN858">
        <v>0</v>
      </c>
      <c r="AO858">
        <v>1</v>
      </c>
      <c r="AP858">
        <v>0</v>
      </c>
      <c r="AQ858">
        <v>0</v>
      </c>
      <c r="AR858">
        <v>0</v>
      </c>
      <c r="AS858" t="s">
        <v>3</v>
      </c>
      <c r="AT858">
        <v>1E-4</v>
      </c>
      <c r="AU858" t="s">
        <v>843</v>
      </c>
      <c r="AV858">
        <v>0</v>
      </c>
      <c r="AW858">
        <v>2</v>
      </c>
      <c r="AX858">
        <v>51458515</v>
      </c>
      <c r="AY858">
        <v>2</v>
      </c>
      <c r="AZ858">
        <v>16384</v>
      </c>
      <c r="BA858">
        <v>858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CX858">
        <f>ROUND(Y858*Source!I385,9)</f>
        <v>0</v>
      </c>
      <c r="CY858">
        <f t="shared" si="524"/>
        <v>37900</v>
      </c>
      <c r="CZ858">
        <f t="shared" si="525"/>
        <v>37900</v>
      </c>
      <c r="DA858">
        <f t="shared" si="526"/>
        <v>1</v>
      </c>
      <c r="DB858">
        <f t="shared" si="527"/>
        <v>0</v>
      </c>
      <c r="DC858">
        <f t="shared" si="528"/>
        <v>0</v>
      </c>
      <c r="DD858" t="s">
        <v>3</v>
      </c>
      <c r="DE858" t="s">
        <v>3</v>
      </c>
      <c r="DF858">
        <f t="shared" si="512"/>
        <v>0</v>
      </c>
      <c r="DG858">
        <f t="shared" si="513"/>
        <v>0</v>
      </c>
      <c r="DH858">
        <f t="shared" si="514"/>
        <v>0</v>
      </c>
      <c r="DI858">
        <f t="shared" si="515"/>
        <v>0</v>
      </c>
      <c r="DJ858">
        <f t="shared" si="529"/>
        <v>0</v>
      </c>
      <c r="DK858">
        <v>0</v>
      </c>
    </row>
    <row r="859" spans="1:115" x14ac:dyDescent="0.2">
      <c r="A859">
        <f>ROW(Source!A385)</f>
        <v>385</v>
      </c>
      <c r="B859">
        <v>51441990</v>
      </c>
      <c r="C859">
        <v>51458479</v>
      </c>
      <c r="D859">
        <v>0</v>
      </c>
      <c r="E859">
        <v>1</v>
      </c>
      <c r="F859">
        <v>1</v>
      </c>
      <c r="G859">
        <v>1</v>
      </c>
      <c r="H859">
        <v>3</v>
      </c>
      <c r="I859" t="s">
        <v>854</v>
      </c>
      <c r="J859" t="s">
        <v>3</v>
      </c>
      <c r="K859" t="s">
        <v>855</v>
      </c>
      <c r="L859">
        <v>1348</v>
      </c>
      <c r="N859">
        <v>1009</v>
      </c>
      <c r="O859" t="s">
        <v>230</v>
      </c>
      <c r="P859" t="s">
        <v>230</v>
      </c>
      <c r="Q859">
        <v>1000</v>
      </c>
      <c r="W859">
        <v>0</v>
      </c>
      <c r="X859">
        <v>-1422279583</v>
      </c>
      <c r="Y859">
        <f t="shared" si="523"/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1</v>
      </c>
      <c r="AJ859">
        <v>1</v>
      </c>
      <c r="AK859">
        <v>1</v>
      </c>
      <c r="AL859">
        <v>1</v>
      </c>
      <c r="AN859">
        <v>0</v>
      </c>
      <c r="AO859">
        <v>0</v>
      </c>
      <c r="AP859">
        <v>0</v>
      </c>
      <c r="AQ859">
        <v>0</v>
      </c>
      <c r="AR859">
        <v>0</v>
      </c>
      <c r="AS859" t="s">
        <v>3</v>
      </c>
      <c r="AT859">
        <v>1</v>
      </c>
      <c r="AU859" t="s">
        <v>843</v>
      </c>
      <c r="AV859">
        <v>0</v>
      </c>
      <c r="AW859">
        <v>2</v>
      </c>
      <c r="AX859">
        <v>51458516</v>
      </c>
      <c r="AY859">
        <v>1</v>
      </c>
      <c r="AZ859">
        <v>0</v>
      </c>
      <c r="BA859">
        <v>859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CX859">
        <f>ROUND(Y859*Source!I385,9)</f>
        <v>0</v>
      </c>
      <c r="CY859">
        <f t="shared" si="524"/>
        <v>0</v>
      </c>
      <c r="CZ859">
        <f t="shared" si="525"/>
        <v>0</v>
      </c>
      <c r="DA859">
        <f t="shared" si="526"/>
        <v>1</v>
      </c>
      <c r="DB859">
        <f t="shared" si="527"/>
        <v>0</v>
      </c>
      <c r="DC859">
        <f t="shared" si="528"/>
        <v>0</v>
      </c>
      <c r="DD859" t="s">
        <v>3</v>
      </c>
      <c r="DE859" t="s">
        <v>3</v>
      </c>
      <c r="DF859">
        <f t="shared" si="512"/>
        <v>0</v>
      </c>
      <c r="DG859">
        <f t="shared" si="513"/>
        <v>0</v>
      </c>
      <c r="DH859">
        <f t="shared" si="514"/>
        <v>0</v>
      </c>
      <c r="DI859">
        <f t="shared" si="515"/>
        <v>0</v>
      </c>
      <c r="DJ859">
        <f t="shared" si="529"/>
        <v>0</v>
      </c>
      <c r="DK859">
        <v>0</v>
      </c>
    </row>
    <row r="860" spans="1:115" x14ac:dyDescent="0.2">
      <c r="A860">
        <f>ROW(Source!A385)</f>
        <v>385</v>
      </c>
      <c r="B860">
        <v>51441990</v>
      </c>
      <c r="C860">
        <v>51458479</v>
      </c>
      <c r="D860">
        <v>0</v>
      </c>
      <c r="E860">
        <v>1</v>
      </c>
      <c r="F860">
        <v>1</v>
      </c>
      <c r="G860">
        <v>1</v>
      </c>
      <c r="H860">
        <v>3</v>
      </c>
      <c r="I860" t="s">
        <v>856</v>
      </c>
      <c r="J860" t="s">
        <v>3</v>
      </c>
      <c r="K860" t="s">
        <v>857</v>
      </c>
      <c r="L860">
        <v>1348</v>
      </c>
      <c r="N860">
        <v>1009</v>
      </c>
      <c r="O860" t="s">
        <v>230</v>
      </c>
      <c r="P860" t="s">
        <v>230</v>
      </c>
      <c r="Q860">
        <v>1000</v>
      </c>
      <c r="W860">
        <v>0</v>
      </c>
      <c r="X860">
        <v>-1852905928</v>
      </c>
      <c r="Y860">
        <f t="shared" si="523"/>
        <v>0</v>
      </c>
      <c r="AA860">
        <v>7712</v>
      </c>
      <c r="AB860">
        <v>0</v>
      </c>
      <c r="AC860">
        <v>0</v>
      </c>
      <c r="AD860">
        <v>0</v>
      </c>
      <c r="AE860">
        <v>7712</v>
      </c>
      <c r="AF860">
        <v>0</v>
      </c>
      <c r="AG860">
        <v>0</v>
      </c>
      <c r="AH860">
        <v>0</v>
      </c>
      <c r="AI860">
        <v>1</v>
      </c>
      <c r="AJ860">
        <v>1</v>
      </c>
      <c r="AK860">
        <v>1</v>
      </c>
      <c r="AL860">
        <v>1</v>
      </c>
      <c r="AN860">
        <v>0</v>
      </c>
      <c r="AO860">
        <v>1</v>
      </c>
      <c r="AP860">
        <v>0</v>
      </c>
      <c r="AQ860">
        <v>0</v>
      </c>
      <c r="AR860">
        <v>0</v>
      </c>
      <c r="AS860" t="s">
        <v>3</v>
      </c>
      <c r="AT860">
        <v>2E-3</v>
      </c>
      <c r="AU860" t="s">
        <v>843</v>
      </c>
      <c r="AV860">
        <v>0</v>
      </c>
      <c r="AW860">
        <v>2</v>
      </c>
      <c r="AX860">
        <v>51458517</v>
      </c>
      <c r="AY860">
        <v>2</v>
      </c>
      <c r="AZ860">
        <v>16384</v>
      </c>
      <c r="BA860">
        <v>860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CX860">
        <f>ROUND(Y860*Source!I385,9)</f>
        <v>0</v>
      </c>
      <c r="CY860">
        <f t="shared" si="524"/>
        <v>7712</v>
      </c>
      <c r="CZ860">
        <f t="shared" si="525"/>
        <v>7712</v>
      </c>
      <c r="DA860">
        <f t="shared" si="526"/>
        <v>1</v>
      </c>
      <c r="DB860">
        <f t="shared" si="527"/>
        <v>0</v>
      </c>
      <c r="DC860">
        <f t="shared" si="528"/>
        <v>0</v>
      </c>
      <c r="DD860" t="s">
        <v>3</v>
      </c>
      <c r="DE860" t="s">
        <v>3</v>
      </c>
      <c r="DF860">
        <f t="shared" si="512"/>
        <v>0</v>
      </c>
      <c r="DG860">
        <f t="shared" si="513"/>
        <v>0</v>
      </c>
      <c r="DH860">
        <f t="shared" si="514"/>
        <v>0</v>
      </c>
      <c r="DI860">
        <f t="shared" si="515"/>
        <v>0</v>
      </c>
      <c r="DJ860">
        <f t="shared" si="529"/>
        <v>0</v>
      </c>
      <c r="DK860">
        <v>0</v>
      </c>
    </row>
    <row r="861" spans="1:115" x14ac:dyDescent="0.2">
      <c r="A861">
        <f>ROW(Source!A385)</f>
        <v>385</v>
      </c>
      <c r="B861">
        <v>51441990</v>
      </c>
      <c r="C861">
        <v>51458479</v>
      </c>
      <c r="D861">
        <v>0</v>
      </c>
      <c r="E861">
        <v>1</v>
      </c>
      <c r="F861">
        <v>1</v>
      </c>
      <c r="G861">
        <v>1</v>
      </c>
      <c r="H861">
        <v>3</v>
      </c>
      <c r="I861" t="s">
        <v>858</v>
      </c>
      <c r="J861" t="s">
        <v>3</v>
      </c>
      <c r="K861" t="s">
        <v>859</v>
      </c>
      <c r="L861">
        <v>1302</v>
      </c>
      <c r="N861">
        <v>1003</v>
      </c>
      <c r="O861" t="s">
        <v>860</v>
      </c>
      <c r="P861" t="s">
        <v>860</v>
      </c>
      <c r="Q861">
        <v>10</v>
      </c>
      <c r="W861">
        <v>0</v>
      </c>
      <c r="X861">
        <v>1651858515</v>
      </c>
      <c r="Y861">
        <f t="shared" si="523"/>
        <v>0</v>
      </c>
      <c r="AA861">
        <v>50.24</v>
      </c>
      <c r="AB861">
        <v>0</v>
      </c>
      <c r="AC861">
        <v>0</v>
      </c>
      <c r="AD861">
        <v>0</v>
      </c>
      <c r="AE861">
        <v>50.24</v>
      </c>
      <c r="AF861">
        <v>0</v>
      </c>
      <c r="AG861">
        <v>0</v>
      </c>
      <c r="AH861">
        <v>0</v>
      </c>
      <c r="AI861">
        <v>1</v>
      </c>
      <c r="AJ861">
        <v>1</v>
      </c>
      <c r="AK861">
        <v>1</v>
      </c>
      <c r="AL861">
        <v>1</v>
      </c>
      <c r="AN861">
        <v>0</v>
      </c>
      <c r="AO861">
        <v>1</v>
      </c>
      <c r="AP861">
        <v>0</v>
      </c>
      <c r="AQ861">
        <v>0</v>
      </c>
      <c r="AR861">
        <v>0</v>
      </c>
      <c r="AS861" t="s">
        <v>3</v>
      </c>
      <c r="AT861">
        <v>1.8700000000000001E-2</v>
      </c>
      <c r="AU861" t="s">
        <v>843</v>
      </c>
      <c r="AV861">
        <v>0</v>
      </c>
      <c r="AW861">
        <v>2</v>
      </c>
      <c r="AX861">
        <v>51458518</v>
      </c>
      <c r="AY861">
        <v>2</v>
      </c>
      <c r="AZ861">
        <v>16384</v>
      </c>
      <c r="BA861">
        <v>861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CX861">
        <f>ROUND(Y861*Source!I385,9)</f>
        <v>0</v>
      </c>
      <c r="CY861">
        <f t="shared" si="524"/>
        <v>50.24</v>
      </c>
      <c r="CZ861">
        <f t="shared" si="525"/>
        <v>50.24</v>
      </c>
      <c r="DA861">
        <f t="shared" si="526"/>
        <v>1</v>
      </c>
      <c r="DB861">
        <f t="shared" si="527"/>
        <v>0</v>
      </c>
      <c r="DC861">
        <f t="shared" si="528"/>
        <v>0</v>
      </c>
      <c r="DD861" t="s">
        <v>3</v>
      </c>
      <c r="DE861" t="s">
        <v>3</v>
      </c>
      <c r="DF861">
        <f t="shared" si="512"/>
        <v>0</v>
      </c>
      <c r="DG861">
        <f t="shared" si="513"/>
        <v>0</v>
      </c>
      <c r="DH861">
        <f t="shared" si="514"/>
        <v>0</v>
      </c>
      <c r="DI861">
        <f t="shared" si="515"/>
        <v>0</v>
      </c>
      <c r="DJ861">
        <f t="shared" si="529"/>
        <v>0</v>
      </c>
      <c r="DK861">
        <v>0</v>
      </c>
    </row>
    <row r="862" spans="1:115" x14ac:dyDescent="0.2">
      <c r="A862">
        <f>ROW(Source!A385)</f>
        <v>385</v>
      </c>
      <c r="B862">
        <v>51441990</v>
      </c>
      <c r="C862">
        <v>51458479</v>
      </c>
      <c r="D862">
        <v>0</v>
      </c>
      <c r="E862">
        <v>1</v>
      </c>
      <c r="F862">
        <v>1</v>
      </c>
      <c r="G862">
        <v>1</v>
      </c>
      <c r="H862">
        <v>3</v>
      </c>
      <c r="I862" t="s">
        <v>861</v>
      </c>
      <c r="J862" t="s">
        <v>3</v>
      </c>
      <c r="K862" t="s">
        <v>862</v>
      </c>
      <c r="L862">
        <v>1348</v>
      </c>
      <c r="N862">
        <v>1009</v>
      </c>
      <c r="O862" t="s">
        <v>230</v>
      </c>
      <c r="P862" t="s">
        <v>230</v>
      </c>
      <c r="Q862">
        <v>1000</v>
      </c>
      <c r="W862">
        <v>0</v>
      </c>
      <c r="X862">
        <v>1761713936</v>
      </c>
      <c r="Y862">
        <f t="shared" si="523"/>
        <v>0</v>
      </c>
      <c r="AA862">
        <v>4455.2</v>
      </c>
      <c r="AB862">
        <v>0</v>
      </c>
      <c r="AC862">
        <v>0</v>
      </c>
      <c r="AD862">
        <v>0</v>
      </c>
      <c r="AE862">
        <v>4455.2</v>
      </c>
      <c r="AF862">
        <v>0</v>
      </c>
      <c r="AG862">
        <v>0</v>
      </c>
      <c r="AH862">
        <v>0</v>
      </c>
      <c r="AI862">
        <v>1</v>
      </c>
      <c r="AJ862">
        <v>1</v>
      </c>
      <c r="AK862">
        <v>1</v>
      </c>
      <c r="AL862">
        <v>1</v>
      </c>
      <c r="AN862">
        <v>0</v>
      </c>
      <c r="AO862">
        <v>1</v>
      </c>
      <c r="AP862">
        <v>0</v>
      </c>
      <c r="AQ862">
        <v>0</v>
      </c>
      <c r="AR862">
        <v>0</v>
      </c>
      <c r="AS862" t="s">
        <v>3</v>
      </c>
      <c r="AT862">
        <v>3.0000000000000001E-5</v>
      </c>
      <c r="AU862" t="s">
        <v>843</v>
      </c>
      <c r="AV862">
        <v>0</v>
      </c>
      <c r="AW862">
        <v>2</v>
      </c>
      <c r="AX862">
        <v>51458519</v>
      </c>
      <c r="AY862">
        <v>2</v>
      </c>
      <c r="AZ862">
        <v>16384</v>
      </c>
      <c r="BA862">
        <v>862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CX862">
        <f>ROUND(Y862*Source!I385,9)</f>
        <v>0</v>
      </c>
      <c r="CY862">
        <f t="shared" si="524"/>
        <v>4455.2</v>
      </c>
      <c r="CZ862">
        <f t="shared" si="525"/>
        <v>4455.2</v>
      </c>
      <c r="DA862">
        <f t="shared" si="526"/>
        <v>1</v>
      </c>
      <c r="DB862">
        <f t="shared" si="527"/>
        <v>0</v>
      </c>
      <c r="DC862">
        <f t="shared" si="528"/>
        <v>0</v>
      </c>
      <c r="DD862" t="s">
        <v>3</v>
      </c>
      <c r="DE862" t="s">
        <v>3</v>
      </c>
      <c r="DF862">
        <f t="shared" si="512"/>
        <v>0</v>
      </c>
      <c r="DG862">
        <f t="shared" si="513"/>
        <v>0</v>
      </c>
      <c r="DH862">
        <f t="shared" si="514"/>
        <v>0</v>
      </c>
      <c r="DI862">
        <f t="shared" si="515"/>
        <v>0</v>
      </c>
      <c r="DJ862">
        <f t="shared" si="529"/>
        <v>0</v>
      </c>
      <c r="DK862">
        <v>0</v>
      </c>
    </row>
    <row r="863" spans="1:115" x14ac:dyDescent="0.2">
      <c r="A863">
        <f>ROW(Source!A385)</f>
        <v>385</v>
      </c>
      <c r="B863">
        <v>51441990</v>
      </c>
      <c r="C863">
        <v>51458479</v>
      </c>
      <c r="D863">
        <v>0</v>
      </c>
      <c r="E863">
        <v>1</v>
      </c>
      <c r="F863">
        <v>1</v>
      </c>
      <c r="G863">
        <v>1</v>
      </c>
      <c r="H863">
        <v>3</v>
      </c>
      <c r="I863" t="s">
        <v>863</v>
      </c>
      <c r="J863" t="s">
        <v>3</v>
      </c>
      <c r="K863" t="s">
        <v>864</v>
      </c>
      <c r="L863">
        <v>1348</v>
      </c>
      <c r="N863">
        <v>1009</v>
      </c>
      <c r="O863" t="s">
        <v>230</v>
      </c>
      <c r="P863" t="s">
        <v>230</v>
      </c>
      <c r="Q863">
        <v>1000</v>
      </c>
      <c r="W863">
        <v>0</v>
      </c>
      <c r="X863">
        <v>879731187</v>
      </c>
      <c r="Y863">
        <f t="shared" si="523"/>
        <v>0</v>
      </c>
      <c r="AA863">
        <v>4920</v>
      </c>
      <c r="AB863">
        <v>0</v>
      </c>
      <c r="AC863">
        <v>0</v>
      </c>
      <c r="AD863">
        <v>0</v>
      </c>
      <c r="AE863">
        <v>4920</v>
      </c>
      <c r="AF863">
        <v>0</v>
      </c>
      <c r="AG863">
        <v>0</v>
      </c>
      <c r="AH863">
        <v>0</v>
      </c>
      <c r="AI863">
        <v>1</v>
      </c>
      <c r="AJ863">
        <v>1</v>
      </c>
      <c r="AK863">
        <v>1</v>
      </c>
      <c r="AL863">
        <v>1</v>
      </c>
      <c r="AN863">
        <v>0</v>
      </c>
      <c r="AO863">
        <v>1</v>
      </c>
      <c r="AP863">
        <v>0</v>
      </c>
      <c r="AQ863">
        <v>0</v>
      </c>
      <c r="AR863">
        <v>0</v>
      </c>
      <c r="AS863" t="s">
        <v>3</v>
      </c>
      <c r="AT863">
        <v>1.9400000000000001E-3</v>
      </c>
      <c r="AU863" t="s">
        <v>843</v>
      </c>
      <c r="AV863">
        <v>0</v>
      </c>
      <c r="AW863">
        <v>2</v>
      </c>
      <c r="AX863">
        <v>51458520</v>
      </c>
      <c r="AY863">
        <v>2</v>
      </c>
      <c r="AZ863">
        <v>16384</v>
      </c>
      <c r="BA863">
        <v>863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CX863">
        <f>ROUND(Y863*Source!I385,9)</f>
        <v>0</v>
      </c>
      <c r="CY863">
        <f t="shared" si="524"/>
        <v>4920</v>
      </c>
      <c r="CZ863">
        <f t="shared" si="525"/>
        <v>4920</v>
      </c>
      <c r="DA863">
        <f t="shared" si="526"/>
        <v>1</v>
      </c>
      <c r="DB863">
        <f t="shared" si="527"/>
        <v>0</v>
      </c>
      <c r="DC863">
        <f t="shared" si="528"/>
        <v>0</v>
      </c>
      <c r="DD863" t="s">
        <v>3</v>
      </c>
      <c r="DE863" t="s">
        <v>3</v>
      </c>
      <c r="DF863">
        <f t="shared" si="512"/>
        <v>0</v>
      </c>
      <c r="DG863">
        <f t="shared" si="513"/>
        <v>0</v>
      </c>
      <c r="DH863">
        <f t="shared" si="514"/>
        <v>0</v>
      </c>
      <c r="DI863">
        <f t="shared" si="515"/>
        <v>0</v>
      </c>
      <c r="DJ863">
        <f t="shared" si="529"/>
        <v>0</v>
      </c>
      <c r="DK863">
        <v>0</v>
      </c>
    </row>
    <row r="864" spans="1:115" x14ac:dyDescent="0.2">
      <c r="A864">
        <f>ROW(Source!A385)</f>
        <v>385</v>
      </c>
      <c r="B864">
        <v>51441990</v>
      </c>
      <c r="C864">
        <v>51458479</v>
      </c>
      <c r="D864">
        <v>0</v>
      </c>
      <c r="E864">
        <v>1</v>
      </c>
      <c r="F864">
        <v>1</v>
      </c>
      <c r="G864">
        <v>1</v>
      </c>
      <c r="H864">
        <v>3</v>
      </c>
      <c r="I864" t="s">
        <v>865</v>
      </c>
      <c r="J864" t="s">
        <v>3</v>
      </c>
      <c r="K864" t="s">
        <v>866</v>
      </c>
      <c r="L864">
        <v>1339</v>
      </c>
      <c r="N864">
        <v>1007</v>
      </c>
      <c r="O864" t="s">
        <v>57</v>
      </c>
      <c r="P864" t="s">
        <v>57</v>
      </c>
      <c r="Q864">
        <v>1</v>
      </c>
      <c r="W864">
        <v>0</v>
      </c>
      <c r="X864">
        <v>1784241439</v>
      </c>
      <c r="Y864">
        <f t="shared" si="523"/>
        <v>0</v>
      </c>
      <c r="AA864">
        <v>1700</v>
      </c>
      <c r="AB864">
        <v>0</v>
      </c>
      <c r="AC864">
        <v>0</v>
      </c>
      <c r="AD864">
        <v>0</v>
      </c>
      <c r="AE864">
        <v>1700</v>
      </c>
      <c r="AF864">
        <v>0</v>
      </c>
      <c r="AG864">
        <v>0</v>
      </c>
      <c r="AH864">
        <v>0</v>
      </c>
      <c r="AI864">
        <v>1</v>
      </c>
      <c r="AJ864">
        <v>1</v>
      </c>
      <c r="AK864">
        <v>1</v>
      </c>
      <c r="AL864">
        <v>1</v>
      </c>
      <c r="AN864">
        <v>0</v>
      </c>
      <c r="AO864">
        <v>1</v>
      </c>
      <c r="AP864">
        <v>0</v>
      </c>
      <c r="AQ864">
        <v>0</v>
      </c>
      <c r="AR864">
        <v>0</v>
      </c>
      <c r="AS864" t="s">
        <v>3</v>
      </c>
      <c r="AT864">
        <v>1.0300000000000001E-3</v>
      </c>
      <c r="AU864" t="s">
        <v>843</v>
      </c>
      <c r="AV864">
        <v>0</v>
      </c>
      <c r="AW864">
        <v>2</v>
      </c>
      <c r="AX864">
        <v>51458521</v>
      </c>
      <c r="AY864">
        <v>2</v>
      </c>
      <c r="AZ864">
        <v>16384</v>
      </c>
      <c r="BA864">
        <v>864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CX864">
        <f>ROUND(Y864*Source!I385,9)</f>
        <v>0</v>
      </c>
      <c r="CY864">
        <f t="shared" si="524"/>
        <v>1700</v>
      </c>
      <c r="CZ864">
        <f t="shared" si="525"/>
        <v>1700</v>
      </c>
      <c r="DA864">
        <f t="shared" si="526"/>
        <v>1</v>
      </c>
      <c r="DB864">
        <f t="shared" si="527"/>
        <v>0</v>
      </c>
      <c r="DC864">
        <f t="shared" si="528"/>
        <v>0</v>
      </c>
      <c r="DD864" t="s">
        <v>3</v>
      </c>
      <c r="DE864" t="s">
        <v>3</v>
      </c>
      <c r="DF864">
        <f t="shared" si="512"/>
        <v>0</v>
      </c>
      <c r="DG864">
        <f t="shared" si="513"/>
        <v>0</v>
      </c>
      <c r="DH864">
        <f t="shared" si="514"/>
        <v>0</v>
      </c>
      <c r="DI864">
        <f t="shared" si="515"/>
        <v>0</v>
      </c>
      <c r="DJ864">
        <f t="shared" si="529"/>
        <v>0</v>
      </c>
      <c r="DK864">
        <v>0</v>
      </c>
    </row>
    <row r="865" spans="1:115" x14ac:dyDescent="0.2">
      <c r="A865">
        <f>ROW(Source!A385)</f>
        <v>385</v>
      </c>
      <c r="B865">
        <v>51441990</v>
      </c>
      <c r="C865">
        <v>51458479</v>
      </c>
      <c r="D865">
        <v>0</v>
      </c>
      <c r="E865">
        <v>1</v>
      </c>
      <c r="F865">
        <v>1</v>
      </c>
      <c r="G865">
        <v>1</v>
      </c>
      <c r="H865">
        <v>3</v>
      </c>
      <c r="I865" t="s">
        <v>867</v>
      </c>
      <c r="J865" t="s">
        <v>3</v>
      </c>
      <c r="K865" t="s">
        <v>868</v>
      </c>
      <c r="L865">
        <v>1348</v>
      </c>
      <c r="N865">
        <v>1009</v>
      </c>
      <c r="O865" t="s">
        <v>230</v>
      </c>
      <c r="P865" t="s">
        <v>230</v>
      </c>
      <c r="Q865">
        <v>1000</v>
      </c>
      <c r="W865">
        <v>0</v>
      </c>
      <c r="X865">
        <v>-490925946</v>
      </c>
      <c r="Y865">
        <f t="shared" si="523"/>
        <v>0</v>
      </c>
      <c r="AA865">
        <v>15620</v>
      </c>
      <c r="AB865">
        <v>0</v>
      </c>
      <c r="AC865">
        <v>0</v>
      </c>
      <c r="AD865">
        <v>0</v>
      </c>
      <c r="AE865">
        <v>15620</v>
      </c>
      <c r="AF865">
        <v>0</v>
      </c>
      <c r="AG865">
        <v>0</v>
      </c>
      <c r="AH865">
        <v>0</v>
      </c>
      <c r="AI865">
        <v>1</v>
      </c>
      <c r="AJ865">
        <v>1</v>
      </c>
      <c r="AK865">
        <v>1</v>
      </c>
      <c r="AL865">
        <v>1</v>
      </c>
      <c r="AN865">
        <v>0</v>
      </c>
      <c r="AO865">
        <v>1</v>
      </c>
      <c r="AP865">
        <v>0</v>
      </c>
      <c r="AQ865">
        <v>0</v>
      </c>
      <c r="AR865">
        <v>0</v>
      </c>
      <c r="AS865" t="s">
        <v>3</v>
      </c>
      <c r="AT865">
        <v>3.1E-4</v>
      </c>
      <c r="AU865" t="s">
        <v>843</v>
      </c>
      <c r="AV865">
        <v>0</v>
      </c>
      <c r="AW865">
        <v>2</v>
      </c>
      <c r="AX865">
        <v>51458522</v>
      </c>
      <c r="AY865">
        <v>2</v>
      </c>
      <c r="AZ865">
        <v>16384</v>
      </c>
      <c r="BA865">
        <v>865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CX865">
        <f>ROUND(Y865*Source!I385,9)</f>
        <v>0</v>
      </c>
      <c r="CY865">
        <f t="shared" si="524"/>
        <v>15620</v>
      </c>
      <c r="CZ865">
        <f t="shared" si="525"/>
        <v>15620</v>
      </c>
      <c r="DA865">
        <f t="shared" si="526"/>
        <v>1</v>
      </c>
      <c r="DB865">
        <f t="shared" si="527"/>
        <v>0</v>
      </c>
      <c r="DC865">
        <f t="shared" si="528"/>
        <v>0</v>
      </c>
      <c r="DD865" t="s">
        <v>3</v>
      </c>
      <c r="DE865" t="s">
        <v>3</v>
      </c>
      <c r="DF865">
        <f t="shared" si="512"/>
        <v>0</v>
      </c>
      <c r="DG865">
        <f t="shared" si="513"/>
        <v>0</v>
      </c>
      <c r="DH865">
        <f t="shared" si="514"/>
        <v>0</v>
      </c>
      <c r="DI865">
        <f t="shared" si="515"/>
        <v>0</v>
      </c>
      <c r="DJ865">
        <f t="shared" si="529"/>
        <v>0</v>
      </c>
      <c r="DK865">
        <v>0</v>
      </c>
    </row>
    <row r="866" spans="1:115" x14ac:dyDescent="0.2">
      <c r="A866">
        <f>ROW(Source!A385)</f>
        <v>385</v>
      </c>
      <c r="B866">
        <v>51441990</v>
      </c>
      <c r="C866">
        <v>51458479</v>
      </c>
      <c r="D866">
        <v>0</v>
      </c>
      <c r="E866">
        <v>1</v>
      </c>
      <c r="F866">
        <v>1</v>
      </c>
      <c r="G866">
        <v>1</v>
      </c>
      <c r="H866">
        <v>3</v>
      </c>
      <c r="I866" t="s">
        <v>869</v>
      </c>
      <c r="J866" t="s">
        <v>3</v>
      </c>
      <c r="K866" t="s">
        <v>870</v>
      </c>
      <c r="L866">
        <v>1346</v>
      </c>
      <c r="N866">
        <v>1009</v>
      </c>
      <c r="O866" t="s">
        <v>365</v>
      </c>
      <c r="P866" t="s">
        <v>365</v>
      </c>
      <c r="Q866">
        <v>1</v>
      </c>
      <c r="W866">
        <v>0</v>
      </c>
      <c r="X866">
        <v>-1452405045</v>
      </c>
      <c r="Y866">
        <f t="shared" si="523"/>
        <v>0</v>
      </c>
      <c r="AA866">
        <v>9.42</v>
      </c>
      <c r="AB866">
        <v>0</v>
      </c>
      <c r="AC866">
        <v>0</v>
      </c>
      <c r="AD866">
        <v>0</v>
      </c>
      <c r="AE866">
        <v>9.42</v>
      </c>
      <c r="AF866">
        <v>0</v>
      </c>
      <c r="AG866">
        <v>0</v>
      </c>
      <c r="AH866">
        <v>0</v>
      </c>
      <c r="AI866">
        <v>1</v>
      </c>
      <c r="AJ866">
        <v>1</v>
      </c>
      <c r="AK866">
        <v>1</v>
      </c>
      <c r="AL866">
        <v>1</v>
      </c>
      <c r="AN866">
        <v>0</v>
      </c>
      <c r="AO866">
        <v>1</v>
      </c>
      <c r="AP866">
        <v>0</v>
      </c>
      <c r="AQ866">
        <v>0</v>
      </c>
      <c r="AR866">
        <v>0</v>
      </c>
      <c r="AS866" t="s">
        <v>3</v>
      </c>
      <c r="AT866">
        <v>0.6</v>
      </c>
      <c r="AU866" t="s">
        <v>843</v>
      </c>
      <c r="AV866">
        <v>0</v>
      </c>
      <c r="AW866">
        <v>2</v>
      </c>
      <c r="AX866">
        <v>51458523</v>
      </c>
      <c r="AY866">
        <v>2</v>
      </c>
      <c r="AZ866">
        <v>16384</v>
      </c>
      <c r="BA866">
        <v>866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CX866">
        <f>ROUND(Y866*Source!I385,9)</f>
        <v>0</v>
      </c>
      <c r="CY866">
        <f t="shared" si="524"/>
        <v>9.42</v>
      </c>
      <c r="CZ866">
        <f t="shared" si="525"/>
        <v>9.42</v>
      </c>
      <c r="DA866">
        <f t="shared" si="526"/>
        <v>1</v>
      </c>
      <c r="DB866">
        <f t="shared" si="527"/>
        <v>0</v>
      </c>
      <c r="DC866">
        <f t="shared" si="528"/>
        <v>0</v>
      </c>
      <c r="DD866" t="s">
        <v>3</v>
      </c>
      <c r="DE866" t="s">
        <v>3</v>
      </c>
      <c r="DF866">
        <f t="shared" si="512"/>
        <v>0</v>
      </c>
      <c r="DG866">
        <f t="shared" si="513"/>
        <v>0</v>
      </c>
      <c r="DH866">
        <f t="shared" si="514"/>
        <v>0</v>
      </c>
      <c r="DI866">
        <f t="shared" si="515"/>
        <v>0</v>
      </c>
      <c r="DJ866">
        <f t="shared" si="529"/>
        <v>0</v>
      </c>
      <c r="DK866">
        <v>0</v>
      </c>
    </row>
    <row r="867" spans="1:115" x14ac:dyDescent="0.2">
      <c r="A867">
        <f>ROW(Source!A393)</f>
        <v>393</v>
      </c>
      <c r="B867">
        <v>51442965</v>
      </c>
      <c r="C867">
        <v>51458528</v>
      </c>
      <c r="D867">
        <v>0</v>
      </c>
      <c r="E867">
        <v>1</v>
      </c>
      <c r="F867">
        <v>1</v>
      </c>
      <c r="G867">
        <v>1</v>
      </c>
      <c r="H867">
        <v>1</v>
      </c>
      <c r="I867" t="s">
        <v>653</v>
      </c>
      <c r="J867" t="s">
        <v>3</v>
      </c>
      <c r="K867" t="s">
        <v>654</v>
      </c>
      <c r="L867">
        <v>1369</v>
      </c>
      <c r="N867">
        <v>1013</v>
      </c>
      <c r="O867" t="s">
        <v>642</v>
      </c>
      <c r="P867" t="s">
        <v>642</v>
      </c>
      <c r="Q867">
        <v>1</v>
      </c>
      <c r="W867">
        <v>0</v>
      </c>
      <c r="X867">
        <v>1867385565</v>
      </c>
      <c r="Y867">
        <f>(AT867*1.15)</f>
        <v>1.0465</v>
      </c>
      <c r="AA867">
        <v>0</v>
      </c>
      <c r="AB867">
        <v>0</v>
      </c>
      <c r="AC867">
        <v>0</v>
      </c>
      <c r="AD867">
        <v>8.5299999999999994</v>
      </c>
      <c r="AE867">
        <v>0</v>
      </c>
      <c r="AF867">
        <v>0</v>
      </c>
      <c r="AG867">
        <v>0</v>
      </c>
      <c r="AH867">
        <v>8.5299999999999994</v>
      </c>
      <c r="AI867">
        <v>1</v>
      </c>
      <c r="AJ867">
        <v>1</v>
      </c>
      <c r="AK867">
        <v>1</v>
      </c>
      <c r="AL867">
        <v>1</v>
      </c>
      <c r="AN867">
        <v>0</v>
      </c>
      <c r="AO867">
        <v>1</v>
      </c>
      <c r="AP867">
        <v>0</v>
      </c>
      <c r="AQ867">
        <v>0</v>
      </c>
      <c r="AR867">
        <v>0</v>
      </c>
      <c r="AS867" t="s">
        <v>3</v>
      </c>
      <c r="AT867">
        <v>0.91</v>
      </c>
      <c r="AU867" t="s">
        <v>156</v>
      </c>
      <c r="AV867">
        <v>1</v>
      </c>
      <c r="AW867">
        <v>2</v>
      </c>
      <c r="AX867">
        <v>51458536</v>
      </c>
      <c r="AY867">
        <v>2</v>
      </c>
      <c r="AZ867">
        <v>131072</v>
      </c>
      <c r="BA867">
        <v>867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CX867">
        <f>ROUND(Y867*Source!I393,9)</f>
        <v>0</v>
      </c>
      <c r="CY867">
        <f>AD867</f>
        <v>8.5299999999999994</v>
      </c>
      <c r="CZ867">
        <f>AH867</f>
        <v>8.5299999999999994</v>
      </c>
      <c r="DA867">
        <f>AL867</f>
        <v>1</v>
      </c>
      <c r="DB867">
        <f>ROUND((ROUND(AT867*CZ867,2)*1.15),6)</f>
        <v>8.9239999999999995</v>
      </c>
      <c r="DC867">
        <f>ROUND((ROUND(AT867*AG867,2)*1.15),6)</f>
        <v>0</v>
      </c>
      <c r="DD867" t="s">
        <v>3</v>
      </c>
      <c r="DE867" t="s">
        <v>3</v>
      </c>
      <c r="DF867">
        <f t="shared" si="512"/>
        <v>0</v>
      </c>
      <c r="DG867">
        <f t="shared" si="513"/>
        <v>0</v>
      </c>
      <c r="DH867">
        <f t="shared" si="514"/>
        <v>0</v>
      </c>
      <c r="DI867">
        <f t="shared" si="515"/>
        <v>0</v>
      </c>
      <c r="DJ867">
        <f>DI867</f>
        <v>0</v>
      </c>
      <c r="DK867">
        <v>0</v>
      </c>
    </row>
    <row r="868" spans="1:115" x14ac:dyDescent="0.2">
      <c r="A868">
        <f>ROW(Source!A393)</f>
        <v>393</v>
      </c>
      <c r="B868">
        <v>51442965</v>
      </c>
      <c r="C868">
        <v>51458528</v>
      </c>
      <c r="D868">
        <v>121548</v>
      </c>
      <c r="E868">
        <v>1</v>
      </c>
      <c r="F868">
        <v>1</v>
      </c>
      <c r="G868">
        <v>1</v>
      </c>
      <c r="H868">
        <v>1</v>
      </c>
      <c r="I868" t="s">
        <v>31</v>
      </c>
      <c r="J868" t="s">
        <v>3</v>
      </c>
      <c r="K868" t="s">
        <v>643</v>
      </c>
      <c r="L868">
        <v>1369</v>
      </c>
      <c r="N868">
        <v>1013</v>
      </c>
      <c r="O868" t="s">
        <v>642</v>
      </c>
      <c r="P868" t="s">
        <v>642</v>
      </c>
      <c r="Q868">
        <v>1</v>
      </c>
      <c r="W868">
        <v>0</v>
      </c>
      <c r="X868">
        <v>18861106</v>
      </c>
      <c r="Y868">
        <f>(AT868*1.15)</f>
        <v>2.415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1</v>
      </c>
      <c r="AJ868">
        <v>1</v>
      </c>
      <c r="AK868">
        <v>1</v>
      </c>
      <c r="AL868">
        <v>1</v>
      </c>
      <c r="AN868">
        <v>0</v>
      </c>
      <c r="AO868">
        <v>1</v>
      </c>
      <c r="AP868">
        <v>0</v>
      </c>
      <c r="AQ868">
        <v>0</v>
      </c>
      <c r="AR868">
        <v>0</v>
      </c>
      <c r="AS868" t="s">
        <v>3</v>
      </c>
      <c r="AT868">
        <v>2.1</v>
      </c>
      <c r="AU868" t="s">
        <v>156</v>
      </c>
      <c r="AV868">
        <v>2</v>
      </c>
      <c r="AW868">
        <v>2</v>
      </c>
      <c r="AX868">
        <v>51458537</v>
      </c>
      <c r="AY868">
        <v>1</v>
      </c>
      <c r="AZ868">
        <v>0</v>
      </c>
      <c r="BA868">
        <v>868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CX868">
        <f>ROUND(Y868*Source!I393,9)</f>
        <v>0</v>
      </c>
      <c r="CY868">
        <f>AD868</f>
        <v>0</v>
      </c>
      <c r="CZ868">
        <f>AH868</f>
        <v>0</v>
      </c>
      <c r="DA868">
        <f>AL868</f>
        <v>1</v>
      </c>
      <c r="DB868">
        <f>ROUND((ROUND(AT868*CZ868,2)*1.15),6)</f>
        <v>0</v>
      </c>
      <c r="DC868">
        <f>ROUND((ROUND(AT868*AG868,2)*1.15),6)</f>
        <v>0</v>
      </c>
      <c r="DD868" t="s">
        <v>3</v>
      </c>
      <c r="DE868" t="s">
        <v>3</v>
      </c>
      <c r="DF868">
        <f t="shared" si="512"/>
        <v>0</v>
      </c>
      <c r="DG868">
        <f t="shared" si="513"/>
        <v>0</v>
      </c>
      <c r="DH868">
        <f t="shared" si="514"/>
        <v>0</v>
      </c>
      <c r="DI868">
        <f t="shared" si="515"/>
        <v>0</v>
      </c>
      <c r="DJ868">
        <f>DI868</f>
        <v>0</v>
      </c>
      <c r="DK868">
        <v>0</v>
      </c>
    </row>
    <row r="869" spans="1:115" x14ac:dyDescent="0.2">
      <c r="A869">
        <f>ROW(Source!A393)</f>
        <v>393</v>
      </c>
      <c r="B869">
        <v>51442965</v>
      </c>
      <c r="C869">
        <v>51458528</v>
      </c>
      <c r="D869">
        <v>0</v>
      </c>
      <c r="E869">
        <v>1</v>
      </c>
      <c r="F869">
        <v>1</v>
      </c>
      <c r="G869">
        <v>1</v>
      </c>
      <c r="H869">
        <v>2</v>
      </c>
      <c r="I869" t="s">
        <v>655</v>
      </c>
      <c r="J869" t="s">
        <v>3</v>
      </c>
      <c r="K869" t="s">
        <v>656</v>
      </c>
      <c r="L869">
        <v>37129807</v>
      </c>
      <c r="N869">
        <v>1011</v>
      </c>
      <c r="O869" t="s">
        <v>646</v>
      </c>
      <c r="P869" t="s">
        <v>646</v>
      </c>
      <c r="Q869">
        <v>1</v>
      </c>
      <c r="W869">
        <v>0</v>
      </c>
      <c r="X869">
        <v>1088964284</v>
      </c>
      <c r="Y869">
        <f>(AT869*1.15)</f>
        <v>0.63249999999999995</v>
      </c>
      <c r="AA869">
        <v>0</v>
      </c>
      <c r="AB869">
        <v>115.27</v>
      </c>
      <c r="AC869">
        <v>13.5</v>
      </c>
      <c r="AD869">
        <v>0</v>
      </c>
      <c r="AE869">
        <v>0</v>
      </c>
      <c r="AF869">
        <v>115.27</v>
      </c>
      <c r="AG869">
        <v>13.5</v>
      </c>
      <c r="AH869">
        <v>0</v>
      </c>
      <c r="AI869">
        <v>1</v>
      </c>
      <c r="AJ869">
        <v>1</v>
      </c>
      <c r="AK869">
        <v>1</v>
      </c>
      <c r="AL869">
        <v>1</v>
      </c>
      <c r="AN869">
        <v>0</v>
      </c>
      <c r="AO869">
        <v>1</v>
      </c>
      <c r="AP869">
        <v>0</v>
      </c>
      <c r="AQ869">
        <v>0</v>
      </c>
      <c r="AR869">
        <v>0</v>
      </c>
      <c r="AS869" t="s">
        <v>3</v>
      </c>
      <c r="AT869">
        <v>0.55000000000000004</v>
      </c>
      <c r="AU869" t="s">
        <v>156</v>
      </c>
      <c r="AV869">
        <v>0</v>
      </c>
      <c r="AW869">
        <v>2</v>
      </c>
      <c r="AX869">
        <v>51458538</v>
      </c>
      <c r="AY869">
        <v>2</v>
      </c>
      <c r="AZ869">
        <v>98304</v>
      </c>
      <c r="BA869">
        <v>869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CX869">
        <f>ROUND(Y869*Source!I393,9)</f>
        <v>0</v>
      </c>
      <c r="CY869">
        <f>AB869</f>
        <v>115.27</v>
      </c>
      <c r="CZ869">
        <f>AF869</f>
        <v>115.27</v>
      </c>
      <c r="DA869">
        <f>AJ869</f>
        <v>1</v>
      </c>
      <c r="DB869">
        <f>ROUND((ROUND(AT869*CZ869,2)*1.15),6)</f>
        <v>72.91</v>
      </c>
      <c r="DC869">
        <f>ROUND((ROUND(AT869*AG869,2)*1.15),6)</f>
        <v>8.5444999999999993</v>
      </c>
      <c r="DD869" t="s">
        <v>3</v>
      </c>
      <c r="DE869" t="s">
        <v>3</v>
      </c>
      <c r="DF869">
        <f t="shared" si="512"/>
        <v>0</v>
      </c>
      <c r="DG869">
        <f t="shared" si="513"/>
        <v>0</v>
      </c>
      <c r="DH869">
        <f t="shared" si="514"/>
        <v>0</v>
      </c>
      <c r="DI869">
        <f t="shared" si="515"/>
        <v>0</v>
      </c>
      <c r="DJ869">
        <f>DG869</f>
        <v>0</v>
      </c>
      <c r="DK869">
        <v>0</v>
      </c>
    </row>
    <row r="870" spans="1:115" x14ac:dyDescent="0.2">
      <c r="A870">
        <f>ROW(Source!A393)</f>
        <v>393</v>
      </c>
      <c r="B870">
        <v>51442965</v>
      </c>
      <c r="C870">
        <v>51458528</v>
      </c>
      <c r="D870">
        <v>0</v>
      </c>
      <c r="E870">
        <v>1</v>
      </c>
      <c r="F870">
        <v>1</v>
      </c>
      <c r="G870">
        <v>1</v>
      </c>
      <c r="H870">
        <v>2</v>
      </c>
      <c r="I870" t="s">
        <v>871</v>
      </c>
      <c r="J870" t="s">
        <v>3</v>
      </c>
      <c r="K870" t="s">
        <v>872</v>
      </c>
      <c r="L870">
        <v>37129807</v>
      </c>
      <c r="N870">
        <v>1011</v>
      </c>
      <c r="O870" t="s">
        <v>646</v>
      </c>
      <c r="P870" t="s">
        <v>646</v>
      </c>
      <c r="Q870">
        <v>1</v>
      </c>
      <c r="W870">
        <v>0</v>
      </c>
      <c r="X870">
        <v>575366572</v>
      </c>
      <c r="Y870">
        <f>(AT870*1.15)</f>
        <v>1.7825</v>
      </c>
      <c r="AA870">
        <v>0</v>
      </c>
      <c r="AB870">
        <v>793.53</v>
      </c>
      <c r="AC870">
        <v>16.440000000000001</v>
      </c>
      <c r="AD870">
        <v>0</v>
      </c>
      <c r="AE870">
        <v>0</v>
      </c>
      <c r="AF870">
        <v>793.53</v>
      </c>
      <c r="AG870">
        <v>16.440000000000001</v>
      </c>
      <c r="AH870">
        <v>0</v>
      </c>
      <c r="AI870">
        <v>1</v>
      </c>
      <c r="AJ870">
        <v>1</v>
      </c>
      <c r="AK870">
        <v>1</v>
      </c>
      <c r="AL870">
        <v>1</v>
      </c>
      <c r="AN870">
        <v>0</v>
      </c>
      <c r="AO870">
        <v>1</v>
      </c>
      <c r="AP870">
        <v>0</v>
      </c>
      <c r="AQ870">
        <v>0</v>
      </c>
      <c r="AR870">
        <v>0</v>
      </c>
      <c r="AS870" t="s">
        <v>3</v>
      </c>
      <c r="AT870">
        <v>1.55</v>
      </c>
      <c r="AU870" t="s">
        <v>156</v>
      </c>
      <c r="AV870">
        <v>0</v>
      </c>
      <c r="AW870">
        <v>2</v>
      </c>
      <c r="AX870">
        <v>51458539</v>
      </c>
      <c r="AY870">
        <v>2</v>
      </c>
      <c r="AZ870">
        <v>98304</v>
      </c>
      <c r="BA870">
        <v>870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CX870">
        <f>ROUND(Y870*Source!I393,9)</f>
        <v>0</v>
      </c>
      <c r="CY870">
        <f>AB870</f>
        <v>793.53</v>
      </c>
      <c r="CZ870">
        <f>AF870</f>
        <v>793.53</v>
      </c>
      <c r="DA870">
        <f>AJ870</f>
        <v>1</v>
      </c>
      <c r="DB870">
        <f>ROUND((ROUND(AT870*CZ870,2)*1.15),6)</f>
        <v>1414.4655</v>
      </c>
      <c r="DC870">
        <f>ROUND((ROUND(AT870*AG870,2)*1.15),6)</f>
        <v>29.302</v>
      </c>
      <c r="DD870" t="s">
        <v>3</v>
      </c>
      <c r="DE870" t="s">
        <v>3</v>
      </c>
      <c r="DF870">
        <f t="shared" si="512"/>
        <v>0</v>
      </c>
      <c r="DG870">
        <f t="shared" si="513"/>
        <v>0</v>
      </c>
      <c r="DH870">
        <f t="shared" si="514"/>
        <v>0</v>
      </c>
      <c r="DI870">
        <f t="shared" si="515"/>
        <v>0</v>
      </c>
      <c r="DJ870">
        <f>DG870</f>
        <v>0</v>
      </c>
      <c r="DK870">
        <v>0</v>
      </c>
    </row>
    <row r="871" spans="1:115" x14ac:dyDescent="0.2">
      <c r="A871">
        <f>ROW(Source!A393)</f>
        <v>393</v>
      </c>
      <c r="B871">
        <v>51442965</v>
      </c>
      <c r="C871">
        <v>51458528</v>
      </c>
      <c r="D871">
        <v>0</v>
      </c>
      <c r="E871">
        <v>1</v>
      </c>
      <c r="F871">
        <v>1</v>
      </c>
      <c r="G871">
        <v>1</v>
      </c>
      <c r="H871">
        <v>2</v>
      </c>
      <c r="I871" t="s">
        <v>837</v>
      </c>
      <c r="J871" t="s">
        <v>3</v>
      </c>
      <c r="K871" t="s">
        <v>838</v>
      </c>
      <c r="L871">
        <v>37129807</v>
      </c>
      <c r="N871">
        <v>1011</v>
      </c>
      <c r="O871" t="s">
        <v>646</v>
      </c>
      <c r="P871" t="s">
        <v>646</v>
      </c>
      <c r="Q871">
        <v>1</v>
      </c>
      <c r="W871">
        <v>0</v>
      </c>
      <c r="X871">
        <v>1034830941</v>
      </c>
      <c r="Y871">
        <f>(AT871*1.15)</f>
        <v>0.52900000000000003</v>
      </c>
      <c r="AA871">
        <v>0</v>
      </c>
      <c r="AB871">
        <v>1.2</v>
      </c>
      <c r="AC871">
        <v>0</v>
      </c>
      <c r="AD871">
        <v>0</v>
      </c>
      <c r="AE871">
        <v>0</v>
      </c>
      <c r="AF871">
        <v>1.2</v>
      </c>
      <c r="AG871">
        <v>0</v>
      </c>
      <c r="AH871">
        <v>0</v>
      </c>
      <c r="AI871">
        <v>1</v>
      </c>
      <c r="AJ871">
        <v>1</v>
      </c>
      <c r="AK871">
        <v>1</v>
      </c>
      <c r="AL871">
        <v>1</v>
      </c>
      <c r="AN871">
        <v>0</v>
      </c>
      <c r="AO871">
        <v>1</v>
      </c>
      <c r="AP871">
        <v>0</v>
      </c>
      <c r="AQ871">
        <v>0</v>
      </c>
      <c r="AR871">
        <v>0</v>
      </c>
      <c r="AS871" t="s">
        <v>3</v>
      </c>
      <c r="AT871">
        <v>0.46</v>
      </c>
      <c r="AU871" t="s">
        <v>156</v>
      </c>
      <c r="AV871">
        <v>0</v>
      </c>
      <c r="AW871">
        <v>2</v>
      </c>
      <c r="AX871">
        <v>51458540</v>
      </c>
      <c r="AY871">
        <v>2</v>
      </c>
      <c r="AZ871">
        <v>32768</v>
      </c>
      <c r="BA871">
        <v>871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CX871">
        <f>ROUND(Y871*Source!I393,9)</f>
        <v>0</v>
      </c>
      <c r="CY871">
        <f>AB871</f>
        <v>1.2</v>
      </c>
      <c r="CZ871">
        <f>AF871</f>
        <v>1.2</v>
      </c>
      <c r="DA871">
        <f>AJ871</f>
        <v>1</v>
      </c>
      <c r="DB871">
        <f>ROUND((ROUND(AT871*CZ871,2)*1.15),6)</f>
        <v>0.63249999999999995</v>
      </c>
      <c r="DC871">
        <f>ROUND((ROUND(AT871*AG871,2)*1.15),6)</f>
        <v>0</v>
      </c>
      <c r="DD871" t="s">
        <v>3</v>
      </c>
      <c r="DE871" t="s">
        <v>3</v>
      </c>
      <c r="DF871">
        <f t="shared" si="512"/>
        <v>0</v>
      </c>
      <c r="DG871">
        <f t="shared" si="513"/>
        <v>0</v>
      </c>
      <c r="DH871">
        <f t="shared" si="514"/>
        <v>0</v>
      </c>
      <c r="DI871">
        <f t="shared" si="515"/>
        <v>0</v>
      </c>
      <c r="DJ871">
        <f>DG871</f>
        <v>0</v>
      </c>
      <c r="DK871">
        <v>0</v>
      </c>
    </row>
    <row r="872" spans="1:115" x14ac:dyDescent="0.2">
      <c r="A872">
        <f>ROW(Source!A393)</f>
        <v>393</v>
      </c>
      <c r="B872">
        <v>51442965</v>
      </c>
      <c r="C872">
        <v>51458528</v>
      </c>
      <c r="D872">
        <v>0</v>
      </c>
      <c r="E872">
        <v>1</v>
      </c>
      <c r="F872">
        <v>1</v>
      </c>
      <c r="G872">
        <v>1</v>
      </c>
      <c r="H872">
        <v>3</v>
      </c>
      <c r="I872" t="s">
        <v>873</v>
      </c>
      <c r="J872" t="s">
        <v>3</v>
      </c>
      <c r="K872" t="s">
        <v>874</v>
      </c>
      <c r="L872">
        <v>1339</v>
      </c>
      <c r="N872">
        <v>1007</v>
      </c>
      <c r="O872" t="s">
        <v>57</v>
      </c>
      <c r="P872" t="s">
        <v>57</v>
      </c>
      <c r="Q872">
        <v>1</v>
      </c>
      <c r="W872">
        <v>0</v>
      </c>
      <c r="X872">
        <v>-751982090</v>
      </c>
      <c r="Y872">
        <f>AT872</f>
        <v>0.31</v>
      </c>
      <c r="AA872">
        <v>38.51</v>
      </c>
      <c r="AB872">
        <v>0</v>
      </c>
      <c r="AC872">
        <v>0</v>
      </c>
      <c r="AD872">
        <v>0</v>
      </c>
      <c r="AE872">
        <v>38.51</v>
      </c>
      <c r="AF872">
        <v>0</v>
      </c>
      <c r="AG872">
        <v>0</v>
      </c>
      <c r="AH872">
        <v>0</v>
      </c>
      <c r="AI872">
        <v>1</v>
      </c>
      <c r="AJ872">
        <v>1</v>
      </c>
      <c r="AK872">
        <v>1</v>
      </c>
      <c r="AL872">
        <v>1</v>
      </c>
      <c r="AN872">
        <v>0</v>
      </c>
      <c r="AO872">
        <v>1</v>
      </c>
      <c r="AP872">
        <v>0</v>
      </c>
      <c r="AQ872">
        <v>0</v>
      </c>
      <c r="AR872">
        <v>0</v>
      </c>
      <c r="AS872" t="s">
        <v>3</v>
      </c>
      <c r="AT872">
        <v>0.31</v>
      </c>
      <c r="AU872" t="s">
        <v>3</v>
      </c>
      <c r="AV872">
        <v>0</v>
      </c>
      <c r="AW872">
        <v>2</v>
      </c>
      <c r="AX872">
        <v>51458541</v>
      </c>
      <c r="AY872">
        <v>2</v>
      </c>
      <c r="AZ872">
        <v>16384</v>
      </c>
      <c r="BA872">
        <v>872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CX872">
        <f>ROUND(Y872*Source!I393,9)</f>
        <v>0</v>
      </c>
      <c r="CY872">
        <f>AA872</f>
        <v>38.51</v>
      </c>
      <c r="CZ872">
        <f>AE872</f>
        <v>38.51</v>
      </c>
      <c r="DA872">
        <f>AI872</f>
        <v>1</v>
      </c>
      <c r="DB872">
        <f>ROUND(ROUND(AT872*CZ872,2),6)</f>
        <v>11.94</v>
      </c>
      <c r="DC872">
        <f>ROUND(ROUND(AT872*AG872,2),6)</f>
        <v>0</v>
      </c>
      <c r="DD872" t="s">
        <v>3</v>
      </c>
      <c r="DE872" t="s">
        <v>3</v>
      </c>
      <c r="DF872">
        <f t="shared" si="512"/>
        <v>0</v>
      </c>
      <c r="DG872">
        <f t="shared" si="513"/>
        <v>0</v>
      </c>
      <c r="DH872">
        <f t="shared" si="514"/>
        <v>0</v>
      </c>
      <c r="DI872">
        <f t="shared" si="515"/>
        <v>0</v>
      </c>
      <c r="DJ872">
        <f>DF872</f>
        <v>0</v>
      </c>
      <c r="DK872">
        <v>0</v>
      </c>
    </row>
    <row r="873" spans="1:115" x14ac:dyDescent="0.2">
      <c r="A873">
        <f>ROW(Source!A393)</f>
        <v>393</v>
      </c>
      <c r="B873">
        <v>51442965</v>
      </c>
      <c r="C873">
        <v>51458528</v>
      </c>
      <c r="D873">
        <v>0</v>
      </c>
      <c r="E873">
        <v>1</v>
      </c>
      <c r="F873">
        <v>1</v>
      </c>
      <c r="G873">
        <v>1</v>
      </c>
      <c r="H873">
        <v>3</v>
      </c>
      <c r="I873" t="s">
        <v>841</v>
      </c>
      <c r="J873" t="s">
        <v>3</v>
      </c>
      <c r="K873" t="s">
        <v>842</v>
      </c>
      <c r="L873">
        <v>1339</v>
      </c>
      <c r="N873">
        <v>1007</v>
      </c>
      <c r="O873" t="s">
        <v>57</v>
      </c>
      <c r="P873" t="s">
        <v>57</v>
      </c>
      <c r="Q873">
        <v>1</v>
      </c>
      <c r="W873">
        <v>0</v>
      </c>
      <c r="X873">
        <v>516308607</v>
      </c>
      <c r="Y873">
        <f>AT873</f>
        <v>1.46</v>
      </c>
      <c r="AA873">
        <v>6.22</v>
      </c>
      <c r="AB873">
        <v>0</v>
      </c>
      <c r="AC873">
        <v>0</v>
      </c>
      <c r="AD873">
        <v>0</v>
      </c>
      <c r="AE873">
        <v>6.22</v>
      </c>
      <c r="AF873">
        <v>0</v>
      </c>
      <c r="AG873">
        <v>0</v>
      </c>
      <c r="AH873">
        <v>0</v>
      </c>
      <c r="AI873">
        <v>1</v>
      </c>
      <c r="AJ873">
        <v>1</v>
      </c>
      <c r="AK873">
        <v>1</v>
      </c>
      <c r="AL873">
        <v>1</v>
      </c>
      <c r="AN873">
        <v>0</v>
      </c>
      <c r="AO873">
        <v>1</v>
      </c>
      <c r="AP873">
        <v>0</v>
      </c>
      <c r="AQ873">
        <v>0</v>
      </c>
      <c r="AR873">
        <v>0</v>
      </c>
      <c r="AS873" t="s">
        <v>3</v>
      </c>
      <c r="AT873">
        <v>1.46</v>
      </c>
      <c r="AU873" t="s">
        <v>3</v>
      </c>
      <c r="AV873">
        <v>0</v>
      </c>
      <c r="AW873">
        <v>2</v>
      </c>
      <c r="AX873">
        <v>51458542</v>
      </c>
      <c r="AY873">
        <v>2</v>
      </c>
      <c r="AZ873">
        <v>16384</v>
      </c>
      <c r="BA873">
        <v>873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CX873">
        <f>ROUND(Y873*Source!I393,9)</f>
        <v>0</v>
      </c>
      <c r="CY873">
        <f>AA873</f>
        <v>6.22</v>
      </c>
      <c r="CZ873">
        <f>AE873</f>
        <v>6.22</v>
      </c>
      <c r="DA873">
        <f>AI873</f>
        <v>1</v>
      </c>
      <c r="DB873">
        <f>ROUND(ROUND(AT873*CZ873,2),6)</f>
        <v>9.08</v>
      </c>
      <c r="DC873">
        <f>ROUND(ROUND(AT873*AG873,2),6)</f>
        <v>0</v>
      </c>
      <c r="DD873" t="s">
        <v>3</v>
      </c>
      <c r="DE873" t="s">
        <v>3</v>
      </c>
      <c r="DF873">
        <f t="shared" si="512"/>
        <v>0</v>
      </c>
      <c r="DG873">
        <f t="shared" si="513"/>
        <v>0</v>
      </c>
      <c r="DH873">
        <f t="shared" si="514"/>
        <v>0</v>
      </c>
      <c r="DI873">
        <f t="shared" si="515"/>
        <v>0</v>
      </c>
      <c r="DJ873">
        <f>DF873</f>
        <v>0</v>
      </c>
      <c r="DK873">
        <v>0</v>
      </c>
    </row>
    <row r="874" spans="1:115" x14ac:dyDescent="0.2">
      <c r="A874">
        <f>ROW(Source!A394)</f>
        <v>394</v>
      </c>
      <c r="B874">
        <v>51441990</v>
      </c>
      <c r="C874">
        <v>51458528</v>
      </c>
      <c r="D874">
        <v>0</v>
      </c>
      <c r="E874">
        <v>1</v>
      </c>
      <c r="F874">
        <v>1</v>
      </c>
      <c r="G874">
        <v>1</v>
      </c>
      <c r="H874">
        <v>1</v>
      </c>
      <c r="I874" t="s">
        <v>653</v>
      </c>
      <c r="J874" t="s">
        <v>3</v>
      </c>
      <c r="K874" t="s">
        <v>654</v>
      </c>
      <c r="L874">
        <v>1369</v>
      </c>
      <c r="N874">
        <v>1013</v>
      </c>
      <c r="O874" t="s">
        <v>642</v>
      </c>
      <c r="P874" t="s">
        <v>642</v>
      </c>
      <c r="Q874">
        <v>1</v>
      </c>
      <c r="W874">
        <v>0</v>
      </c>
      <c r="X874">
        <v>1867385565</v>
      </c>
      <c r="Y874">
        <f>(AT874*1.15)</f>
        <v>1.0465</v>
      </c>
      <c r="AA874">
        <v>0</v>
      </c>
      <c r="AB874">
        <v>0</v>
      </c>
      <c r="AC874">
        <v>0</v>
      </c>
      <c r="AD874">
        <v>8.5299999999999994</v>
      </c>
      <c r="AE874">
        <v>0</v>
      </c>
      <c r="AF874">
        <v>0</v>
      </c>
      <c r="AG874">
        <v>0</v>
      </c>
      <c r="AH874">
        <v>8.5299999999999994</v>
      </c>
      <c r="AI874">
        <v>1</v>
      </c>
      <c r="AJ874">
        <v>1</v>
      </c>
      <c r="AK874">
        <v>1</v>
      </c>
      <c r="AL874">
        <v>1</v>
      </c>
      <c r="AN874">
        <v>0</v>
      </c>
      <c r="AO874">
        <v>1</v>
      </c>
      <c r="AP874">
        <v>0</v>
      </c>
      <c r="AQ874">
        <v>0</v>
      </c>
      <c r="AR874">
        <v>0</v>
      </c>
      <c r="AS874" t="s">
        <v>3</v>
      </c>
      <c r="AT874">
        <v>0.91</v>
      </c>
      <c r="AU874" t="s">
        <v>156</v>
      </c>
      <c r="AV874">
        <v>1</v>
      </c>
      <c r="AW874">
        <v>2</v>
      </c>
      <c r="AX874">
        <v>51458536</v>
      </c>
      <c r="AY874">
        <v>2</v>
      </c>
      <c r="AZ874">
        <v>131072</v>
      </c>
      <c r="BA874">
        <v>874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CX874">
        <f>ROUND(Y874*Source!I394,9)</f>
        <v>0</v>
      </c>
      <c r="CY874">
        <f>AD874</f>
        <v>8.5299999999999994</v>
      </c>
      <c r="CZ874">
        <f>AH874</f>
        <v>8.5299999999999994</v>
      </c>
      <c r="DA874">
        <f>AL874</f>
        <v>1</v>
      </c>
      <c r="DB874">
        <f>ROUND((ROUND(AT874*CZ874,2)*1.15),6)</f>
        <v>8.9239999999999995</v>
      </c>
      <c r="DC874">
        <f>ROUND((ROUND(AT874*AG874,2)*1.15),6)</f>
        <v>0</v>
      </c>
      <c r="DD874" t="s">
        <v>3</v>
      </c>
      <c r="DE874" t="s">
        <v>3</v>
      </c>
      <c r="DF874">
        <f t="shared" si="512"/>
        <v>0</v>
      </c>
      <c r="DG874">
        <f t="shared" si="513"/>
        <v>0</v>
      </c>
      <c r="DH874">
        <f t="shared" si="514"/>
        <v>0</v>
      </c>
      <c r="DI874">
        <f t="shared" si="515"/>
        <v>0</v>
      </c>
      <c r="DJ874">
        <f>DI874</f>
        <v>0</v>
      </c>
      <c r="DK874">
        <v>0</v>
      </c>
    </row>
    <row r="875" spans="1:115" x14ac:dyDescent="0.2">
      <c r="A875">
        <f>ROW(Source!A394)</f>
        <v>394</v>
      </c>
      <c r="B875">
        <v>51441990</v>
      </c>
      <c r="C875">
        <v>51458528</v>
      </c>
      <c r="D875">
        <v>121548</v>
      </c>
      <c r="E875">
        <v>1</v>
      </c>
      <c r="F875">
        <v>1</v>
      </c>
      <c r="G875">
        <v>1</v>
      </c>
      <c r="H875">
        <v>1</v>
      </c>
      <c r="I875" t="s">
        <v>31</v>
      </c>
      <c r="J875" t="s">
        <v>3</v>
      </c>
      <c r="K875" t="s">
        <v>643</v>
      </c>
      <c r="L875">
        <v>1369</v>
      </c>
      <c r="N875">
        <v>1013</v>
      </c>
      <c r="O875" t="s">
        <v>642</v>
      </c>
      <c r="P875" t="s">
        <v>642</v>
      </c>
      <c r="Q875">
        <v>1</v>
      </c>
      <c r="W875">
        <v>0</v>
      </c>
      <c r="X875">
        <v>18861106</v>
      </c>
      <c r="Y875">
        <f>(AT875*1.15)</f>
        <v>2.415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1</v>
      </c>
      <c r="AJ875">
        <v>1</v>
      </c>
      <c r="AK875">
        <v>1</v>
      </c>
      <c r="AL875">
        <v>1</v>
      </c>
      <c r="AN875">
        <v>0</v>
      </c>
      <c r="AO875">
        <v>1</v>
      </c>
      <c r="AP875">
        <v>0</v>
      </c>
      <c r="AQ875">
        <v>0</v>
      </c>
      <c r="AR875">
        <v>0</v>
      </c>
      <c r="AS875" t="s">
        <v>3</v>
      </c>
      <c r="AT875">
        <v>2.1</v>
      </c>
      <c r="AU875" t="s">
        <v>156</v>
      </c>
      <c r="AV875">
        <v>2</v>
      </c>
      <c r="AW875">
        <v>2</v>
      </c>
      <c r="AX875">
        <v>51458537</v>
      </c>
      <c r="AY875">
        <v>1</v>
      </c>
      <c r="AZ875">
        <v>0</v>
      </c>
      <c r="BA875">
        <v>875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CX875">
        <f>ROUND(Y875*Source!I394,9)</f>
        <v>0</v>
      </c>
      <c r="CY875">
        <f>AD875</f>
        <v>0</v>
      </c>
      <c r="CZ875">
        <f>AH875</f>
        <v>0</v>
      </c>
      <c r="DA875">
        <f>AL875</f>
        <v>1</v>
      </c>
      <c r="DB875">
        <f>ROUND((ROUND(AT875*CZ875,2)*1.15),6)</f>
        <v>0</v>
      </c>
      <c r="DC875">
        <f>ROUND((ROUND(AT875*AG875,2)*1.15),6)</f>
        <v>0</v>
      </c>
      <c r="DD875" t="s">
        <v>3</v>
      </c>
      <c r="DE875" t="s">
        <v>3</v>
      </c>
      <c r="DF875">
        <f t="shared" si="512"/>
        <v>0</v>
      </c>
      <c r="DG875">
        <f t="shared" si="513"/>
        <v>0</v>
      </c>
      <c r="DH875">
        <f t="shared" si="514"/>
        <v>0</v>
      </c>
      <c r="DI875">
        <f t="shared" si="515"/>
        <v>0</v>
      </c>
      <c r="DJ875">
        <f>DI875</f>
        <v>0</v>
      </c>
      <c r="DK875">
        <v>0</v>
      </c>
    </row>
    <row r="876" spans="1:115" x14ac:dyDescent="0.2">
      <c r="A876">
        <f>ROW(Source!A394)</f>
        <v>394</v>
      </c>
      <c r="B876">
        <v>51441990</v>
      </c>
      <c r="C876">
        <v>51458528</v>
      </c>
      <c r="D876">
        <v>0</v>
      </c>
      <c r="E876">
        <v>1</v>
      </c>
      <c r="F876">
        <v>1</v>
      </c>
      <c r="G876">
        <v>1</v>
      </c>
      <c r="H876">
        <v>2</v>
      </c>
      <c r="I876" t="s">
        <v>655</v>
      </c>
      <c r="J876" t="s">
        <v>3</v>
      </c>
      <c r="K876" t="s">
        <v>656</v>
      </c>
      <c r="L876">
        <v>37129807</v>
      </c>
      <c r="N876">
        <v>1011</v>
      </c>
      <c r="O876" t="s">
        <v>646</v>
      </c>
      <c r="P876" t="s">
        <v>646</v>
      </c>
      <c r="Q876">
        <v>1</v>
      </c>
      <c r="W876">
        <v>0</v>
      </c>
      <c r="X876">
        <v>1088964284</v>
      </c>
      <c r="Y876">
        <f>(AT876*1.15)</f>
        <v>0.63249999999999995</v>
      </c>
      <c r="AA876">
        <v>0</v>
      </c>
      <c r="AB876">
        <v>115.27</v>
      </c>
      <c r="AC876">
        <v>13.5</v>
      </c>
      <c r="AD876">
        <v>0</v>
      </c>
      <c r="AE876">
        <v>0</v>
      </c>
      <c r="AF876">
        <v>115.27</v>
      </c>
      <c r="AG876">
        <v>13.5</v>
      </c>
      <c r="AH876">
        <v>0</v>
      </c>
      <c r="AI876">
        <v>1</v>
      </c>
      <c r="AJ876">
        <v>1</v>
      </c>
      <c r="AK876">
        <v>1</v>
      </c>
      <c r="AL876">
        <v>1</v>
      </c>
      <c r="AN876">
        <v>0</v>
      </c>
      <c r="AO876">
        <v>1</v>
      </c>
      <c r="AP876">
        <v>0</v>
      </c>
      <c r="AQ876">
        <v>0</v>
      </c>
      <c r="AR876">
        <v>0</v>
      </c>
      <c r="AS876" t="s">
        <v>3</v>
      </c>
      <c r="AT876">
        <v>0.55000000000000004</v>
      </c>
      <c r="AU876" t="s">
        <v>156</v>
      </c>
      <c r="AV876">
        <v>0</v>
      </c>
      <c r="AW876">
        <v>2</v>
      </c>
      <c r="AX876">
        <v>51458538</v>
      </c>
      <c r="AY876">
        <v>2</v>
      </c>
      <c r="AZ876">
        <v>98304</v>
      </c>
      <c r="BA876">
        <v>876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CX876">
        <f>ROUND(Y876*Source!I394,9)</f>
        <v>0</v>
      </c>
      <c r="CY876">
        <f>AB876</f>
        <v>115.27</v>
      </c>
      <c r="CZ876">
        <f>AF876</f>
        <v>115.27</v>
      </c>
      <c r="DA876">
        <f>AJ876</f>
        <v>1</v>
      </c>
      <c r="DB876">
        <f>ROUND((ROUND(AT876*CZ876,2)*1.15),6)</f>
        <v>72.91</v>
      </c>
      <c r="DC876">
        <f>ROUND((ROUND(AT876*AG876,2)*1.15),6)</f>
        <v>8.5444999999999993</v>
      </c>
      <c r="DD876" t="s">
        <v>3</v>
      </c>
      <c r="DE876" t="s">
        <v>3</v>
      </c>
      <c r="DF876">
        <f t="shared" si="512"/>
        <v>0</v>
      </c>
      <c r="DG876">
        <f t="shared" si="513"/>
        <v>0</v>
      </c>
      <c r="DH876">
        <f t="shared" si="514"/>
        <v>0</v>
      </c>
      <c r="DI876">
        <f t="shared" si="515"/>
        <v>0</v>
      </c>
      <c r="DJ876">
        <f>DG876</f>
        <v>0</v>
      </c>
      <c r="DK876">
        <v>0</v>
      </c>
    </row>
    <row r="877" spans="1:115" x14ac:dyDescent="0.2">
      <c r="A877">
        <f>ROW(Source!A394)</f>
        <v>394</v>
      </c>
      <c r="B877">
        <v>51441990</v>
      </c>
      <c r="C877">
        <v>51458528</v>
      </c>
      <c r="D877">
        <v>0</v>
      </c>
      <c r="E877">
        <v>1</v>
      </c>
      <c r="F877">
        <v>1</v>
      </c>
      <c r="G877">
        <v>1</v>
      </c>
      <c r="H877">
        <v>2</v>
      </c>
      <c r="I877" t="s">
        <v>871</v>
      </c>
      <c r="J877" t="s">
        <v>3</v>
      </c>
      <c r="K877" t="s">
        <v>872</v>
      </c>
      <c r="L877">
        <v>37129807</v>
      </c>
      <c r="N877">
        <v>1011</v>
      </c>
      <c r="O877" t="s">
        <v>646</v>
      </c>
      <c r="P877" t="s">
        <v>646</v>
      </c>
      <c r="Q877">
        <v>1</v>
      </c>
      <c r="W877">
        <v>0</v>
      </c>
      <c r="X877">
        <v>575366572</v>
      </c>
      <c r="Y877">
        <f>(AT877*1.15)</f>
        <v>1.7825</v>
      </c>
      <c r="AA877">
        <v>0</v>
      </c>
      <c r="AB877">
        <v>793.53</v>
      </c>
      <c r="AC877">
        <v>16.440000000000001</v>
      </c>
      <c r="AD877">
        <v>0</v>
      </c>
      <c r="AE877">
        <v>0</v>
      </c>
      <c r="AF877">
        <v>793.53</v>
      </c>
      <c r="AG877">
        <v>16.440000000000001</v>
      </c>
      <c r="AH877">
        <v>0</v>
      </c>
      <c r="AI877">
        <v>1</v>
      </c>
      <c r="AJ877">
        <v>1</v>
      </c>
      <c r="AK877">
        <v>1</v>
      </c>
      <c r="AL877">
        <v>1</v>
      </c>
      <c r="AN877">
        <v>0</v>
      </c>
      <c r="AO877">
        <v>1</v>
      </c>
      <c r="AP877">
        <v>0</v>
      </c>
      <c r="AQ877">
        <v>0</v>
      </c>
      <c r="AR877">
        <v>0</v>
      </c>
      <c r="AS877" t="s">
        <v>3</v>
      </c>
      <c r="AT877">
        <v>1.55</v>
      </c>
      <c r="AU877" t="s">
        <v>156</v>
      </c>
      <c r="AV877">
        <v>0</v>
      </c>
      <c r="AW877">
        <v>2</v>
      </c>
      <c r="AX877">
        <v>51458539</v>
      </c>
      <c r="AY877">
        <v>2</v>
      </c>
      <c r="AZ877">
        <v>98304</v>
      </c>
      <c r="BA877">
        <v>877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CX877">
        <f>ROUND(Y877*Source!I394,9)</f>
        <v>0</v>
      </c>
      <c r="CY877">
        <f>AB877</f>
        <v>793.53</v>
      </c>
      <c r="CZ877">
        <f>AF877</f>
        <v>793.53</v>
      </c>
      <c r="DA877">
        <f>AJ877</f>
        <v>1</v>
      </c>
      <c r="DB877">
        <f>ROUND((ROUND(AT877*CZ877,2)*1.15),6)</f>
        <v>1414.4655</v>
      </c>
      <c r="DC877">
        <f>ROUND((ROUND(AT877*AG877,2)*1.15),6)</f>
        <v>29.302</v>
      </c>
      <c r="DD877" t="s">
        <v>3</v>
      </c>
      <c r="DE877" t="s">
        <v>3</v>
      </c>
      <c r="DF877">
        <f t="shared" si="512"/>
        <v>0</v>
      </c>
      <c r="DG877">
        <f t="shared" si="513"/>
        <v>0</v>
      </c>
      <c r="DH877">
        <f t="shared" si="514"/>
        <v>0</v>
      </c>
      <c r="DI877">
        <f t="shared" si="515"/>
        <v>0</v>
      </c>
      <c r="DJ877">
        <f>DG877</f>
        <v>0</v>
      </c>
      <c r="DK877">
        <v>0</v>
      </c>
    </row>
    <row r="878" spans="1:115" x14ac:dyDescent="0.2">
      <c r="A878">
        <f>ROW(Source!A394)</f>
        <v>394</v>
      </c>
      <c r="B878">
        <v>51441990</v>
      </c>
      <c r="C878">
        <v>51458528</v>
      </c>
      <c r="D878">
        <v>0</v>
      </c>
      <c r="E878">
        <v>1</v>
      </c>
      <c r="F878">
        <v>1</v>
      </c>
      <c r="G878">
        <v>1</v>
      </c>
      <c r="H878">
        <v>2</v>
      </c>
      <c r="I878" t="s">
        <v>837</v>
      </c>
      <c r="J878" t="s">
        <v>3</v>
      </c>
      <c r="K878" t="s">
        <v>838</v>
      </c>
      <c r="L878">
        <v>37129807</v>
      </c>
      <c r="N878">
        <v>1011</v>
      </c>
      <c r="O878" t="s">
        <v>646</v>
      </c>
      <c r="P878" t="s">
        <v>646</v>
      </c>
      <c r="Q878">
        <v>1</v>
      </c>
      <c r="W878">
        <v>0</v>
      </c>
      <c r="X878">
        <v>1034830941</v>
      </c>
      <c r="Y878">
        <f>(AT878*1.15)</f>
        <v>0.52900000000000003</v>
      </c>
      <c r="AA878">
        <v>0</v>
      </c>
      <c r="AB878">
        <v>1.2</v>
      </c>
      <c r="AC878">
        <v>0</v>
      </c>
      <c r="AD878">
        <v>0</v>
      </c>
      <c r="AE878">
        <v>0</v>
      </c>
      <c r="AF878">
        <v>1.2</v>
      </c>
      <c r="AG878">
        <v>0</v>
      </c>
      <c r="AH878">
        <v>0</v>
      </c>
      <c r="AI878">
        <v>1</v>
      </c>
      <c r="AJ878">
        <v>1</v>
      </c>
      <c r="AK878">
        <v>1</v>
      </c>
      <c r="AL878">
        <v>1</v>
      </c>
      <c r="AN878">
        <v>0</v>
      </c>
      <c r="AO878">
        <v>1</v>
      </c>
      <c r="AP878">
        <v>0</v>
      </c>
      <c r="AQ878">
        <v>0</v>
      </c>
      <c r="AR878">
        <v>0</v>
      </c>
      <c r="AS878" t="s">
        <v>3</v>
      </c>
      <c r="AT878">
        <v>0.46</v>
      </c>
      <c r="AU878" t="s">
        <v>156</v>
      </c>
      <c r="AV878">
        <v>0</v>
      </c>
      <c r="AW878">
        <v>2</v>
      </c>
      <c r="AX878">
        <v>51458540</v>
      </c>
      <c r="AY878">
        <v>2</v>
      </c>
      <c r="AZ878">
        <v>32768</v>
      </c>
      <c r="BA878">
        <v>878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CX878">
        <f>ROUND(Y878*Source!I394,9)</f>
        <v>0</v>
      </c>
      <c r="CY878">
        <f>AB878</f>
        <v>1.2</v>
      </c>
      <c r="CZ878">
        <f>AF878</f>
        <v>1.2</v>
      </c>
      <c r="DA878">
        <f>AJ878</f>
        <v>1</v>
      </c>
      <c r="DB878">
        <f>ROUND((ROUND(AT878*CZ878,2)*1.15),6)</f>
        <v>0.63249999999999995</v>
      </c>
      <c r="DC878">
        <f>ROUND((ROUND(AT878*AG878,2)*1.15),6)</f>
        <v>0</v>
      </c>
      <c r="DD878" t="s">
        <v>3</v>
      </c>
      <c r="DE878" t="s">
        <v>3</v>
      </c>
      <c r="DF878">
        <f t="shared" si="512"/>
        <v>0</v>
      </c>
      <c r="DG878">
        <f t="shared" si="513"/>
        <v>0</v>
      </c>
      <c r="DH878">
        <f t="shared" si="514"/>
        <v>0</v>
      </c>
      <c r="DI878">
        <f t="shared" si="515"/>
        <v>0</v>
      </c>
      <c r="DJ878">
        <f>DG878</f>
        <v>0</v>
      </c>
      <c r="DK878">
        <v>0</v>
      </c>
    </row>
    <row r="879" spans="1:115" x14ac:dyDescent="0.2">
      <c r="A879">
        <f>ROW(Source!A394)</f>
        <v>394</v>
      </c>
      <c r="B879">
        <v>51441990</v>
      </c>
      <c r="C879">
        <v>51458528</v>
      </c>
      <c r="D879">
        <v>0</v>
      </c>
      <c r="E879">
        <v>1</v>
      </c>
      <c r="F879">
        <v>1</v>
      </c>
      <c r="G879">
        <v>1</v>
      </c>
      <c r="H879">
        <v>3</v>
      </c>
      <c r="I879" t="s">
        <v>873</v>
      </c>
      <c r="J879" t="s">
        <v>3</v>
      </c>
      <c r="K879" t="s">
        <v>874</v>
      </c>
      <c r="L879">
        <v>1339</v>
      </c>
      <c r="N879">
        <v>1007</v>
      </c>
      <c r="O879" t="s">
        <v>57</v>
      </c>
      <c r="P879" t="s">
        <v>57</v>
      </c>
      <c r="Q879">
        <v>1</v>
      </c>
      <c r="W879">
        <v>0</v>
      </c>
      <c r="X879">
        <v>-751982090</v>
      </c>
      <c r="Y879">
        <f>AT879</f>
        <v>0.31</v>
      </c>
      <c r="AA879">
        <v>38.51</v>
      </c>
      <c r="AB879">
        <v>0</v>
      </c>
      <c r="AC879">
        <v>0</v>
      </c>
      <c r="AD879">
        <v>0</v>
      </c>
      <c r="AE879">
        <v>38.51</v>
      </c>
      <c r="AF879">
        <v>0</v>
      </c>
      <c r="AG879">
        <v>0</v>
      </c>
      <c r="AH879">
        <v>0</v>
      </c>
      <c r="AI879">
        <v>1</v>
      </c>
      <c r="AJ879">
        <v>1</v>
      </c>
      <c r="AK879">
        <v>1</v>
      </c>
      <c r="AL879">
        <v>1</v>
      </c>
      <c r="AN879">
        <v>0</v>
      </c>
      <c r="AO879">
        <v>1</v>
      </c>
      <c r="AP879">
        <v>0</v>
      </c>
      <c r="AQ879">
        <v>0</v>
      </c>
      <c r="AR879">
        <v>0</v>
      </c>
      <c r="AS879" t="s">
        <v>3</v>
      </c>
      <c r="AT879">
        <v>0.31</v>
      </c>
      <c r="AU879" t="s">
        <v>3</v>
      </c>
      <c r="AV879">
        <v>0</v>
      </c>
      <c r="AW879">
        <v>2</v>
      </c>
      <c r="AX879">
        <v>51458541</v>
      </c>
      <c r="AY879">
        <v>2</v>
      </c>
      <c r="AZ879">
        <v>16384</v>
      </c>
      <c r="BA879">
        <v>879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CX879">
        <f>ROUND(Y879*Source!I394,9)</f>
        <v>0</v>
      </c>
      <c r="CY879">
        <f>AA879</f>
        <v>38.51</v>
      </c>
      <c r="CZ879">
        <f>AE879</f>
        <v>38.51</v>
      </c>
      <c r="DA879">
        <f>AI879</f>
        <v>1</v>
      </c>
      <c r="DB879">
        <f>ROUND(ROUND(AT879*CZ879,2),6)</f>
        <v>11.94</v>
      </c>
      <c r="DC879">
        <f>ROUND(ROUND(AT879*AG879,2),6)</f>
        <v>0</v>
      </c>
      <c r="DD879" t="s">
        <v>3</v>
      </c>
      <c r="DE879" t="s">
        <v>3</v>
      </c>
      <c r="DF879">
        <f t="shared" si="512"/>
        <v>0</v>
      </c>
      <c r="DG879">
        <f t="shared" si="513"/>
        <v>0</v>
      </c>
      <c r="DH879">
        <f t="shared" si="514"/>
        <v>0</v>
      </c>
      <c r="DI879">
        <f t="shared" si="515"/>
        <v>0</v>
      </c>
      <c r="DJ879">
        <f>DF879</f>
        <v>0</v>
      </c>
      <c r="DK879">
        <v>0</v>
      </c>
    </row>
    <row r="880" spans="1:115" x14ac:dyDescent="0.2">
      <c r="A880">
        <f>ROW(Source!A394)</f>
        <v>394</v>
      </c>
      <c r="B880">
        <v>51441990</v>
      </c>
      <c r="C880">
        <v>51458528</v>
      </c>
      <c r="D880">
        <v>0</v>
      </c>
      <c r="E880">
        <v>1</v>
      </c>
      <c r="F880">
        <v>1</v>
      </c>
      <c r="G880">
        <v>1</v>
      </c>
      <c r="H880">
        <v>3</v>
      </c>
      <c r="I880" t="s">
        <v>841</v>
      </c>
      <c r="J880" t="s">
        <v>3</v>
      </c>
      <c r="K880" t="s">
        <v>842</v>
      </c>
      <c r="L880">
        <v>1339</v>
      </c>
      <c r="N880">
        <v>1007</v>
      </c>
      <c r="O880" t="s">
        <v>57</v>
      </c>
      <c r="P880" t="s">
        <v>57</v>
      </c>
      <c r="Q880">
        <v>1</v>
      </c>
      <c r="W880">
        <v>0</v>
      </c>
      <c r="X880">
        <v>516308607</v>
      </c>
      <c r="Y880">
        <f>AT880</f>
        <v>1.46</v>
      </c>
      <c r="AA880">
        <v>6.22</v>
      </c>
      <c r="AB880">
        <v>0</v>
      </c>
      <c r="AC880">
        <v>0</v>
      </c>
      <c r="AD880">
        <v>0</v>
      </c>
      <c r="AE880">
        <v>6.22</v>
      </c>
      <c r="AF880">
        <v>0</v>
      </c>
      <c r="AG880">
        <v>0</v>
      </c>
      <c r="AH880">
        <v>0</v>
      </c>
      <c r="AI880">
        <v>1</v>
      </c>
      <c r="AJ880">
        <v>1</v>
      </c>
      <c r="AK880">
        <v>1</v>
      </c>
      <c r="AL880">
        <v>1</v>
      </c>
      <c r="AN880">
        <v>0</v>
      </c>
      <c r="AO880">
        <v>1</v>
      </c>
      <c r="AP880">
        <v>0</v>
      </c>
      <c r="AQ880">
        <v>0</v>
      </c>
      <c r="AR880">
        <v>0</v>
      </c>
      <c r="AS880" t="s">
        <v>3</v>
      </c>
      <c r="AT880">
        <v>1.46</v>
      </c>
      <c r="AU880" t="s">
        <v>3</v>
      </c>
      <c r="AV880">
        <v>0</v>
      </c>
      <c r="AW880">
        <v>2</v>
      </c>
      <c r="AX880">
        <v>51458542</v>
      </c>
      <c r="AY880">
        <v>2</v>
      </c>
      <c r="AZ880">
        <v>16384</v>
      </c>
      <c r="BA880">
        <v>880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CX880">
        <f>ROUND(Y880*Source!I394,9)</f>
        <v>0</v>
      </c>
      <c r="CY880">
        <f>AA880</f>
        <v>6.22</v>
      </c>
      <c r="CZ880">
        <f>AE880</f>
        <v>6.22</v>
      </c>
      <c r="DA880">
        <f>AI880</f>
        <v>1</v>
      </c>
      <c r="DB880">
        <f>ROUND(ROUND(AT880*CZ880,2),6)</f>
        <v>9.08</v>
      </c>
      <c r="DC880">
        <f>ROUND(ROUND(AT880*AG880,2),6)</f>
        <v>0</v>
      </c>
      <c r="DD880" t="s">
        <v>3</v>
      </c>
      <c r="DE880" t="s">
        <v>3</v>
      </c>
      <c r="DF880">
        <f t="shared" si="512"/>
        <v>0</v>
      </c>
      <c r="DG880">
        <f t="shared" si="513"/>
        <v>0</v>
      </c>
      <c r="DH880">
        <f t="shared" si="514"/>
        <v>0</v>
      </c>
      <c r="DI880">
        <f t="shared" si="515"/>
        <v>0</v>
      </c>
      <c r="DJ880">
        <f>DF880</f>
        <v>0</v>
      </c>
      <c r="DK880">
        <v>0</v>
      </c>
    </row>
    <row r="881" spans="1:115" x14ac:dyDescent="0.2">
      <c r="A881">
        <f>ROW(Source!A395)</f>
        <v>395</v>
      </c>
      <c r="B881">
        <v>51442965</v>
      </c>
      <c r="C881">
        <v>51458543</v>
      </c>
      <c r="D881">
        <v>0</v>
      </c>
      <c r="E881">
        <v>1</v>
      </c>
      <c r="F881">
        <v>1</v>
      </c>
      <c r="G881">
        <v>1</v>
      </c>
      <c r="H881">
        <v>1</v>
      </c>
      <c r="I881" t="s">
        <v>653</v>
      </c>
      <c r="J881" t="s">
        <v>3</v>
      </c>
      <c r="K881" t="s">
        <v>654</v>
      </c>
      <c r="L881">
        <v>1369</v>
      </c>
      <c r="N881">
        <v>1013</v>
      </c>
      <c r="O881" t="s">
        <v>642</v>
      </c>
      <c r="P881" t="s">
        <v>642</v>
      </c>
      <c r="Q881">
        <v>1</v>
      </c>
      <c r="W881">
        <v>0</v>
      </c>
      <c r="X881">
        <v>1867385565</v>
      </c>
      <c r="Y881">
        <f>(AT881*1.15)</f>
        <v>1.0465</v>
      </c>
      <c r="AA881">
        <v>0</v>
      </c>
      <c r="AB881">
        <v>0</v>
      </c>
      <c r="AC881">
        <v>0</v>
      </c>
      <c r="AD881">
        <v>8.5299999999999994</v>
      </c>
      <c r="AE881">
        <v>0</v>
      </c>
      <c r="AF881">
        <v>0</v>
      </c>
      <c r="AG881">
        <v>0</v>
      </c>
      <c r="AH881">
        <v>8.5299999999999994</v>
      </c>
      <c r="AI881">
        <v>1</v>
      </c>
      <c r="AJ881">
        <v>1</v>
      </c>
      <c r="AK881">
        <v>1</v>
      </c>
      <c r="AL881">
        <v>1</v>
      </c>
      <c r="AN881">
        <v>0</v>
      </c>
      <c r="AO881">
        <v>1</v>
      </c>
      <c r="AP881">
        <v>0</v>
      </c>
      <c r="AQ881">
        <v>0</v>
      </c>
      <c r="AR881">
        <v>0</v>
      </c>
      <c r="AS881" t="s">
        <v>3</v>
      </c>
      <c r="AT881">
        <v>0.91</v>
      </c>
      <c r="AU881" t="s">
        <v>156</v>
      </c>
      <c r="AV881">
        <v>1</v>
      </c>
      <c r="AW881">
        <v>2</v>
      </c>
      <c r="AX881">
        <v>51458551</v>
      </c>
      <c r="AY881">
        <v>2</v>
      </c>
      <c r="AZ881">
        <v>131072</v>
      </c>
      <c r="BA881">
        <v>881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CX881">
        <f>ROUND(Y881*Source!I395,9)</f>
        <v>0</v>
      </c>
      <c r="CY881">
        <f>AD881</f>
        <v>8.5299999999999994</v>
      </c>
      <c r="CZ881">
        <f>AH881</f>
        <v>8.5299999999999994</v>
      </c>
      <c r="DA881">
        <f>AL881</f>
        <v>1</v>
      </c>
      <c r="DB881">
        <f>ROUND((ROUND(AT881*CZ881,2)*1.15),6)</f>
        <v>8.9239999999999995</v>
      </c>
      <c r="DC881">
        <f>ROUND((ROUND(AT881*AG881,2)*1.15),6)</f>
        <v>0</v>
      </c>
      <c r="DD881" t="s">
        <v>3</v>
      </c>
      <c r="DE881" t="s">
        <v>3</v>
      </c>
      <c r="DF881">
        <f t="shared" si="512"/>
        <v>0</v>
      </c>
      <c r="DG881">
        <f t="shared" si="513"/>
        <v>0</v>
      </c>
      <c r="DH881">
        <f t="shared" si="514"/>
        <v>0</v>
      </c>
      <c r="DI881">
        <f t="shared" si="515"/>
        <v>0</v>
      </c>
      <c r="DJ881">
        <f>DI881</f>
        <v>0</v>
      </c>
      <c r="DK881">
        <v>0</v>
      </c>
    </row>
    <row r="882" spans="1:115" x14ac:dyDescent="0.2">
      <c r="A882">
        <f>ROW(Source!A395)</f>
        <v>395</v>
      </c>
      <c r="B882">
        <v>51442965</v>
      </c>
      <c r="C882">
        <v>51458543</v>
      </c>
      <c r="D882">
        <v>121548</v>
      </c>
      <c r="E882">
        <v>1</v>
      </c>
      <c r="F882">
        <v>1</v>
      </c>
      <c r="G882">
        <v>1</v>
      </c>
      <c r="H882">
        <v>1</v>
      </c>
      <c r="I882" t="s">
        <v>31</v>
      </c>
      <c r="J882" t="s">
        <v>3</v>
      </c>
      <c r="K882" t="s">
        <v>643</v>
      </c>
      <c r="L882">
        <v>1369</v>
      </c>
      <c r="N882">
        <v>1013</v>
      </c>
      <c r="O882" t="s">
        <v>642</v>
      </c>
      <c r="P882" t="s">
        <v>642</v>
      </c>
      <c r="Q882">
        <v>1</v>
      </c>
      <c r="W882">
        <v>0</v>
      </c>
      <c r="X882">
        <v>18861106</v>
      </c>
      <c r="Y882">
        <f>(AT882*1.15)</f>
        <v>2.415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1</v>
      </c>
      <c r="AJ882">
        <v>1</v>
      </c>
      <c r="AK882">
        <v>1</v>
      </c>
      <c r="AL882">
        <v>1</v>
      </c>
      <c r="AN882">
        <v>0</v>
      </c>
      <c r="AO882">
        <v>1</v>
      </c>
      <c r="AP882">
        <v>0</v>
      </c>
      <c r="AQ882">
        <v>0</v>
      </c>
      <c r="AR882">
        <v>0</v>
      </c>
      <c r="AS882" t="s">
        <v>3</v>
      </c>
      <c r="AT882">
        <v>2.1</v>
      </c>
      <c r="AU882" t="s">
        <v>156</v>
      </c>
      <c r="AV882">
        <v>2</v>
      </c>
      <c r="AW882">
        <v>2</v>
      </c>
      <c r="AX882">
        <v>51458552</v>
      </c>
      <c r="AY882">
        <v>1</v>
      </c>
      <c r="AZ882">
        <v>0</v>
      </c>
      <c r="BA882">
        <v>882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CX882">
        <f>ROUND(Y882*Source!I395,9)</f>
        <v>0</v>
      </c>
      <c r="CY882">
        <f>AD882</f>
        <v>0</v>
      </c>
      <c r="CZ882">
        <f>AH882</f>
        <v>0</v>
      </c>
      <c r="DA882">
        <f>AL882</f>
        <v>1</v>
      </c>
      <c r="DB882">
        <f>ROUND((ROUND(AT882*CZ882,2)*1.15),6)</f>
        <v>0</v>
      </c>
      <c r="DC882">
        <f>ROUND((ROUND(AT882*AG882,2)*1.15),6)</f>
        <v>0</v>
      </c>
      <c r="DD882" t="s">
        <v>3</v>
      </c>
      <c r="DE882" t="s">
        <v>3</v>
      </c>
      <c r="DF882">
        <f t="shared" si="512"/>
        <v>0</v>
      </c>
      <c r="DG882">
        <f t="shared" si="513"/>
        <v>0</v>
      </c>
      <c r="DH882">
        <f t="shared" si="514"/>
        <v>0</v>
      </c>
      <c r="DI882">
        <f t="shared" si="515"/>
        <v>0</v>
      </c>
      <c r="DJ882">
        <f>DI882</f>
        <v>0</v>
      </c>
      <c r="DK882">
        <v>0</v>
      </c>
    </row>
    <row r="883" spans="1:115" x14ac:dyDescent="0.2">
      <c r="A883">
        <f>ROW(Source!A395)</f>
        <v>395</v>
      </c>
      <c r="B883">
        <v>51442965</v>
      </c>
      <c r="C883">
        <v>51458543</v>
      </c>
      <c r="D883">
        <v>0</v>
      </c>
      <c r="E883">
        <v>1</v>
      </c>
      <c r="F883">
        <v>1</v>
      </c>
      <c r="G883">
        <v>1</v>
      </c>
      <c r="H883">
        <v>2</v>
      </c>
      <c r="I883" t="s">
        <v>655</v>
      </c>
      <c r="J883" t="s">
        <v>3</v>
      </c>
      <c r="K883" t="s">
        <v>656</v>
      </c>
      <c r="L883">
        <v>37129807</v>
      </c>
      <c r="N883">
        <v>1011</v>
      </c>
      <c r="O883" t="s">
        <v>646</v>
      </c>
      <c r="P883" t="s">
        <v>646</v>
      </c>
      <c r="Q883">
        <v>1</v>
      </c>
      <c r="W883">
        <v>0</v>
      </c>
      <c r="X883">
        <v>1088964284</v>
      </c>
      <c r="Y883">
        <f>(AT883*1.15)</f>
        <v>0.63249999999999995</v>
      </c>
      <c r="AA883">
        <v>0</v>
      </c>
      <c r="AB883">
        <v>115.27</v>
      </c>
      <c r="AC883">
        <v>13.5</v>
      </c>
      <c r="AD883">
        <v>0</v>
      </c>
      <c r="AE883">
        <v>0</v>
      </c>
      <c r="AF883">
        <v>115.27</v>
      </c>
      <c r="AG883">
        <v>13.5</v>
      </c>
      <c r="AH883">
        <v>0</v>
      </c>
      <c r="AI883">
        <v>1</v>
      </c>
      <c r="AJ883">
        <v>1</v>
      </c>
      <c r="AK883">
        <v>1</v>
      </c>
      <c r="AL883">
        <v>1</v>
      </c>
      <c r="AN883">
        <v>0</v>
      </c>
      <c r="AO883">
        <v>1</v>
      </c>
      <c r="AP883">
        <v>0</v>
      </c>
      <c r="AQ883">
        <v>0</v>
      </c>
      <c r="AR883">
        <v>0</v>
      </c>
      <c r="AS883" t="s">
        <v>3</v>
      </c>
      <c r="AT883">
        <v>0.55000000000000004</v>
      </c>
      <c r="AU883" t="s">
        <v>156</v>
      </c>
      <c r="AV883">
        <v>0</v>
      </c>
      <c r="AW883">
        <v>2</v>
      </c>
      <c r="AX883">
        <v>51458553</v>
      </c>
      <c r="AY883">
        <v>2</v>
      </c>
      <c r="AZ883">
        <v>98304</v>
      </c>
      <c r="BA883">
        <v>883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CX883">
        <f>ROUND(Y883*Source!I395,9)</f>
        <v>0</v>
      </c>
      <c r="CY883">
        <f>AB883</f>
        <v>115.27</v>
      </c>
      <c r="CZ883">
        <f>AF883</f>
        <v>115.27</v>
      </c>
      <c r="DA883">
        <f>AJ883</f>
        <v>1</v>
      </c>
      <c r="DB883">
        <f>ROUND((ROUND(AT883*CZ883,2)*1.15),6)</f>
        <v>72.91</v>
      </c>
      <c r="DC883">
        <f>ROUND((ROUND(AT883*AG883,2)*1.15),6)</f>
        <v>8.5444999999999993</v>
      </c>
      <c r="DD883" t="s">
        <v>3</v>
      </c>
      <c r="DE883" t="s">
        <v>3</v>
      </c>
      <c r="DF883">
        <f t="shared" si="512"/>
        <v>0</v>
      </c>
      <c r="DG883">
        <f t="shared" si="513"/>
        <v>0</v>
      </c>
      <c r="DH883">
        <f t="shared" si="514"/>
        <v>0</v>
      </c>
      <c r="DI883">
        <f t="shared" si="515"/>
        <v>0</v>
      </c>
      <c r="DJ883">
        <f>DG883</f>
        <v>0</v>
      </c>
      <c r="DK883">
        <v>0</v>
      </c>
    </row>
    <row r="884" spans="1:115" x14ac:dyDescent="0.2">
      <c r="A884">
        <f>ROW(Source!A395)</f>
        <v>395</v>
      </c>
      <c r="B884">
        <v>51442965</v>
      </c>
      <c r="C884">
        <v>51458543</v>
      </c>
      <c r="D884">
        <v>0</v>
      </c>
      <c r="E884">
        <v>1</v>
      </c>
      <c r="F884">
        <v>1</v>
      </c>
      <c r="G884">
        <v>1</v>
      </c>
      <c r="H884">
        <v>2</v>
      </c>
      <c r="I884" t="s">
        <v>871</v>
      </c>
      <c r="J884" t="s">
        <v>3</v>
      </c>
      <c r="K884" t="s">
        <v>872</v>
      </c>
      <c r="L884">
        <v>37129807</v>
      </c>
      <c r="N884">
        <v>1011</v>
      </c>
      <c r="O884" t="s">
        <v>646</v>
      </c>
      <c r="P884" t="s">
        <v>646</v>
      </c>
      <c r="Q884">
        <v>1</v>
      </c>
      <c r="W884">
        <v>0</v>
      </c>
      <c r="X884">
        <v>575366572</v>
      </c>
      <c r="Y884">
        <f>(AT884*1.15)</f>
        <v>1.7825</v>
      </c>
      <c r="AA884">
        <v>0</v>
      </c>
      <c r="AB884">
        <v>793.53</v>
      </c>
      <c r="AC884">
        <v>16.440000000000001</v>
      </c>
      <c r="AD884">
        <v>0</v>
      </c>
      <c r="AE884">
        <v>0</v>
      </c>
      <c r="AF884">
        <v>793.53</v>
      </c>
      <c r="AG884">
        <v>16.440000000000001</v>
      </c>
      <c r="AH884">
        <v>0</v>
      </c>
      <c r="AI884">
        <v>1</v>
      </c>
      <c r="AJ884">
        <v>1</v>
      </c>
      <c r="AK884">
        <v>1</v>
      </c>
      <c r="AL884">
        <v>1</v>
      </c>
      <c r="AN884">
        <v>0</v>
      </c>
      <c r="AO884">
        <v>1</v>
      </c>
      <c r="AP884">
        <v>0</v>
      </c>
      <c r="AQ884">
        <v>0</v>
      </c>
      <c r="AR884">
        <v>0</v>
      </c>
      <c r="AS884" t="s">
        <v>3</v>
      </c>
      <c r="AT884">
        <v>1.55</v>
      </c>
      <c r="AU884" t="s">
        <v>156</v>
      </c>
      <c r="AV884">
        <v>0</v>
      </c>
      <c r="AW884">
        <v>2</v>
      </c>
      <c r="AX884">
        <v>51458554</v>
      </c>
      <c r="AY884">
        <v>2</v>
      </c>
      <c r="AZ884">
        <v>98304</v>
      </c>
      <c r="BA884">
        <v>884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CX884">
        <f>ROUND(Y884*Source!I395,9)</f>
        <v>0</v>
      </c>
      <c r="CY884">
        <f>AB884</f>
        <v>793.53</v>
      </c>
      <c r="CZ884">
        <f>AF884</f>
        <v>793.53</v>
      </c>
      <c r="DA884">
        <f>AJ884</f>
        <v>1</v>
      </c>
      <c r="DB884">
        <f>ROUND((ROUND(AT884*CZ884,2)*1.15),6)</f>
        <v>1414.4655</v>
      </c>
      <c r="DC884">
        <f>ROUND((ROUND(AT884*AG884,2)*1.15),6)</f>
        <v>29.302</v>
      </c>
      <c r="DD884" t="s">
        <v>3</v>
      </c>
      <c r="DE884" t="s">
        <v>3</v>
      </c>
      <c r="DF884">
        <f t="shared" si="512"/>
        <v>0</v>
      </c>
      <c r="DG884">
        <f t="shared" si="513"/>
        <v>0</v>
      </c>
      <c r="DH884">
        <f t="shared" si="514"/>
        <v>0</v>
      </c>
      <c r="DI884">
        <f t="shared" si="515"/>
        <v>0</v>
      </c>
      <c r="DJ884">
        <f>DG884</f>
        <v>0</v>
      </c>
      <c r="DK884">
        <v>0</v>
      </c>
    </row>
    <row r="885" spans="1:115" x14ac:dyDescent="0.2">
      <c r="A885">
        <f>ROW(Source!A395)</f>
        <v>395</v>
      </c>
      <c r="B885">
        <v>51442965</v>
      </c>
      <c r="C885">
        <v>51458543</v>
      </c>
      <c r="D885">
        <v>0</v>
      </c>
      <c r="E885">
        <v>1</v>
      </c>
      <c r="F885">
        <v>1</v>
      </c>
      <c r="G885">
        <v>1</v>
      </c>
      <c r="H885">
        <v>2</v>
      </c>
      <c r="I885" t="s">
        <v>837</v>
      </c>
      <c r="J885" t="s">
        <v>3</v>
      </c>
      <c r="K885" t="s">
        <v>838</v>
      </c>
      <c r="L885">
        <v>37129807</v>
      </c>
      <c r="N885">
        <v>1011</v>
      </c>
      <c r="O885" t="s">
        <v>646</v>
      </c>
      <c r="P885" t="s">
        <v>646</v>
      </c>
      <c r="Q885">
        <v>1</v>
      </c>
      <c r="W885">
        <v>0</v>
      </c>
      <c r="X885">
        <v>1034830941</v>
      </c>
      <c r="Y885">
        <f>(AT885*1.15)</f>
        <v>0.52900000000000003</v>
      </c>
      <c r="AA885">
        <v>0</v>
      </c>
      <c r="AB885">
        <v>1.2</v>
      </c>
      <c r="AC885">
        <v>0</v>
      </c>
      <c r="AD885">
        <v>0</v>
      </c>
      <c r="AE885">
        <v>0</v>
      </c>
      <c r="AF885">
        <v>1.2</v>
      </c>
      <c r="AG885">
        <v>0</v>
      </c>
      <c r="AH885">
        <v>0</v>
      </c>
      <c r="AI885">
        <v>1</v>
      </c>
      <c r="AJ885">
        <v>1</v>
      </c>
      <c r="AK885">
        <v>1</v>
      </c>
      <c r="AL885">
        <v>1</v>
      </c>
      <c r="AN885">
        <v>0</v>
      </c>
      <c r="AO885">
        <v>1</v>
      </c>
      <c r="AP885">
        <v>0</v>
      </c>
      <c r="AQ885">
        <v>0</v>
      </c>
      <c r="AR885">
        <v>0</v>
      </c>
      <c r="AS885" t="s">
        <v>3</v>
      </c>
      <c r="AT885">
        <v>0.46</v>
      </c>
      <c r="AU885" t="s">
        <v>156</v>
      </c>
      <c r="AV885">
        <v>0</v>
      </c>
      <c r="AW885">
        <v>2</v>
      </c>
      <c r="AX885">
        <v>51458555</v>
      </c>
      <c r="AY885">
        <v>2</v>
      </c>
      <c r="AZ885">
        <v>32768</v>
      </c>
      <c r="BA885">
        <v>885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CX885">
        <f>ROUND(Y885*Source!I395,9)</f>
        <v>0</v>
      </c>
      <c r="CY885">
        <f>AB885</f>
        <v>1.2</v>
      </c>
      <c r="CZ885">
        <f>AF885</f>
        <v>1.2</v>
      </c>
      <c r="DA885">
        <f>AJ885</f>
        <v>1</v>
      </c>
      <c r="DB885">
        <f>ROUND((ROUND(AT885*CZ885,2)*1.15),6)</f>
        <v>0.63249999999999995</v>
      </c>
      <c r="DC885">
        <f>ROUND((ROUND(AT885*AG885,2)*1.15),6)</f>
        <v>0</v>
      </c>
      <c r="DD885" t="s">
        <v>3</v>
      </c>
      <c r="DE885" t="s">
        <v>3</v>
      </c>
      <c r="DF885">
        <f t="shared" si="512"/>
        <v>0</v>
      </c>
      <c r="DG885">
        <f t="shared" si="513"/>
        <v>0</v>
      </c>
      <c r="DH885">
        <f t="shared" si="514"/>
        <v>0</v>
      </c>
      <c r="DI885">
        <f t="shared" si="515"/>
        <v>0</v>
      </c>
      <c r="DJ885">
        <f>DG885</f>
        <v>0</v>
      </c>
      <c r="DK885">
        <v>0</v>
      </c>
    </row>
    <row r="886" spans="1:115" x14ac:dyDescent="0.2">
      <c r="A886">
        <f>ROW(Source!A395)</f>
        <v>395</v>
      </c>
      <c r="B886">
        <v>51442965</v>
      </c>
      <c r="C886">
        <v>51458543</v>
      </c>
      <c r="D886">
        <v>0</v>
      </c>
      <c r="E886">
        <v>1</v>
      </c>
      <c r="F886">
        <v>1</v>
      </c>
      <c r="G886">
        <v>1</v>
      </c>
      <c r="H886">
        <v>3</v>
      </c>
      <c r="I886" t="s">
        <v>873</v>
      </c>
      <c r="J886" t="s">
        <v>3</v>
      </c>
      <c r="K886" t="s">
        <v>874</v>
      </c>
      <c r="L886">
        <v>1339</v>
      </c>
      <c r="N886">
        <v>1007</v>
      </c>
      <c r="O886" t="s">
        <v>57</v>
      </c>
      <c r="P886" t="s">
        <v>57</v>
      </c>
      <c r="Q886">
        <v>1</v>
      </c>
      <c r="W886">
        <v>0</v>
      </c>
      <c r="X886">
        <v>-751982090</v>
      </c>
      <c r="Y886">
        <f>AT886</f>
        <v>0.31</v>
      </c>
      <c r="AA886">
        <v>38.51</v>
      </c>
      <c r="AB886">
        <v>0</v>
      </c>
      <c r="AC886">
        <v>0</v>
      </c>
      <c r="AD886">
        <v>0</v>
      </c>
      <c r="AE886">
        <v>38.51</v>
      </c>
      <c r="AF886">
        <v>0</v>
      </c>
      <c r="AG886">
        <v>0</v>
      </c>
      <c r="AH886">
        <v>0</v>
      </c>
      <c r="AI886">
        <v>1</v>
      </c>
      <c r="AJ886">
        <v>1</v>
      </c>
      <c r="AK886">
        <v>1</v>
      </c>
      <c r="AL886">
        <v>1</v>
      </c>
      <c r="AN886">
        <v>0</v>
      </c>
      <c r="AO886">
        <v>1</v>
      </c>
      <c r="AP886">
        <v>0</v>
      </c>
      <c r="AQ886">
        <v>0</v>
      </c>
      <c r="AR886">
        <v>0</v>
      </c>
      <c r="AS886" t="s">
        <v>3</v>
      </c>
      <c r="AT886">
        <v>0.31</v>
      </c>
      <c r="AU886" t="s">
        <v>3</v>
      </c>
      <c r="AV886">
        <v>0</v>
      </c>
      <c r="AW886">
        <v>2</v>
      </c>
      <c r="AX886">
        <v>51458556</v>
      </c>
      <c r="AY886">
        <v>2</v>
      </c>
      <c r="AZ886">
        <v>16384</v>
      </c>
      <c r="BA886">
        <v>886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CX886">
        <f>ROUND(Y886*Source!I395,9)</f>
        <v>0</v>
      </c>
      <c r="CY886">
        <f>AA886</f>
        <v>38.51</v>
      </c>
      <c r="CZ886">
        <f>AE886</f>
        <v>38.51</v>
      </c>
      <c r="DA886">
        <f>AI886</f>
        <v>1</v>
      </c>
      <c r="DB886">
        <f>ROUND(ROUND(AT886*CZ886,2),6)</f>
        <v>11.94</v>
      </c>
      <c r="DC886">
        <f>ROUND(ROUND(AT886*AG886,2),6)</f>
        <v>0</v>
      </c>
      <c r="DD886" t="s">
        <v>3</v>
      </c>
      <c r="DE886" t="s">
        <v>3</v>
      </c>
      <c r="DF886">
        <f t="shared" si="512"/>
        <v>0</v>
      </c>
      <c r="DG886">
        <f t="shared" si="513"/>
        <v>0</v>
      </c>
      <c r="DH886">
        <f t="shared" si="514"/>
        <v>0</v>
      </c>
      <c r="DI886">
        <f t="shared" si="515"/>
        <v>0</v>
      </c>
      <c r="DJ886">
        <f>DF886</f>
        <v>0</v>
      </c>
      <c r="DK886">
        <v>0</v>
      </c>
    </row>
    <row r="887" spans="1:115" x14ac:dyDescent="0.2">
      <c r="A887">
        <f>ROW(Source!A395)</f>
        <v>395</v>
      </c>
      <c r="B887">
        <v>51442965</v>
      </c>
      <c r="C887">
        <v>51458543</v>
      </c>
      <c r="D887">
        <v>0</v>
      </c>
      <c r="E887">
        <v>1</v>
      </c>
      <c r="F887">
        <v>1</v>
      </c>
      <c r="G887">
        <v>1</v>
      </c>
      <c r="H887">
        <v>3</v>
      </c>
      <c r="I887" t="s">
        <v>841</v>
      </c>
      <c r="J887" t="s">
        <v>3</v>
      </c>
      <c r="K887" t="s">
        <v>842</v>
      </c>
      <c r="L887">
        <v>1339</v>
      </c>
      <c r="N887">
        <v>1007</v>
      </c>
      <c r="O887" t="s">
        <v>57</v>
      </c>
      <c r="P887" t="s">
        <v>57</v>
      </c>
      <c r="Q887">
        <v>1</v>
      </c>
      <c r="W887">
        <v>0</v>
      </c>
      <c r="X887">
        <v>516308607</v>
      </c>
      <c r="Y887">
        <f>AT887</f>
        <v>1.46</v>
      </c>
      <c r="AA887">
        <v>6.22</v>
      </c>
      <c r="AB887">
        <v>0</v>
      </c>
      <c r="AC887">
        <v>0</v>
      </c>
      <c r="AD887">
        <v>0</v>
      </c>
      <c r="AE887">
        <v>6.22</v>
      </c>
      <c r="AF887">
        <v>0</v>
      </c>
      <c r="AG887">
        <v>0</v>
      </c>
      <c r="AH887">
        <v>0</v>
      </c>
      <c r="AI887">
        <v>1</v>
      </c>
      <c r="AJ887">
        <v>1</v>
      </c>
      <c r="AK887">
        <v>1</v>
      </c>
      <c r="AL887">
        <v>1</v>
      </c>
      <c r="AN887">
        <v>0</v>
      </c>
      <c r="AO887">
        <v>1</v>
      </c>
      <c r="AP887">
        <v>0</v>
      </c>
      <c r="AQ887">
        <v>0</v>
      </c>
      <c r="AR887">
        <v>0</v>
      </c>
      <c r="AS887" t="s">
        <v>3</v>
      </c>
      <c r="AT887">
        <v>1.46</v>
      </c>
      <c r="AU887" t="s">
        <v>3</v>
      </c>
      <c r="AV887">
        <v>0</v>
      </c>
      <c r="AW887">
        <v>2</v>
      </c>
      <c r="AX887">
        <v>51458557</v>
      </c>
      <c r="AY887">
        <v>2</v>
      </c>
      <c r="AZ887">
        <v>16384</v>
      </c>
      <c r="BA887">
        <v>887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CX887">
        <f>ROUND(Y887*Source!I395,9)</f>
        <v>0</v>
      </c>
      <c r="CY887">
        <f>AA887</f>
        <v>6.22</v>
      </c>
      <c r="CZ887">
        <f>AE887</f>
        <v>6.22</v>
      </c>
      <c r="DA887">
        <f>AI887</f>
        <v>1</v>
      </c>
      <c r="DB887">
        <f>ROUND(ROUND(AT887*CZ887,2),6)</f>
        <v>9.08</v>
      </c>
      <c r="DC887">
        <f>ROUND(ROUND(AT887*AG887,2),6)</f>
        <v>0</v>
      </c>
      <c r="DD887" t="s">
        <v>3</v>
      </c>
      <c r="DE887" t="s">
        <v>3</v>
      </c>
      <c r="DF887">
        <f t="shared" si="512"/>
        <v>0</v>
      </c>
      <c r="DG887">
        <f t="shared" si="513"/>
        <v>0</v>
      </c>
      <c r="DH887">
        <f t="shared" si="514"/>
        <v>0</v>
      </c>
      <c r="DI887">
        <f t="shared" si="515"/>
        <v>0</v>
      </c>
      <c r="DJ887">
        <f>DF887</f>
        <v>0</v>
      </c>
      <c r="DK887">
        <v>0</v>
      </c>
    </row>
    <row r="888" spans="1:115" x14ac:dyDescent="0.2">
      <c r="A888">
        <f>ROW(Source!A396)</f>
        <v>396</v>
      </c>
      <c r="B888">
        <v>51441990</v>
      </c>
      <c r="C888">
        <v>51458543</v>
      </c>
      <c r="D888">
        <v>0</v>
      </c>
      <c r="E888">
        <v>1</v>
      </c>
      <c r="F888">
        <v>1</v>
      </c>
      <c r="G888">
        <v>1</v>
      </c>
      <c r="H888">
        <v>1</v>
      </c>
      <c r="I888" t="s">
        <v>653</v>
      </c>
      <c r="J888" t="s">
        <v>3</v>
      </c>
      <c r="K888" t="s">
        <v>654</v>
      </c>
      <c r="L888">
        <v>1369</v>
      </c>
      <c r="N888">
        <v>1013</v>
      </c>
      <c r="O888" t="s">
        <v>642</v>
      </c>
      <c r="P888" t="s">
        <v>642</v>
      </c>
      <c r="Q888">
        <v>1</v>
      </c>
      <c r="W888">
        <v>0</v>
      </c>
      <c r="X888">
        <v>1867385565</v>
      </c>
      <c r="Y888">
        <f>(AT888*1.15)</f>
        <v>1.0465</v>
      </c>
      <c r="AA888">
        <v>0</v>
      </c>
      <c r="AB888">
        <v>0</v>
      </c>
      <c r="AC888">
        <v>0</v>
      </c>
      <c r="AD888">
        <v>8.5299999999999994</v>
      </c>
      <c r="AE888">
        <v>0</v>
      </c>
      <c r="AF888">
        <v>0</v>
      </c>
      <c r="AG888">
        <v>0</v>
      </c>
      <c r="AH888">
        <v>8.5299999999999994</v>
      </c>
      <c r="AI888">
        <v>1</v>
      </c>
      <c r="AJ888">
        <v>1</v>
      </c>
      <c r="AK888">
        <v>1</v>
      </c>
      <c r="AL888">
        <v>1</v>
      </c>
      <c r="AN888">
        <v>0</v>
      </c>
      <c r="AO888">
        <v>1</v>
      </c>
      <c r="AP888">
        <v>0</v>
      </c>
      <c r="AQ888">
        <v>0</v>
      </c>
      <c r="AR888">
        <v>0</v>
      </c>
      <c r="AS888" t="s">
        <v>3</v>
      </c>
      <c r="AT888">
        <v>0.91</v>
      </c>
      <c r="AU888" t="s">
        <v>156</v>
      </c>
      <c r="AV888">
        <v>1</v>
      </c>
      <c r="AW888">
        <v>2</v>
      </c>
      <c r="AX888">
        <v>51458551</v>
      </c>
      <c r="AY888">
        <v>2</v>
      </c>
      <c r="AZ888">
        <v>131072</v>
      </c>
      <c r="BA888">
        <v>888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CX888">
        <f>ROUND(Y888*Source!I396,9)</f>
        <v>0</v>
      </c>
      <c r="CY888">
        <f>AD888</f>
        <v>8.5299999999999994</v>
      </c>
      <c r="CZ888">
        <f>AH888</f>
        <v>8.5299999999999994</v>
      </c>
      <c r="DA888">
        <f>AL888</f>
        <v>1</v>
      </c>
      <c r="DB888">
        <f>ROUND((ROUND(AT888*CZ888,2)*1.15),6)</f>
        <v>8.9239999999999995</v>
      </c>
      <c r="DC888">
        <f>ROUND((ROUND(AT888*AG888,2)*1.15),6)</f>
        <v>0</v>
      </c>
      <c r="DD888" t="s">
        <v>3</v>
      </c>
      <c r="DE888" t="s">
        <v>3</v>
      </c>
      <c r="DF888">
        <f t="shared" si="512"/>
        <v>0</v>
      </c>
      <c r="DG888">
        <f t="shared" si="513"/>
        <v>0</v>
      </c>
      <c r="DH888">
        <f t="shared" si="514"/>
        <v>0</v>
      </c>
      <c r="DI888">
        <f t="shared" si="515"/>
        <v>0</v>
      </c>
      <c r="DJ888">
        <f>DI888</f>
        <v>0</v>
      </c>
      <c r="DK888">
        <v>0</v>
      </c>
    </row>
    <row r="889" spans="1:115" x14ac:dyDescent="0.2">
      <c r="A889">
        <f>ROW(Source!A396)</f>
        <v>396</v>
      </c>
      <c r="B889">
        <v>51441990</v>
      </c>
      <c r="C889">
        <v>51458543</v>
      </c>
      <c r="D889">
        <v>121548</v>
      </c>
      <c r="E889">
        <v>1</v>
      </c>
      <c r="F889">
        <v>1</v>
      </c>
      <c r="G889">
        <v>1</v>
      </c>
      <c r="H889">
        <v>1</v>
      </c>
      <c r="I889" t="s">
        <v>31</v>
      </c>
      <c r="J889" t="s">
        <v>3</v>
      </c>
      <c r="K889" t="s">
        <v>643</v>
      </c>
      <c r="L889">
        <v>1369</v>
      </c>
      <c r="N889">
        <v>1013</v>
      </c>
      <c r="O889" t="s">
        <v>642</v>
      </c>
      <c r="P889" t="s">
        <v>642</v>
      </c>
      <c r="Q889">
        <v>1</v>
      </c>
      <c r="W889">
        <v>0</v>
      </c>
      <c r="X889">
        <v>18861106</v>
      </c>
      <c r="Y889">
        <f>(AT889*1.15)</f>
        <v>2.415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1</v>
      </c>
      <c r="AJ889">
        <v>1</v>
      </c>
      <c r="AK889">
        <v>1</v>
      </c>
      <c r="AL889">
        <v>1</v>
      </c>
      <c r="AN889">
        <v>0</v>
      </c>
      <c r="AO889">
        <v>1</v>
      </c>
      <c r="AP889">
        <v>0</v>
      </c>
      <c r="AQ889">
        <v>0</v>
      </c>
      <c r="AR889">
        <v>0</v>
      </c>
      <c r="AS889" t="s">
        <v>3</v>
      </c>
      <c r="AT889">
        <v>2.1</v>
      </c>
      <c r="AU889" t="s">
        <v>156</v>
      </c>
      <c r="AV889">
        <v>2</v>
      </c>
      <c r="AW889">
        <v>2</v>
      </c>
      <c r="AX889">
        <v>51458552</v>
      </c>
      <c r="AY889">
        <v>1</v>
      </c>
      <c r="AZ889">
        <v>0</v>
      </c>
      <c r="BA889">
        <v>889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CX889">
        <f>ROUND(Y889*Source!I396,9)</f>
        <v>0</v>
      </c>
      <c r="CY889">
        <f>AD889</f>
        <v>0</v>
      </c>
      <c r="CZ889">
        <f>AH889</f>
        <v>0</v>
      </c>
      <c r="DA889">
        <f>AL889</f>
        <v>1</v>
      </c>
      <c r="DB889">
        <f>ROUND((ROUND(AT889*CZ889,2)*1.15),6)</f>
        <v>0</v>
      </c>
      <c r="DC889">
        <f>ROUND((ROUND(AT889*AG889,2)*1.15),6)</f>
        <v>0</v>
      </c>
      <c r="DD889" t="s">
        <v>3</v>
      </c>
      <c r="DE889" t="s">
        <v>3</v>
      </c>
      <c r="DF889">
        <f t="shared" si="512"/>
        <v>0</v>
      </c>
      <c r="DG889">
        <f t="shared" si="513"/>
        <v>0</v>
      </c>
      <c r="DH889">
        <f t="shared" si="514"/>
        <v>0</v>
      </c>
      <c r="DI889">
        <f t="shared" si="515"/>
        <v>0</v>
      </c>
      <c r="DJ889">
        <f>DI889</f>
        <v>0</v>
      </c>
      <c r="DK889">
        <v>0</v>
      </c>
    </row>
    <row r="890" spans="1:115" x14ac:dyDescent="0.2">
      <c r="A890">
        <f>ROW(Source!A396)</f>
        <v>396</v>
      </c>
      <c r="B890">
        <v>51441990</v>
      </c>
      <c r="C890">
        <v>51458543</v>
      </c>
      <c r="D890">
        <v>0</v>
      </c>
      <c r="E890">
        <v>1</v>
      </c>
      <c r="F890">
        <v>1</v>
      </c>
      <c r="G890">
        <v>1</v>
      </c>
      <c r="H890">
        <v>2</v>
      </c>
      <c r="I890" t="s">
        <v>655</v>
      </c>
      <c r="J890" t="s">
        <v>3</v>
      </c>
      <c r="K890" t="s">
        <v>656</v>
      </c>
      <c r="L890">
        <v>37129807</v>
      </c>
      <c r="N890">
        <v>1011</v>
      </c>
      <c r="O890" t="s">
        <v>646</v>
      </c>
      <c r="P890" t="s">
        <v>646</v>
      </c>
      <c r="Q890">
        <v>1</v>
      </c>
      <c r="W890">
        <v>0</v>
      </c>
      <c r="X890">
        <v>1088964284</v>
      </c>
      <c r="Y890">
        <f>(AT890*1.15)</f>
        <v>0.63249999999999995</v>
      </c>
      <c r="AA890">
        <v>0</v>
      </c>
      <c r="AB890">
        <v>115.27</v>
      </c>
      <c r="AC890">
        <v>13.5</v>
      </c>
      <c r="AD890">
        <v>0</v>
      </c>
      <c r="AE890">
        <v>0</v>
      </c>
      <c r="AF890">
        <v>115.27</v>
      </c>
      <c r="AG890">
        <v>13.5</v>
      </c>
      <c r="AH890">
        <v>0</v>
      </c>
      <c r="AI890">
        <v>1</v>
      </c>
      <c r="AJ890">
        <v>1</v>
      </c>
      <c r="AK890">
        <v>1</v>
      </c>
      <c r="AL890">
        <v>1</v>
      </c>
      <c r="AN890">
        <v>0</v>
      </c>
      <c r="AO890">
        <v>1</v>
      </c>
      <c r="AP890">
        <v>0</v>
      </c>
      <c r="AQ890">
        <v>0</v>
      </c>
      <c r="AR890">
        <v>0</v>
      </c>
      <c r="AS890" t="s">
        <v>3</v>
      </c>
      <c r="AT890">
        <v>0.55000000000000004</v>
      </c>
      <c r="AU890" t="s">
        <v>156</v>
      </c>
      <c r="AV890">
        <v>0</v>
      </c>
      <c r="AW890">
        <v>2</v>
      </c>
      <c r="AX890">
        <v>51458553</v>
      </c>
      <c r="AY890">
        <v>2</v>
      </c>
      <c r="AZ890">
        <v>98304</v>
      </c>
      <c r="BA890">
        <v>890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CX890">
        <f>ROUND(Y890*Source!I396,9)</f>
        <v>0</v>
      </c>
      <c r="CY890">
        <f>AB890</f>
        <v>115.27</v>
      </c>
      <c r="CZ890">
        <f>AF890</f>
        <v>115.27</v>
      </c>
      <c r="DA890">
        <f>AJ890</f>
        <v>1</v>
      </c>
      <c r="DB890">
        <f>ROUND((ROUND(AT890*CZ890,2)*1.15),6)</f>
        <v>72.91</v>
      </c>
      <c r="DC890">
        <f>ROUND((ROUND(AT890*AG890,2)*1.15),6)</f>
        <v>8.5444999999999993</v>
      </c>
      <c r="DD890" t="s">
        <v>3</v>
      </c>
      <c r="DE890" t="s">
        <v>3</v>
      </c>
      <c r="DF890">
        <f t="shared" si="512"/>
        <v>0</v>
      </c>
      <c r="DG890">
        <f t="shared" si="513"/>
        <v>0</v>
      </c>
      <c r="DH890">
        <f t="shared" si="514"/>
        <v>0</v>
      </c>
      <c r="DI890">
        <f t="shared" si="515"/>
        <v>0</v>
      </c>
      <c r="DJ890">
        <f>DG890</f>
        <v>0</v>
      </c>
      <c r="DK890">
        <v>0</v>
      </c>
    </row>
    <row r="891" spans="1:115" x14ac:dyDescent="0.2">
      <c r="A891">
        <f>ROW(Source!A396)</f>
        <v>396</v>
      </c>
      <c r="B891">
        <v>51441990</v>
      </c>
      <c r="C891">
        <v>51458543</v>
      </c>
      <c r="D891">
        <v>0</v>
      </c>
      <c r="E891">
        <v>1</v>
      </c>
      <c r="F891">
        <v>1</v>
      </c>
      <c r="G891">
        <v>1</v>
      </c>
      <c r="H891">
        <v>2</v>
      </c>
      <c r="I891" t="s">
        <v>871</v>
      </c>
      <c r="J891" t="s">
        <v>3</v>
      </c>
      <c r="K891" t="s">
        <v>872</v>
      </c>
      <c r="L891">
        <v>37129807</v>
      </c>
      <c r="N891">
        <v>1011</v>
      </c>
      <c r="O891" t="s">
        <v>646</v>
      </c>
      <c r="P891" t="s">
        <v>646</v>
      </c>
      <c r="Q891">
        <v>1</v>
      </c>
      <c r="W891">
        <v>0</v>
      </c>
      <c r="X891">
        <v>575366572</v>
      </c>
      <c r="Y891">
        <f>(AT891*1.15)</f>
        <v>1.7825</v>
      </c>
      <c r="AA891">
        <v>0</v>
      </c>
      <c r="AB891">
        <v>793.53</v>
      </c>
      <c r="AC891">
        <v>16.440000000000001</v>
      </c>
      <c r="AD891">
        <v>0</v>
      </c>
      <c r="AE891">
        <v>0</v>
      </c>
      <c r="AF891">
        <v>793.53</v>
      </c>
      <c r="AG891">
        <v>16.440000000000001</v>
      </c>
      <c r="AH891">
        <v>0</v>
      </c>
      <c r="AI891">
        <v>1</v>
      </c>
      <c r="AJ891">
        <v>1</v>
      </c>
      <c r="AK891">
        <v>1</v>
      </c>
      <c r="AL891">
        <v>1</v>
      </c>
      <c r="AN891">
        <v>0</v>
      </c>
      <c r="AO891">
        <v>1</v>
      </c>
      <c r="AP891">
        <v>0</v>
      </c>
      <c r="AQ891">
        <v>0</v>
      </c>
      <c r="AR891">
        <v>0</v>
      </c>
      <c r="AS891" t="s">
        <v>3</v>
      </c>
      <c r="AT891">
        <v>1.55</v>
      </c>
      <c r="AU891" t="s">
        <v>156</v>
      </c>
      <c r="AV891">
        <v>0</v>
      </c>
      <c r="AW891">
        <v>2</v>
      </c>
      <c r="AX891">
        <v>51458554</v>
      </c>
      <c r="AY891">
        <v>2</v>
      </c>
      <c r="AZ891">
        <v>98304</v>
      </c>
      <c r="BA891">
        <v>891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CX891">
        <f>ROUND(Y891*Source!I396,9)</f>
        <v>0</v>
      </c>
      <c r="CY891">
        <f>AB891</f>
        <v>793.53</v>
      </c>
      <c r="CZ891">
        <f>AF891</f>
        <v>793.53</v>
      </c>
      <c r="DA891">
        <f>AJ891</f>
        <v>1</v>
      </c>
      <c r="DB891">
        <f>ROUND((ROUND(AT891*CZ891,2)*1.15),6)</f>
        <v>1414.4655</v>
      </c>
      <c r="DC891">
        <f>ROUND((ROUND(AT891*AG891,2)*1.15),6)</f>
        <v>29.302</v>
      </c>
      <c r="DD891" t="s">
        <v>3</v>
      </c>
      <c r="DE891" t="s">
        <v>3</v>
      </c>
      <c r="DF891">
        <f t="shared" si="512"/>
        <v>0</v>
      </c>
      <c r="DG891">
        <f t="shared" si="513"/>
        <v>0</v>
      </c>
      <c r="DH891">
        <f t="shared" si="514"/>
        <v>0</v>
      </c>
      <c r="DI891">
        <f t="shared" si="515"/>
        <v>0</v>
      </c>
      <c r="DJ891">
        <f>DG891</f>
        <v>0</v>
      </c>
      <c r="DK891">
        <v>0</v>
      </c>
    </row>
    <row r="892" spans="1:115" x14ac:dyDescent="0.2">
      <c r="A892">
        <f>ROW(Source!A396)</f>
        <v>396</v>
      </c>
      <c r="B892">
        <v>51441990</v>
      </c>
      <c r="C892">
        <v>51458543</v>
      </c>
      <c r="D892">
        <v>0</v>
      </c>
      <c r="E892">
        <v>1</v>
      </c>
      <c r="F892">
        <v>1</v>
      </c>
      <c r="G892">
        <v>1</v>
      </c>
      <c r="H892">
        <v>2</v>
      </c>
      <c r="I892" t="s">
        <v>837</v>
      </c>
      <c r="J892" t="s">
        <v>3</v>
      </c>
      <c r="K892" t="s">
        <v>838</v>
      </c>
      <c r="L892">
        <v>37129807</v>
      </c>
      <c r="N892">
        <v>1011</v>
      </c>
      <c r="O892" t="s">
        <v>646</v>
      </c>
      <c r="P892" t="s">
        <v>646</v>
      </c>
      <c r="Q892">
        <v>1</v>
      </c>
      <c r="W892">
        <v>0</v>
      </c>
      <c r="X892">
        <v>1034830941</v>
      </c>
      <c r="Y892">
        <f>(AT892*1.15)</f>
        <v>0.52900000000000003</v>
      </c>
      <c r="AA892">
        <v>0</v>
      </c>
      <c r="AB892">
        <v>1.2</v>
      </c>
      <c r="AC892">
        <v>0</v>
      </c>
      <c r="AD892">
        <v>0</v>
      </c>
      <c r="AE892">
        <v>0</v>
      </c>
      <c r="AF892">
        <v>1.2</v>
      </c>
      <c r="AG892">
        <v>0</v>
      </c>
      <c r="AH892">
        <v>0</v>
      </c>
      <c r="AI892">
        <v>1</v>
      </c>
      <c r="AJ892">
        <v>1</v>
      </c>
      <c r="AK892">
        <v>1</v>
      </c>
      <c r="AL892">
        <v>1</v>
      </c>
      <c r="AN892">
        <v>0</v>
      </c>
      <c r="AO892">
        <v>1</v>
      </c>
      <c r="AP892">
        <v>0</v>
      </c>
      <c r="AQ892">
        <v>0</v>
      </c>
      <c r="AR892">
        <v>0</v>
      </c>
      <c r="AS892" t="s">
        <v>3</v>
      </c>
      <c r="AT892">
        <v>0.46</v>
      </c>
      <c r="AU892" t="s">
        <v>156</v>
      </c>
      <c r="AV892">
        <v>0</v>
      </c>
      <c r="AW892">
        <v>2</v>
      </c>
      <c r="AX892">
        <v>51458555</v>
      </c>
      <c r="AY892">
        <v>2</v>
      </c>
      <c r="AZ892">
        <v>32768</v>
      </c>
      <c r="BA892">
        <v>892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CX892">
        <f>ROUND(Y892*Source!I396,9)</f>
        <v>0</v>
      </c>
      <c r="CY892">
        <f>AB892</f>
        <v>1.2</v>
      </c>
      <c r="CZ892">
        <f>AF892</f>
        <v>1.2</v>
      </c>
      <c r="DA892">
        <f>AJ892</f>
        <v>1</v>
      </c>
      <c r="DB892">
        <f>ROUND((ROUND(AT892*CZ892,2)*1.15),6)</f>
        <v>0.63249999999999995</v>
      </c>
      <c r="DC892">
        <f>ROUND((ROUND(AT892*AG892,2)*1.15),6)</f>
        <v>0</v>
      </c>
      <c r="DD892" t="s">
        <v>3</v>
      </c>
      <c r="DE892" t="s">
        <v>3</v>
      </c>
      <c r="DF892">
        <f t="shared" si="512"/>
        <v>0</v>
      </c>
      <c r="DG892">
        <f t="shared" si="513"/>
        <v>0</v>
      </c>
      <c r="DH892">
        <f t="shared" si="514"/>
        <v>0</v>
      </c>
      <c r="DI892">
        <f t="shared" si="515"/>
        <v>0</v>
      </c>
      <c r="DJ892">
        <f>DG892</f>
        <v>0</v>
      </c>
      <c r="DK892">
        <v>0</v>
      </c>
    </row>
    <row r="893" spans="1:115" x14ac:dyDescent="0.2">
      <c r="A893">
        <f>ROW(Source!A396)</f>
        <v>396</v>
      </c>
      <c r="B893">
        <v>51441990</v>
      </c>
      <c r="C893">
        <v>51458543</v>
      </c>
      <c r="D893">
        <v>0</v>
      </c>
      <c r="E893">
        <v>1</v>
      </c>
      <c r="F893">
        <v>1</v>
      </c>
      <c r="G893">
        <v>1</v>
      </c>
      <c r="H893">
        <v>3</v>
      </c>
      <c r="I893" t="s">
        <v>873</v>
      </c>
      <c r="J893" t="s">
        <v>3</v>
      </c>
      <c r="K893" t="s">
        <v>874</v>
      </c>
      <c r="L893">
        <v>1339</v>
      </c>
      <c r="N893">
        <v>1007</v>
      </c>
      <c r="O893" t="s">
        <v>57</v>
      </c>
      <c r="P893" t="s">
        <v>57</v>
      </c>
      <c r="Q893">
        <v>1</v>
      </c>
      <c r="W893">
        <v>0</v>
      </c>
      <c r="X893">
        <v>-751982090</v>
      </c>
      <c r="Y893">
        <f>AT893</f>
        <v>0.31</v>
      </c>
      <c r="AA893">
        <v>38.51</v>
      </c>
      <c r="AB893">
        <v>0</v>
      </c>
      <c r="AC893">
        <v>0</v>
      </c>
      <c r="AD893">
        <v>0</v>
      </c>
      <c r="AE893">
        <v>38.51</v>
      </c>
      <c r="AF893">
        <v>0</v>
      </c>
      <c r="AG893">
        <v>0</v>
      </c>
      <c r="AH893">
        <v>0</v>
      </c>
      <c r="AI893">
        <v>1</v>
      </c>
      <c r="AJ893">
        <v>1</v>
      </c>
      <c r="AK893">
        <v>1</v>
      </c>
      <c r="AL893">
        <v>1</v>
      </c>
      <c r="AN893">
        <v>0</v>
      </c>
      <c r="AO893">
        <v>1</v>
      </c>
      <c r="AP893">
        <v>0</v>
      </c>
      <c r="AQ893">
        <v>0</v>
      </c>
      <c r="AR893">
        <v>0</v>
      </c>
      <c r="AS893" t="s">
        <v>3</v>
      </c>
      <c r="AT893">
        <v>0.31</v>
      </c>
      <c r="AU893" t="s">
        <v>3</v>
      </c>
      <c r="AV893">
        <v>0</v>
      </c>
      <c r="AW893">
        <v>2</v>
      </c>
      <c r="AX893">
        <v>51458556</v>
      </c>
      <c r="AY893">
        <v>2</v>
      </c>
      <c r="AZ893">
        <v>16384</v>
      </c>
      <c r="BA893">
        <v>893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CX893">
        <f>ROUND(Y893*Source!I396,9)</f>
        <v>0</v>
      </c>
      <c r="CY893">
        <f>AA893</f>
        <v>38.51</v>
      </c>
      <c r="CZ893">
        <f>AE893</f>
        <v>38.51</v>
      </c>
      <c r="DA893">
        <f>AI893</f>
        <v>1</v>
      </c>
      <c r="DB893">
        <f>ROUND(ROUND(AT893*CZ893,2),6)</f>
        <v>11.94</v>
      </c>
      <c r="DC893">
        <f>ROUND(ROUND(AT893*AG893,2),6)</f>
        <v>0</v>
      </c>
      <c r="DD893" t="s">
        <v>3</v>
      </c>
      <c r="DE893" t="s">
        <v>3</v>
      </c>
      <c r="DF893">
        <f t="shared" si="512"/>
        <v>0</v>
      </c>
      <c r="DG893">
        <f t="shared" si="513"/>
        <v>0</v>
      </c>
      <c r="DH893">
        <f t="shared" si="514"/>
        <v>0</v>
      </c>
      <c r="DI893">
        <f t="shared" si="515"/>
        <v>0</v>
      </c>
      <c r="DJ893">
        <f>DF893</f>
        <v>0</v>
      </c>
      <c r="DK893">
        <v>0</v>
      </c>
    </row>
    <row r="894" spans="1:115" x14ac:dyDescent="0.2">
      <c r="A894">
        <f>ROW(Source!A396)</f>
        <v>396</v>
      </c>
      <c r="B894">
        <v>51441990</v>
      </c>
      <c r="C894">
        <v>51458543</v>
      </c>
      <c r="D894">
        <v>0</v>
      </c>
      <c r="E894">
        <v>1</v>
      </c>
      <c r="F894">
        <v>1</v>
      </c>
      <c r="G894">
        <v>1</v>
      </c>
      <c r="H894">
        <v>3</v>
      </c>
      <c r="I894" t="s">
        <v>841</v>
      </c>
      <c r="J894" t="s">
        <v>3</v>
      </c>
      <c r="K894" t="s">
        <v>842</v>
      </c>
      <c r="L894">
        <v>1339</v>
      </c>
      <c r="N894">
        <v>1007</v>
      </c>
      <c r="O894" t="s">
        <v>57</v>
      </c>
      <c r="P894" t="s">
        <v>57</v>
      </c>
      <c r="Q894">
        <v>1</v>
      </c>
      <c r="W894">
        <v>0</v>
      </c>
      <c r="X894">
        <v>516308607</v>
      </c>
      <c r="Y894">
        <f>AT894</f>
        <v>1.46</v>
      </c>
      <c r="AA894">
        <v>6.22</v>
      </c>
      <c r="AB894">
        <v>0</v>
      </c>
      <c r="AC894">
        <v>0</v>
      </c>
      <c r="AD894">
        <v>0</v>
      </c>
      <c r="AE894">
        <v>6.22</v>
      </c>
      <c r="AF894">
        <v>0</v>
      </c>
      <c r="AG894">
        <v>0</v>
      </c>
      <c r="AH894">
        <v>0</v>
      </c>
      <c r="AI894">
        <v>1</v>
      </c>
      <c r="AJ894">
        <v>1</v>
      </c>
      <c r="AK894">
        <v>1</v>
      </c>
      <c r="AL894">
        <v>1</v>
      </c>
      <c r="AN894">
        <v>0</v>
      </c>
      <c r="AO894">
        <v>1</v>
      </c>
      <c r="AP894">
        <v>0</v>
      </c>
      <c r="AQ894">
        <v>0</v>
      </c>
      <c r="AR894">
        <v>0</v>
      </c>
      <c r="AS894" t="s">
        <v>3</v>
      </c>
      <c r="AT894">
        <v>1.46</v>
      </c>
      <c r="AU894" t="s">
        <v>3</v>
      </c>
      <c r="AV894">
        <v>0</v>
      </c>
      <c r="AW894">
        <v>2</v>
      </c>
      <c r="AX894">
        <v>51458557</v>
      </c>
      <c r="AY894">
        <v>2</v>
      </c>
      <c r="AZ894">
        <v>16384</v>
      </c>
      <c r="BA894">
        <v>894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CX894">
        <f>ROUND(Y894*Source!I396,9)</f>
        <v>0</v>
      </c>
      <c r="CY894">
        <f>AA894</f>
        <v>6.22</v>
      </c>
      <c r="CZ894">
        <f>AE894</f>
        <v>6.22</v>
      </c>
      <c r="DA894">
        <f>AI894</f>
        <v>1</v>
      </c>
      <c r="DB894">
        <f>ROUND(ROUND(AT894*CZ894,2),6)</f>
        <v>9.08</v>
      </c>
      <c r="DC894">
        <f>ROUND(ROUND(AT894*AG894,2),6)</f>
        <v>0</v>
      </c>
      <c r="DD894" t="s">
        <v>3</v>
      </c>
      <c r="DE894" t="s">
        <v>3</v>
      </c>
      <c r="DF894">
        <f t="shared" si="512"/>
        <v>0</v>
      </c>
      <c r="DG894">
        <f t="shared" si="513"/>
        <v>0</v>
      </c>
      <c r="DH894">
        <f t="shared" si="514"/>
        <v>0</v>
      </c>
      <c r="DI894">
        <f t="shared" si="515"/>
        <v>0</v>
      </c>
      <c r="DJ894">
        <f>DF894</f>
        <v>0</v>
      </c>
      <c r="DK894">
        <v>0</v>
      </c>
    </row>
    <row r="895" spans="1:115" x14ac:dyDescent="0.2">
      <c r="A895">
        <f>ROW(Source!A404)</f>
        <v>404</v>
      </c>
      <c r="B895">
        <v>51442965</v>
      </c>
      <c r="C895">
        <v>51458562</v>
      </c>
      <c r="D895">
        <v>0</v>
      </c>
      <c r="E895">
        <v>1</v>
      </c>
      <c r="F895">
        <v>1</v>
      </c>
      <c r="G895">
        <v>1</v>
      </c>
      <c r="H895">
        <v>1</v>
      </c>
      <c r="I895" t="s">
        <v>640</v>
      </c>
      <c r="J895" t="s">
        <v>3</v>
      </c>
      <c r="K895" t="s">
        <v>641</v>
      </c>
      <c r="L895">
        <v>1369</v>
      </c>
      <c r="N895">
        <v>1013</v>
      </c>
      <c r="O895" t="s">
        <v>642</v>
      </c>
      <c r="P895" t="s">
        <v>642</v>
      </c>
      <c r="Q895">
        <v>1</v>
      </c>
      <c r="W895">
        <v>0</v>
      </c>
      <c r="X895">
        <v>-2005382687</v>
      </c>
      <c r="Y895">
        <f>(AT895*1.15*1.15)</f>
        <v>13.013399999999997</v>
      </c>
      <c r="AA895">
        <v>0</v>
      </c>
      <c r="AB895">
        <v>0</v>
      </c>
      <c r="AC895">
        <v>0</v>
      </c>
      <c r="AD895">
        <v>7.8</v>
      </c>
      <c r="AE895">
        <v>0</v>
      </c>
      <c r="AF895">
        <v>0</v>
      </c>
      <c r="AG895">
        <v>0</v>
      </c>
      <c r="AH895">
        <v>7.8</v>
      </c>
      <c r="AI895">
        <v>1</v>
      </c>
      <c r="AJ895">
        <v>1</v>
      </c>
      <c r="AK895">
        <v>1</v>
      </c>
      <c r="AL895">
        <v>1</v>
      </c>
      <c r="AN895">
        <v>0</v>
      </c>
      <c r="AO895">
        <v>1</v>
      </c>
      <c r="AP895">
        <v>0</v>
      </c>
      <c r="AQ895">
        <v>0</v>
      </c>
      <c r="AR895">
        <v>0</v>
      </c>
      <c r="AS895" t="s">
        <v>3</v>
      </c>
      <c r="AT895">
        <v>9.84</v>
      </c>
      <c r="AU895" t="s">
        <v>43</v>
      </c>
      <c r="AV895">
        <v>1</v>
      </c>
      <c r="AW895">
        <v>2</v>
      </c>
      <c r="AX895">
        <v>51458568</v>
      </c>
      <c r="AY895">
        <v>2</v>
      </c>
      <c r="AZ895">
        <v>131072</v>
      </c>
      <c r="BA895">
        <v>895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CX895">
        <f>ROUND(Y895*Source!I404,9)</f>
        <v>0</v>
      </c>
      <c r="CY895">
        <f>AD895</f>
        <v>7.8</v>
      </c>
      <c r="CZ895">
        <f>AH895</f>
        <v>7.8</v>
      </c>
      <c r="DA895">
        <f>AL895</f>
        <v>1</v>
      </c>
      <c r="DB895">
        <f>ROUND((ROUND(AT895*CZ895,2)*1.15*1.15),6)</f>
        <v>101.501875</v>
      </c>
      <c r="DC895">
        <f>ROUND((ROUND(AT895*AG895,2)*1.15*1.15),6)</f>
        <v>0</v>
      </c>
      <c r="DD895" t="s">
        <v>3</v>
      </c>
      <c r="DE895" t="s">
        <v>3</v>
      </c>
      <c r="DF895">
        <f t="shared" si="512"/>
        <v>0</v>
      </c>
      <c r="DG895">
        <f t="shared" si="513"/>
        <v>0</v>
      </c>
      <c r="DH895">
        <f t="shared" si="514"/>
        <v>0</v>
      </c>
      <c r="DI895">
        <f t="shared" si="515"/>
        <v>0</v>
      </c>
      <c r="DJ895">
        <f>DI895</f>
        <v>0</v>
      </c>
      <c r="DK895">
        <v>0</v>
      </c>
    </row>
    <row r="896" spans="1:115" x14ac:dyDescent="0.2">
      <c r="A896">
        <f>ROW(Source!A404)</f>
        <v>404</v>
      </c>
      <c r="B896">
        <v>51442965</v>
      </c>
      <c r="C896">
        <v>51458562</v>
      </c>
      <c r="D896">
        <v>121548</v>
      </c>
      <c r="E896">
        <v>1</v>
      </c>
      <c r="F896">
        <v>1</v>
      </c>
      <c r="G896">
        <v>1</v>
      </c>
      <c r="H896">
        <v>1</v>
      </c>
      <c r="I896" t="s">
        <v>31</v>
      </c>
      <c r="J896" t="s">
        <v>3</v>
      </c>
      <c r="K896" t="s">
        <v>643</v>
      </c>
      <c r="L896">
        <v>1369</v>
      </c>
      <c r="N896">
        <v>1013</v>
      </c>
      <c r="O896" t="s">
        <v>642</v>
      </c>
      <c r="P896" t="s">
        <v>642</v>
      </c>
      <c r="Q896">
        <v>1</v>
      </c>
      <c r="W896">
        <v>0</v>
      </c>
      <c r="X896">
        <v>18861106</v>
      </c>
      <c r="Y896">
        <f>(AT896*1.25*1.15)</f>
        <v>41.011874999999996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1</v>
      </c>
      <c r="AJ896">
        <v>1</v>
      </c>
      <c r="AK896">
        <v>1</v>
      </c>
      <c r="AL896">
        <v>1</v>
      </c>
      <c r="AN896">
        <v>0</v>
      </c>
      <c r="AO896">
        <v>1</v>
      </c>
      <c r="AP896">
        <v>0</v>
      </c>
      <c r="AQ896">
        <v>0</v>
      </c>
      <c r="AR896">
        <v>0</v>
      </c>
      <c r="AS896" t="s">
        <v>3</v>
      </c>
      <c r="AT896">
        <v>28.53</v>
      </c>
      <c r="AU896" t="s">
        <v>36</v>
      </c>
      <c r="AV896">
        <v>2</v>
      </c>
      <c r="AW896">
        <v>2</v>
      </c>
      <c r="AX896">
        <v>51458569</v>
      </c>
      <c r="AY896">
        <v>1</v>
      </c>
      <c r="AZ896">
        <v>2048</v>
      </c>
      <c r="BA896">
        <v>896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CX896">
        <f>ROUND(Y896*Source!I404,9)</f>
        <v>0</v>
      </c>
      <c r="CY896">
        <f>AD896</f>
        <v>0</v>
      </c>
      <c r="CZ896">
        <f>AH896</f>
        <v>0</v>
      </c>
      <c r="DA896">
        <f>AL896</f>
        <v>1</v>
      </c>
      <c r="DB896">
        <f>ROUND((ROUND(AT896*CZ896,2)*1.25*1.15),6)</f>
        <v>0</v>
      </c>
      <c r="DC896">
        <f>ROUND((ROUND(AT896*AG896,2)*1.25*1.15),6)</f>
        <v>0</v>
      </c>
      <c r="DD896" t="s">
        <v>3</v>
      </c>
      <c r="DE896" t="s">
        <v>3</v>
      </c>
      <c r="DF896">
        <f t="shared" si="512"/>
        <v>0</v>
      </c>
      <c r="DG896">
        <f t="shared" si="513"/>
        <v>0</v>
      </c>
      <c r="DH896">
        <f t="shared" si="514"/>
        <v>0</v>
      </c>
      <c r="DI896">
        <f t="shared" si="515"/>
        <v>0</v>
      </c>
      <c r="DJ896">
        <f>DI896</f>
        <v>0</v>
      </c>
      <c r="DK896">
        <v>0</v>
      </c>
    </row>
    <row r="897" spans="1:115" x14ac:dyDescent="0.2">
      <c r="A897">
        <f>ROW(Source!A404)</f>
        <v>404</v>
      </c>
      <c r="B897">
        <v>51442965</v>
      </c>
      <c r="C897">
        <v>51458562</v>
      </c>
      <c r="D897">
        <v>0</v>
      </c>
      <c r="E897">
        <v>1</v>
      </c>
      <c r="F897">
        <v>1</v>
      </c>
      <c r="G897">
        <v>1</v>
      </c>
      <c r="H897">
        <v>2</v>
      </c>
      <c r="I897" t="s">
        <v>644</v>
      </c>
      <c r="J897" t="s">
        <v>3</v>
      </c>
      <c r="K897" t="s">
        <v>645</v>
      </c>
      <c r="L897">
        <v>37129807</v>
      </c>
      <c r="N897">
        <v>1011</v>
      </c>
      <c r="O897" t="s">
        <v>646</v>
      </c>
      <c r="P897" t="s">
        <v>646</v>
      </c>
      <c r="Q897">
        <v>1</v>
      </c>
      <c r="W897">
        <v>0</v>
      </c>
      <c r="X897">
        <v>1347970401</v>
      </c>
      <c r="Y897">
        <f>(AT897*1.25*1.15)</f>
        <v>10.249374999999999</v>
      </c>
      <c r="AA897">
        <v>0</v>
      </c>
      <c r="AB897">
        <v>79.069999999999993</v>
      </c>
      <c r="AC897">
        <v>13.5</v>
      </c>
      <c r="AD897">
        <v>0</v>
      </c>
      <c r="AE897">
        <v>0</v>
      </c>
      <c r="AF897">
        <v>79.069999999999993</v>
      </c>
      <c r="AG897">
        <v>13.5</v>
      </c>
      <c r="AH897">
        <v>0</v>
      </c>
      <c r="AI897">
        <v>1</v>
      </c>
      <c r="AJ897">
        <v>1</v>
      </c>
      <c r="AK897">
        <v>1</v>
      </c>
      <c r="AL897">
        <v>1</v>
      </c>
      <c r="AN897">
        <v>0</v>
      </c>
      <c r="AO897">
        <v>1</v>
      </c>
      <c r="AP897">
        <v>0</v>
      </c>
      <c r="AQ897">
        <v>0</v>
      </c>
      <c r="AR897">
        <v>0</v>
      </c>
      <c r="AS897" t="s">
        <v>3</v>
      </c>
      <c r="AT897">
        <v>7.13</v>
      </c>
      <c r="AU897" t="s">
        <v>36</v>
      </c>
      <c r="AV897">
        <v>0</v>
      </c>
      <c r="AW897">
        <v>2</v>
      </c>
      <c r="AX897">
        <v>51458570</v>
      </c>
      <c r="AY897">
        <v>2</v>
      </c>
      <c r="AZ897">
        <v>100352</v>
      </c>
      <c r="BA897">
        <v>897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CX897">
        <f>ROUND(Y897*Source!I404,9)</f>
        <v>0</v>
      </c>
      <c r="CY897">
        <f>AB897</f>
        <v>79.069999999999993</v>
      </c>
      <c r="CZ897">
        <f>AF897</f>
        <v>79.069999999999993</v>
      </c>
      <c r="DA897">
        <f>AJ897</f>
        <v>1</v>
      </c>
      <c r="DB897">
        <f>ROUND((ROUND(AT897*CZ897,2)*1.25*1.15),6)</f>
        <v>810.41937499999995</v>
      </c>
      <c r="DC897">
        <f>ROUND((ROUND(AT897*AG897,2)*1.25*1.15),6)</f>
        <v>138.37375</v>
      </c>
      <c r="DD897" t="s">
        <v>3</v>
      </c>
      <c r="DE897" t="s">
        <v>3</v>
      </c>
      <c r="DF897">
        <f t="shared" ref="DF897:DF930" si="530">ROUND(AE897*CX897,2)</f>
        <v>0</v>
      </c>
      <c r="DG897">
        <f t="shared" ref="DG897:DG930" si="531">ROUND(AF897*CX897,2)</f>
        <v>0</v>
      </c>
      <c r="DH897">
        <f t="shared" ref="DH897:DH930" si="532">ROUND(AG897*CX897,2)</f>
        <v>0</v>
      </c>
      <c r="DI897">
        <f t="shared" ref="DI897:DI930" si="533">ROUND(AH897*CX897,2)</f>
        <v>0</v>
      </c>
      <c r="DJ897">
        <f>DG897</f>
        <v>0</v>
      </c>
      <c r="DK897">
        <v>0</v>
      </c>
    </row>
    <row r="898" spans="1:115" x14ac:dyDescent="0.2">
      <c r="A898">
        <f>ROW(Source!A404)</f>
        <v>404</v>
      </c>
      <c r="B898">
        <v>51442965</v>
      </c>
      <c r="C898">
        <v>51458562</v>
      </c>
      <c r="D898">
        <v>0</v>
      </c>
      <c r="E898">
        <v>1</v>
      </c>
      <c r="F898">
        <v>1</v>
      </c>
      <c r="G898">
        <v>1</v>
      </c>
      <c r="H898">
        <v>2</v>
      </c>
      <c r="I898" t="s">
        <v>655</v>
      </c>
      <c r="J898" t="s">
        <v>3</v>
      </c>
      <c r="K898" t="s">
        <v>656</v>
      </c>
      <c r="L898">
        <v>37129807</v>
      </c>
      <c r="N898">
        <v>1011</v>
      </c>
      <c r="O898" t="s">
        <v>646</v>
      </c>
      <c r="P898" t="s">
        <v>646</v>
      </c>
      <c r="Q898">
        <v>1</v>
      </c>
      <c r="W898">
        <v>0</v>
      </c>
      <c r="X898">
        <v>1088964284</v>
      </c>
      <c r="Y898">
        <f>(AT898*1.25*1.15)</f>
        <v>30.762499999999999</v>
      </c>
      <c r="AA898">
        <v>0</v>
      </c>
      <c r="AB898">
        <v>115.27</v>
      </c>
      <c r="AC898">
        <v>13.5</v>
      </c>
      <c r="AD898">
        <v>0</v>
      </c>
      <c r="AE898">
        <v>0</v>
      </c>
      <c r="AF898">
        <v>115.27</v>
      </c>
      <c r="AG898">
        <v>13.5</v>
      </c>
      <c r="AH898">
        <v>0</v>
      </c>
      <c r="AI898">
        <v>1</v>
      </c>
      <c r="AJ898">
        <v>1</v>
      </c>
      <c r="AK898">
        <v>1</v>
      </c>
      <c r="AL898">
        <v>1</v>
      </c>
      <c r="AN898">
        <v>0</v>
      </c>
      <c r="AO898">
        <v>1</v>
      </c>
      <c r="AP898">
        <v>0</v>
      </c>
      <c r="AQ898">
        <v>0</v>
      </c>
      <c r="AR898">
        <v>0</v>
      </c>
      <c r="AS898" t="s">
        <v>3</v>
      </c>
      <c r="AT898">
        <v>21.4</v>
      </c>
      <c r="AU898" t="s">
        <v>36</v>
      </c>
      <c r="AV898">
        <v>0</v>
      </c>
      <c r="AW898">
        <v>2</v>
      </c>
      <c r="AX898">
        <v>51458571</v>
      </c>
      <c r="AY898">
        <v>2</v>
      </c>
      <c r="AZ898">
        <v>98304</v>
      </c>
      <c r="BA898">
        <v>898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CX898">
        <f>ROUND(Y898*Source!I404,9)</f>
        <v>0</v>
      </c>
      <c r="CY898">
        <f>AB898</f>
        <v>115.27</v>
      </c>
      <c r="CZ898">
        <f>AF898</f>
        <v>115.27</v>
      </c>
      <c r="DA898">
        <f>AJ898</f>
        <v>1</v>
      </c>
      <c r="DB898">
        <f>ROUND((ROUND(AT898*CZ898,2)*1.25*1.15),6)</f>
        <v>3545.9962500000001</v>
      </c>
      <c r="DC898">
        <f>ROUND((ROUND(AT898*AG898,2)*1.25*1.15),6)</f>
        <v>415.29374999999999</v>
      </c>
      <c r="DD898" t="s">
        <v>3</v>
      </c>
      <c r="DE898" t="s">
        <v>3</v>
      </c>
      <c r="DF898">
        <f t="shared" si="530"/>
        <v>0</v>
      </c>
      <c r="DG898">
        <f t="shared" si="531"/>
        <v>0</v>
      </c>
      <c r="DH898">
        <f t="shared" si="532"/>
        <v>0</v>
      </c>
      <c r="DI898">
        <f t="shared" si="533"/>
        <v>0</v>
      </c>
      <c r="DJ898">
        <f>DG898</f>
        <v>0</v>
      </c>
      <c r="DK898">
        <v>0</v>
      </c>
    </row>
    <row r="899" spans="1:115" x14ac:dyDescent="0.2">
      <c r="A899">
        <f>ROW(Source!A404)</f>
        <v>404</v>
      </c>
      <c r="B899">
        <v>51442965</v>
      </c>
      <c r="C899">
        <v>51458562</v>
      </c>
      <c r="D899">
        <v>0</v>
      </c>
      <c r="E899">
        <v>1</v>
      </c>
      <c r="F899">
        <v>1</v>
      </c>
      <c r="G899">
        <v>1</v>
      </c>
      <c r="H899">
        <v>3</v>
      </c>
      <c r="I899" t="s">
        <v>649</v>
      </c>
      <c r="J899" t="s">
        <v>3</v>
      </c>
      <c r="K899" t="s">
        <v>650</v>
      </c>
      <c r="L899">
        <v>1339</v>
      </c>
      <c r="N899">
        <v>1007</v>
      </c>
      <c r="O899" t="s">
        <v>57</v>
      </c>
      <c r="P899" t="s">
        <v>57</v>
      </c>
      <c r="Q899">
        <v>1</v>
      </c>
      <c r="W899">
        <v>0</v>
      </c>
      <c r="X899">
        <v>2014888946</v>
      </c>
      <c r="Y899">
        <f>AT899</f>
        <v>0.04</v>
      </c>
      <c r="AA899">
        <v>108.4</v>
      </c>
      <c r="AB899">
        <v>0</v>
      </c>
      <c r="AC899">
        <v>0</v>
      </c>
      <c r="AD899">
        <v>0</v>
      </c>
      <c r="AE899">
        <v>108.4</v>
      </c>
      <c r="AF899">
        <v>0</v>
      </c>
      <c r="AG899">
        <v>0</v>
      </c>
      <c r="AH899">
        <v>0</v>
      </c>
      <c r="AI899">
        <v>1</v>
      </c>
      <c r="AJ899">
        <v>1</v>
      </c>
      <c r="AK899">
        <v>1</v>
      </c>
      <c r="AL899">
        <v>1</v>
      </c>
      <c r="AN899">
        <v>0</v>
      </c>
      <c r="AO899">
        <v>1</v>
      </c>
      <c r="AP899">
        <v>0</v>
      </c>
      <c r="AQ899">
        <v>0</v>
      </c>
      <c r="AR899">
        <v>0</v>
      </c>
      <c r="AS899" t="s">
        <v>3</v>
      </c>
      <c r="AT899">
        <v>0.04</v>
      </c>
      <c r="AU899" t="s">
        <v>3</v>
      </c>
      <c r="AV899">
        <v>0</v>
      </c>
      <c r="AW899">
        <v>2</v>
      </c>
      <c r="AX899">
        <v>51458572</v>
      </c>
      <c r="AY899">
        <v>2</v>
      </c>
      <c r="AZ899">
        <v>16384</v>
      </c>
      <c r="BA899">
        <v>899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CX899">
        <f>ROUND(Y899*Source!I404,9)</f>
        <v>0</v>
      </c>
      <c r="CY899">
        <f>AA899</f>
        <v>108.4</v>
      </c>
      <c r="CZ899">
        <f>AE899</f>
        <v>108.4</v>
      </c>
      <c r="DA899">
        <f>AI899</f>
        <v>1</v>
      </c>
      <c r="DB899">
        <f>ROUND(ROUND(AT899*CZ899,2),6)</f>
        <v>4.34</v>
      </c>
      <c r="DC899">
        <f>ROUND(ROUND(AT899*AG899,2),6)</f>
        <v>0</v>
      </c>
      <c r="DD899" t="s">
        <v>3</v>
      </c>
      <c r="DE899" t="s">
        <v>3</v>
      </c>
      <c r="DF899">
        <f t="shared" si="530"/>
        <v>0</v>
      </c>
      <c r="DG899">
        <f t="shared" si="531"/>
        <v>0</v>
      </c>
      <c r="DH899">
        <f t="shared" si="532"/>
        <v>0</v>
      </c>
      <c r="DI899">
        <f t="shared" si="533"/>
        <v>0</v>
      </c>
      <c r="DJ899">
        <f>DF899</f>
        <v>0</v>
      </c>
      <c r="DK899">
        <v>0</v>
      </c>
    </row>
    <row r="900" spans="1:115" x14ac:dyDescent="0.2">
      <c r="A900">
        <f>ROW(Source!A405)</f>
        <v>405</v>
      </c>
      <c r="B900">
        <v>51441990</v>
      </c>
      <c r="C900">
        <v>51458562</v>
      </c>
      <c r="D900">
        <v>0</v>
      </c>
      <c r="E900">
        <v>1</v>
      </c>
      <c r="F900">
        <v>1</v>
      </c>
      <c r="G900">
        <v>1</v>
      </c>
      <c r="H900">
        <v>1</v>
      </c>
      <c r="I900" t="s">
        <v>640</v>
      </c>
      <c r="J900" t="s">
        <v>3</v>
      </c>
      <c r="K900" t="s">
        <v>641</v>
      </c>
      <c r="L900">
        <v>1369</v>
      </c>
      <c r="N900">
        <v>1013</v>
      </c>
      <c r="O900" t="s">
        <v>642</v>
      </c>
      <c r="P900" t="s">
        <v>642</v>
      </c>
      <c r="Q900">
        <v>1</v>
      </c>
      <c r="W900">
        <v>0</v>
      </c>
      <c r="X900">
        <v>-2005382687</v>
      </c>
      <c r="Y900">
        <f>(AT900*1.15*1.15)</f>
        <v>13.013399999999997</v>
      </c>
      <c r="AA900">
        <v>0</v>
      </c>
      <c r="AB900">
        <v>0</v>
      </c>
      <c r="AC900">
        <v>0</v>
      </c>
      <c r="AD900">
        <v>7.8</v>
      </c>
      <c r="AE900">
        <v>0</v>
      </c>
      <c r="AF900">
        <v>0</v>
      </c>
      <c r="AG900">
        <v>0</v>
      </c>
      <c r="AH900">
        <v>7.8</v>
      </c>
      <c r="AI900">
        <v>1</v>
      </c>
      <c r="AJ900">
        <v>1</v>
      </c>
      <c r="AK900">
        <v>1</v>
      </c>
      <c r="AL900">
        <v>1</v>
      </c>
      <c r="AN900">
        <v>0</v>
      </c>
      <c r="AO900">
        <v>1</v>
      </c>
      <c r="AP900">
        <v>0</v>
      </c>
      <c r="AQ900">
        <v>0</v>
      </c>
      <c r="AR900">
        <v>0</v>
      </c>
      <c r="AS900" t="s">
        <v>3</v>
      </c>
      <c r="AT900">
        <v>9.84</v>
      </c>
      <c r="AU900" t="s">
        <v>43</v>
      </c>
      <c r="AV900">
        <v>1</v>
      </c>
      <c r="AW900">
        <v>2</v>
      </c>
      <c r="AX900">
        <v>51458568</v>
      </c>
      <c r="AY900">
        <v>2</v>
      </c>
      <c r="AZ900">
        <v>131072</v>
      </c>
      <c r="BA900">
        <v>900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CX900">
        <f>ROUND(Y900*Source!I405,9)</f>
        <v>0</v>
      </c>
      <c r="CY900">
        <f>AD900</f>
        <v>7.8</v>
      </c>
      <c r="CZ900">
        <f>AH900</f>
        <v>7.8</v>
      </c>
      <c r="DA900">
        <f>AL900</f>
        <v>1</v>
      </c>
      <c r="DB900">
        <f>ROUND((ROUND(AT900*CZ900,2)*1.15*1.15),6)</f>
        <v>101.501875</v>
      </c>
      <c r="DC900">
        <f>ROUND((ROUND(AT900*AG900,2)*1.15*1.15),6)</f>
        <v>0</v>
      </c>
      <c r="DD900" t="s">
        <v>3</v>
      </c>
      <c r="DE900" t="s">
        <v>3</v>
      </c>
      <c r="DF900">
        <f t="shared" si="530"/>
        <v>0</v>
      </c>
      <c r="DG900">
        <f t="shared" si="531"/>
        <v>0</v>
      </c>
      <c r="DH900">
        <f t="shared" si="532"/>
        <v>0</v>
      </c>
      <c r="DI900">
        <f t="shared" si="533"/>
        <v>0</v>
      </c>
      <c r="DJ900">
        <f>DI900</f>
        <v>0</v>
      </c>
      <c r="DK900">
        <v>0</v>
      </c>
    </row>
    <row r="901" spans="1:115" x14ac:dyDescent="0.2">
      <c r="A901">
        <f>ROW(Source!A405)</f>
        <v>405</v>
      </c>
      <c r="B901">
        <v>51441990</v>
      </c>
      <c r="C901">
        <v>51458562</v>
      </c>
      <c r="D901">
        <v>121548</v>
      </c>
      <c r="E901">
        <v>1</v>
      </c>
      <c r="F901">
        <v>1</v>
      </c>
      <c r="G901">
        <v>1</v>
      </c>
      <c r="H901">
        <v>1</v>
      </c>
      <c r="I901" t="s">
        <v>31</v>
      </c>
      <c r="J901" t="s">
        <v>3</v>
      </c>
      <c r="K901" t="s">
        <v>643</v>
      </c>
      <c r="L901">
        <v>1369</v>
      </c>
      <c r="N901">
        <v>1013</v>
      </c>
      <c r="O901" t="s">
        <v>642</v>
      </c>
      <c r="P901" t="s">
        <v>642</v>
      </c>
      <c r="Q901">
        <v>1</v>
      </c>
      <c r="W901">
        <v>0</v>
      </c>
      <c r="X901">
        <v>18861106</v>
      </c>
      <c r="Y901">
        <f>(AT901*1.25*1.15)</f>
        <v>41.011874999999996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1</v>
      </c>
      <c r="AJ901">
        <v>1</v>
      </c>
      <c r="AK901">
        <v>1</v>
      </c>
      <c r="AL901">
        <v>1</v>
      </c>
      <c r="AN901">
        <v>0</v>
      </c>
      <c r="AO901">
        <v>1</v>
      </c>
      <c r="AP901">
        <v>0</v>
      </c>
      <c r="AQ901">
        <v>0</v>
      </c>
      <c r="AR901">
        <v>0</v>
      </c>
      <c r="AS901" t="s">
        <v>3</v>
      </c>
      <c r="AT901">
        <v>28.53</v>
      </c>
      <c r="AU901" t="s">
        <v>36</v>
      </c>
      <c r="AV901">
        <v>2</v>
      </c>
      <c r="AW901">
        <v>2</v>
      </c>
      <c r="AX901">
        <v>51458569</v>
      </c>
      <c r="AY901">
        <v>1</v>
      </c>
      <c r="AZ901">
        <v>2048</v>
      </c>
      <c r="BA901">
        <v>901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CX901">
        <f>ROUND(Y901*Source!I405,9)</f>
        <v>0</v>
      </c>
      <c r="CY901">
        <f>AD901</f>
        <v>0</v>
      </c>
      <c r="CZ901">
        <f>AH901</f>
        <v>0</v>
      </c>
      <c r="DA901">
        <f>AL901</f>
        <v>1</v>
      </c>
      <c r="DB901">
        <f>ROUND((ROUND(AT901*CZ901,2)*1.25*1.15),6)</f>
        <v>0</v>
      </c>
      <c r="DC901">
        <f>ROUND((ROUND(AT901*AG901,2)*1.25*1.15),6)</f>
        <v>0</v>
      </c>
      <c r="DD901" t="s">
        <v>3</v>
      </c>
      <c r="DE901" t="s">
        <v>3</v>
      </c>
      <c r="DF901">
        <f t="shared" si="530"/>
        <v>0</v>
      </c>
      <c r="DG901">
        <f t="shared" si="531"/>
        <v>0</v>
      </c>
      <c r="DH901">
        <f t="shared" si="532"/>
        <v>0</v>
      </c>
      <c r="DI901">
        <f t="shared" si="533"/>
        <v>0</v>
      </c>
      <c r="DJ901">
        <f>DI901</f>
        <v>0</v>
      </c>
      <c r="DK901">
        <v>0</v>
      </c>
    </row>
    <row r="902" spans="1:115" x14ac:dyDescent="0.2">
      <c r="A902">
        <f>ROW(Source!A405)</f>
        <v>405</v>
      </c>
      <c r="B902">
        <v>51441990</v>
      </c>
      <c r="C902">
        <v>51458562</v>
      </c>
      <c r="D902">
        <v>0</v>
      </c>
      <c r="E902">
        <v>1</v>
      </c>
      <c r="F902">
        <v>1</v>
      </c>
      <c r="G902">
        <v>1</v>
      </c>
      <c r="H902">
        <v>2</v>
      </c>
      <c r="I902" t="s">
        <v>644</v>
      </c>
      <c r="J902" t="s">
        <v>3</v>
      </c>
      <c r="K902" t="s">
        <v>645</v>
      </c>
      <c r="L902">
        <v>37129807</v>
      </c>
      <c r="N902">
        <v>1011</v>
      </c>
      <c r="O902" t="s">
        <v>646</v>
      </c>
      <c r="P902" t="s">
        <v>646</v>
      </c>
      <c r="Q902">
        <v>1</v>
      </c>
      <c r="W902">
        <v>0</v>
      </c>
      <c r="X902">
        <v>1347970401</v>
      </c>
      <c r="Y902">
        <f>(AT902*1.25*1.15)</f>
        <v>10.249374999999999</v>
      </c>
      <c r="AA902">
        <v>0</v>
      </c>
      <c r="AB902">
        <v>79.069999999999993</v>
      </c>
      <c r="AC902">
        <v>13.5</v>
      </c>
      <c r="AD902">
        <v>0</v>
      </c>
      <c r="AE902">
        <v>0</v>
      </c>
      <c r="AF902">
        <v>79.069999999999993</v>
      </c>
      <c r="AG902">
        <v>13.5</v>
      </c>
      <c r="AH902">
        <v>0</v>
      </c>
      <c r="AI902">
        <v>1</v>
      </c>
      <c r="AJ902">
        <v>1</v>
      </c>
      <c r="AK902">
        <v>1</v>
      </c>
      <c r="AL902">
        <v>1</v>
      </c>
      <c r="AN902">
        <v>0</v>
      </c>
      <c r="AO902">
        <v>1</v>
      </c>
      <c r="AP902">
        <v>0</v>
      </c>
      <c r="AQ902">
        <v>0</v>
      </c>
      <c r="AR902">
        <v>0</v>
      </c>
      <c r="AS902" t="s">
        <v>3</v>
      </c>
      <c r="AT902">
        <v>7.13</v>
      </c>
      <c r="AU902" t="s">
        <v>36</v>
      </c>
      <c r="AV902">
        <v>0</v>
      </c>
      <c r="AW902">
        <v>2</v>
      </c>
      <c r="AX902">
        <v>51458570</v>
      </c>
      <c r="AY902">
        <v>2</v>
      </c>
      <c r="AZ902">
        <v>100352</v>
      </c>
      <c r="BA902">
        <v>902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CX902">
        <f>ROUND(Y902*Source!I405,9)</f>
        <v>0</v>
      </c>
      <c r="CY902">
        <f>AB902</f>
        <v>79.069999999999993</v>
      </c>
      <c r="CZ902">
        <f>AF902</f>
        <v>79.069999999999993</v>
      </c>
      <c r="DA902">
        <f>AJ902</f>
        <v>1</v>
      </c>
      <c r="DB902">
        <f>ROUND((ROUND(AT902*CZ902,2)*1.25*1.15),6)</f>
        <v>810.41937499999995</v>
      </c>
      <c r="DC902">
        <f>ROUND((ROUND(AT902*AG902,2)*1.25*1.15),6)</f>
        <v>138.37375</v>
      </c>
      <c r="DD902" t="s">
        <v>3</v>
      </c>
      <c r="DE902" t="s">
        <v>3</v>
      </c>
      <c r="DF902">
        <f t="shared" si="530"/>
        <v>0</v>
      </c>
      <c r="DG902">
        <f t="shared" si="531"/>
        <v>0</v>
      </c>
      <c r="DH902">
        <f t="shared" si="532"/>
        <v>0</v>
      </c>
      <c r="DI902">
        <f t="shared" si="533"/>
        <v>0</v>
      </c>
      <c r="DJ902">
        <f>DG902</f>
        <v>0</v>
      </c>
      <c r="DK902">
        <v>0</v>
      </c>
    </row>
    <row r="903" spans="1:115" x14ac:dyDescent="0.2">
      <c r="A903">
        <f>ROW(Source!A405)</f>
        <v>405</v>
      </c>
      <c r="B903">
        <v>51441990</v>
      </c>
      <c r="C903">
        <v>51458562</v>
      </c>
      <c r="D903">
        <v>0</v>
      </c>
      <c r="E903">
        <v>1</v>
      </c>
      <c r="F903">
        <v>1</v>
      </c>
      <c r="G903">
        <v>1</v>
      </c>
      <c r="H903">
        <v>2</v>
      </c>
      <c r="I903" t="s">
        <v>655</v>
      </c>
      <c r="J903" t="s">
        <v>3</v>
      </c>
      <c r="K903" t="s">
        <v>656</v>
      </c>
      <c r="L903">
        <v>37129807</v>
      </c>
      <c r="N903">
        <v>1011</v>
      </c>
      <c r="O903" t="s">
        <v>646</v>
      </c>
      <c r="P903" t="s">
        <v>646</v>
      </c>
      <c r="Q903">
        <v>1</v>
      </c>
      <c r="W903">
        <v>0</v>
      </c>
      <c r="X903">
        <v>1088964284</v>
      </c>
      <c r="Y903">
        <f>(AT903*1.25*1.15)</f>
        <v>30.762499999999999</v>
      </c>
      <c r="AA903">
        <v>0</v>
      </c>
      <c r="AB903">
        <v>115.27</v>
      </c>
      <c r="AC903">
        <v>13.5</v>
      </c>
      <c r="AD903">
        <v>0</v>
      </c>
      <c r="AE903">
        <v>0</v>
      </c>
      <c r="AF903">
        <v>115.27</v>
      </c>
      <c r="AG903">
        <v>13.5</v>
      </c>
      <c r="AH903">
        <v>0</v>
      </c>
      <c r="AI903">
        <v>1</v>
      </c>
      <c r="AJ903">
        <v>1</v>
      </c>
      <c r="AK903">
        <v>1</v>
      </c>
      <c r="AL903">
        <v>1</v>
      </c>
      <c r="AN903">
        <v>0</v>
      </c>
      <c r="AO903">
        <v>1</v>
      </c>
      <c r="AP903">
        <v>0</v>
      </c>
      <c r="AQ903">
        <v>0</v>
      </c>
      <c r="AR903">
        <v>0</v>
      </c>
      <c r="AS903" t="s">
        <v>3</v>
      </c>
      <c r="AT903">
        <v>21.4</v>
      </c>
      <c r="AU903" t="s">
        <v>36</v>
      </c>
      <c r="AV903">
        <v>0</v>
      </c>
      <c r="AW903">
        <v>2</v>
      </c>
      <c r="AX903">
        <v>51458571</v>
      </c>
      <c r="AY903">
        <v>2</v>
      </c>
      <c r="AZ903">
        <v>98304</v>
      </c>
      <c r="BA903">
        <v>903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CX903">
        <f>ROUND(Y903*Source!I405,9)</f>
        <v>0</v>
      </c>
      <c r="CY903">
        <f>AB903</f>
        <v>115.27</v>
      </c>
      <c r="CZ903">
        <f>AF903</f>
        <v>115.27</v>
      </c>
      <c r="DA903">
        <f>AJ903</f>
        <v>1</v>
      </c>
      <c r="DB903">
        <f>ROUND((ROUND(AT903*CZ903,2)*1.25*1.15),6)</f>
        <v>3545.9962500000001</v>
      </c>
      <c r="DC903">
        <f>ROUND((ROUND(AT903*AG903,2)*1.25*1.15),6)</f>
        <v>415.29374999999999</v>
      </c>
      <c r="DD903" t="s">
        <v>3</v>
      </c>
      <c r="DE903" t="s">
        <v>3</v>
      </c>
      <c r="DF903">
        <f t="shared" si="530"/>
        <v>0</v>
      </c>
      <c r="DG903">
        <f t="shared" si="531"/>
        <v>0</v>
      </c>
      <c r="DH903">
        <f t="shared" si="532"/>
        <v>0</v>
      </c>
      <c r="DI903">
        <f t="shared" si="533"/>
        <v>0</v>
      </c>
      <c r="DJ903">
        <f>DG903</f>
        <v>0</v>
      </c>
      <c r="DK903">
        <v>0</v>
      </c>
    </row>
    <row r="904" spans="1:115" x14ac:dyDescent="0.2">
      <c r="A904">
        <f>ROW(Source!A405)</f>
        <v>405</v>
      </c>
      <c r="B904">
        <v>51441990</v>
      </c>
      <c r="C904">
        <v>51458562</v>
      </c>
      <c r="D904">
        <v>0</v>
      </c>
      <c r="E904">
        <v>1</v>
      </c>
      <c r="F904">
        <v>1</v>
      </c>
      <c r="G904">
        <v>1</v>
      </c>
      <c r="H904">
        <v>3</v>
      </c>
      <c r="I904" t="s">
        <v>649</v>
      </c>
      <c r="J904" t="s">
        <v>3</v>
      </c>
      <c r="K904" t="s">
        <v>650</v>
      </c>
      <c r="L904">
        <v>1339</v>
      </c>
      <c r="N904">
        <v>1007</v>
      </c>
      <c r="O904" t="s">
        <v>57</v>
      </c>
      <c r="P904" t="s">
        <v>57</v>
      </c>
      <c r="Q904">
        <v>1</v>
      </c>
      <c r="W904">
        <v>0</v>
      </c>
      <c r="X904">
        <v>2014888946</v>
      </c>
      <c r="Y904">
        <f>AT904</f>
        <v>0.04</v>
      </c>
      <c r="AA904">
        <v>108.4</v>
      </c>
      <c r="AB904">
        <v>0</v>
      </c>
      <c r="AC904">
        <v>0</v>
      </c>
      <c r="AD904">
        <v>0</v>
      </c>
      <c r="AE904">
        <v>108.4</v>
      </c>
      <c r="AF904">
        <v>0</v>
      </c>
      <c r="AG904">
        <v>0</v>
      </c>
      <c r="AH904">
        <v>0</v>
      </c>
      <c r="AI904">
        <v>1</v>
      </c>
      <c r="AJ904">
        <v>1</v>
      </c>
      <c r="AK904">
        <v>1</v>
      </c>
      <c r="AL904">
        <v>1</v>
      </c>
      <c r="AN904">
        <v>0</v>
      </c>
      <c r="AO904">
        <v>1</v>
      </c>
      <c r="AP904">
        <v>0</v>
      </c>
      <c r="AQ904">
        <v>0</v>
      </c>
      <c r="AR904">
        <v>0</v>
      </c>
      <c r="AS904" t="s">
        <v>3</v>
      </c>
      <c r="AT904">
        <v>0.04</v>
      </c>
      <c r="AU904" t="s">
        <v>3</v>
      </c>
      <c r="AV904">
        <v>0</v>
      </c>
      <c r="AW904">
        <v>2</v>
      </c>
      <c r="AX904">
        <v>51458572</v>
      </c>
      <c r="AY904">
        <v>2</v>
      </c>
      <c r="AZ904">
        <v>16384</v>
      </c>
      <c r="BA904">
        <v>904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CX904">
        <f>ROUND(Y904*Source!I405,9)</f>
        <v>0</v>
      </c>
      <c r="CY904">
        <f>AA904</f>
        <v>108.4</v>
      </c>
      <c r="CZ904">
        <f>AE904</f>
        <v>108.4</v>
      </c>
      <c r="DA904">
        <f>AI904</f>
        <v>1</v>
      </c>
      <c r="DB904">
        <f>ROUND(ROUND(AT904*CZ904,2),6)</f>
        <v>4.34</v>
      </c>
      <c r="DC904">
        <f>ROUND(ROUND(AT904*AG904,2),6)</f>
        <v>0</v>
      </c>
      <c r="DD904" t="s">
        <v>3</v>
      </c>
      <c r="DE904" t="s">
        <v>3</v>
      </c>
      <c r="DF904">
        <f t="shared" si="530"/>
        <v>0</v>
      </c>
      <c r="DG904">
        <f t="shared" si="531"/>
        <v>0</v>
      </c>
      <c r="DH904">
        <f t="shared" si="532"/>
        <v>0</v>
      </c>
      <c r="DI904">
        <f t="shared" si="533"/>
        <v>0</v>
      </c>
      <c r="DJ904">
        <f>DF904</f>
        <v>0</v>
      </c>
      <c r="DK904">
        <v>0</v>
      </c>
    </row>
    <row r="905" spans="1:115" x14ac:dyDescent="0.2">
      <c r="A905">
        <f>ROW(Source!A406)</f>
        <v>406</v>
      </c>
      <c r="B905">
        <v>51442965</v>
      </c>
      <c r="C905">
        <v>51458573</v>
      </c>
      <c r="D905">
        <v>0</v>
      </c>
      <c r="E905">
        <v>1</v>
      </c>
      <c r="F905">
        <v>1</v>
      </c>
      <c r="G905">
        <v>1</v>
      </c>
      <c r="H905">
        <v>1</v>
      </c>
      <c r="I905" t="s">
        <v>875</v>
      </c>
      <c r="J905" t="s">
        <v>3</v>
      </c>
      <c r="K905" t="s">
        <v>876</v>
      </c>
      <c r="L905">
        <v>1369</v>
      </c>
      <c r="N905">
        <v>1013</v>
      </c>
      <c r="O905" t="s">
        <v>642</v>
      </c>
      <c r="P905" t="s">
        <v>642</v>
      </c>
      <c r="Q905">
        <v>1</v>
      </c>
      <c r="W905">
        <v>0</v>
      </c>
      <c r="X905">
        <v>1328546373</v>
      </c>
      <c r="Y905">
        <f t="shared" ref="Y905:Y910" si="534">(AT905*1.15)</f>
        <v>398.47499999999997</v>
      </c>
      <c r="AA905">
        <v>0</v>
      </c>
      <c r="AB905">
        <v>0</v>
      </c>
      <c r="AC905">
        <v>0</v>
      </c>
      <c r="AD905">
        <v>7.94</v>
      </c>
      <c r="AE905">
        <v>0</v>
      </c>
      <c r="AF905">
        <v>0</v>
      </c>
      <c r="AG905">
        <v>0</v>
      </c>
      <c r="AH905">
        <v>7.94</v>
      </c>
      <c r="AI905">
        <v>1</v>
      </c>
      <c r="AJ905">
        <v>1</v>
      </c>
      <c r="AK905">
        <v>1</v>
      </c>
      <c r="AL905">
        <v>1</v>
      </c>
      <c r="AN905">
        <v>0</v>
      </c>
      <c r="AO905">
        <v>1</v>
      </c>
      <c r="AP905">
        <v>0</v>
      </c>
      <c r="AQ905">
        <v>0</v>
      </c>
      <c r="AR905">
        <v>0</v>
      </c>
      <c r="AS905" t="s">
        <v>3</v>
      </c>
      <c r="AT905">
        <v>346.5</v>
      </c>
      <c r="AU905" t="s">
        <v>156</v>
      </c>
      <c r="AV905">
        <v>1</v>
      </c>
      <c r="AW905">
        <v>2</v>
      </c>
      <c r="AX905">
        <v>51458577</v>
      </c>
      <c r="AY905">
        <v>2</v>
      </c>
      <c r="AZ905">
        <v>131072</v>
      </c>
      <c r="BA905">
        <v>905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CX905">
        <f>ROUND(Y905*Source!I406,9)</f>
        <v>0</v>
      </c>
      <c r="CY905">
        <f>AD905</f>
        <v>7.94</v>
      </c>
      <c r="CZ905">
        <f>AH905</f>
        <v>7.94</v>
      </c>
      <c r="DA905">
        <f>AL905</f>
        <v>1</v>
      </c>
      <c r="DB905">
        <f t="shared" ref="DB905:DB910" si="535">ROUND((ROUND(AT905*CZ905,2)*1.15),6)</f>
        <v>3163.8915000000002</v>
      </c>
      <c r="DC905">
        <f t="shared" ref="DC905:DC910" si="536">ROUND((ROUND(AT905*AG905,2)*1.15),6)</f>
        <v>0</v>
      </c>
      <c r="DD905" t="s">
        <v>3</v>
      </c>
      <c r="DE905" t="s">
        <v>3</v>
      </c>
      <c r="DF905">
        <f t="shared" si="530"/>
        <v>0</v>
      </c>
      <c r="DG905">
        <f t="shared" si="531"/>
        <v>0</v>
      </c>
      <c r="DH905">
        <f t="shared" si="532"/>
        <v>0</v>
      </c>
      <c r="DI905">
        <f t="shared" si="533"/>
        <v>0</v>
      </c>
      <c r="DJ905">
        <f>DI905</f>
        <v>0</v>
      </c>
      <c r="DK905">
        <v>0</v>
      </c>
    </row>
    <row r="906" spans="1:115" x14ac:dyDescent="0.2">
      <c r="A906">
        <f>ROW(Source!A406)</f>
        <v>406</v>
      </c>
      <c r="B906">
        <v>51442965</v>
      </c>
      <c r="C906">
        <v>51458573</v>
      </c>
      <c r="D906">
        <v>121548</v>
      </c>
      <c r="E906">
        <v>1</v>
      </c>
      <c r="F906">
        <v>1</v>
      </c>
      <c r="G906">
        <v>1</v>
      </c>
      <c r="H906">
        <v>1</v>
      </c>
      <c r="I906" t="s">
        <v>31</v>
      </c>
      <c r="J906" t="s">
        <v>3</v>
      </c>
      <c r="K906" t="s">
        <v>643</v>
      </c>
      <c r="L906">
        <v>1369</v>
      </c>
      <c r="N906">
        <v>1013</v>
      </c>
      <c r="O906" t="s">
        <v>642</v>
      </c>
      <c r="P906" t="s">
        <v>642</v>
      </c>
      <c r="Q906">
        <v>1</v>
      </c>
      <c r="W906">
        <v>0</v>
      </c>
      <c r="X906">
        <v>18861106</v>
      </c>
      <c r="Y906">
        <f t="shared" si="534"/>
        <v>1.15E-2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1</v>
      </c>
      <c r="AJ906">
        <v>1</v>
      </c>
      <c r="AK906">
        <v>1</v>
      </c>
      <c r="AL906">
        <v>1</v>
      </c>
      <c r="AN906">
        <v>0</v>
      </c>
      <c r="AO906">
        <v>1</v>
      </c>
      <c r="AP906">
        <v>0</v>
      </c>
      <c r="AQ906">
        <v>0</v>
      </c>
      <c r="AR906">
        <v>0</v>
      </c>
      <c r="AS906" t="s">
        <v>3</v>
      </c>
      <c r="AT906">
        <v>0.01</v>
      </c>
      <c r="AU906" t="s">
        <v>156</v>
      </c>
      <c r="AV906">
        <v>2</v>
      </c>
      <c r="AW906">
        <v>2</v>
      </c>
      <c r="AX906">
        <v>51458578</v>
      </c>
      <c r="AY906">
        <v>1</v>
      </c>
      <c r="AZ906">
        <v>0</v>
      </c>
      <c r="BA906">
        <v>906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CX906">
        <f>ROUND(Y906*Source!I406,9)</f>
        <v>0</v>
      </c>
      <c r="CY906">
        <f>AD906</f>
        <v>0</v>
      </c>
      <c r="CZ906">
        <f>AH906</f>
        <v>0</v>
      </c>
      <c r="DA906">
        <f>AL906</f>
        <v>1</v>
      </c>
      <c r="DB906">
        <f t="shared" si="535"/>
        <v>0</v>
      </c>
      <c r="DC906">
        <f t="shared" si="536"/>
        <v>0</v>
      </c>
      <c r="DD906" t="s">
        <v>3</v>
      </c>
      <c r="DE906" t="s">
        <v>3</v>
      </c>
      <c r="DF906">
        <f t="shared" si="530"/>
        <v>0</v>
      </c>
      <c r="DG906">
        <f t="shared" si="531"/>
        <v>0</v>
      </c>
      <c r="DH906">
        <f t="shared" si="532"/>
        <v>0</v>
      </c>
      <c r="DI906">
        <f t="shared" si="533"/>
        <v>0</v>
      </c>
      <c r="DJ906">
        <f>DI906</f>
        <v>0</v>
      </c>
      <c r="DK906">
        <v>0</v>
      </c>
    </row>
    <row r="907" spans="1:115" x14ac:dyDescent="0.2">
      <c r="A907">
        <f>ROW(Source!A406)</f>
        <v>406</v>
      </c>
      <c r="B907">
        <v>51442965</v>
      </c>
      <c r="C907">
        <v>51458573</v>
      </c>
      <c r="D907">
        <v>0</v>
      </c>
      <c r="E907">
        <v>1</v>
      </c>
      <c r="F907">
        <v>1</v>
      </c>
      <c r="G907">
        <v>1</v>
      </c>
      <c r="H907">
        <v>2</v>
      </c>
      <c r="I907" t="s">
        <v>835</v>
      </c>
      <c r="J907" t="s">
        <v>3</v>
      </c>
      <c r="K907" t="s">
        <v>836</v>
      </c>
      <c r="L907">
        <v>37129807</v>
      </c>
      <c r="N907">
        <v>1011</v>
      </c>
      <c r="O907" t="s">
        <v>646</v>
      </c>
      <c r="P907" t="s">
        <v>646</v>
      </c>
      <c r="Q907">
        <v>1</v>
      </c>
      <c r="W907">
        <v>0</v>
      </c>
      <c r="X907">
        <v>-1897617922</v>
      </c>
      <c r="Y907">
        <f t="shared" si="534"/>
        <v>1.15E-2</v>
      </c>
      <c r="AA907">
        <v>0</v>
      </c>
      <c r="AB907">
        <v>65.709999999999994</v>
      </c>
      <c r="AC907">
        <v>11.6</v>
      </c>
      <c r="AD907">
        <v>0</v>
      </c>
      <c r="AE907">
        <v>0</v>
      </c>
      <c r="AF907">
        <v>65.709999999999994</v>
      </c>
      <c r="AG907">
        <v>11.6</v>
      </c>
      <c r="AH907">
        <v>0</v>
      </c>
      <c r="AI907">
        <v>1</v>
      </c>
      <c r="AJ907">
        <v>1</v>
      </c>
      <c r="AK907">
        <v>1</v>
      </c>
      <c r="AL907">
        <v>1</v>
      </c>
      <c r="AN907">
        <v>0</v>
      </c>
      <c r="AO907">
        <v>1</v>
      </c>
      <c r="AP907">
        <v>0</v>
      </c>
      <c r="AQ907">
        <v>0</v>
      </c>
      <c r="AR907">
        <v>0</v>
      </c>
      <c r="AS907" t="s">
        <v>3</v>
      </c>
      <c r="AT907">
        <v>0.01</v>
      </c>
      <c r="AU907" t="s">
        <v>156</v>
      </c>
      <c r="AV907">
        <v>0</v>
      </c>
      <c r="AW907">
        <v>2</v>
      </c>
      <c r="AX907">
        <v>51458579</v>
      </c>
      <c r="AY907">
        <v>2</v>
      </c>
      <c r="AZ907">
        <v>98304</v>
      </c>
      <c r="BA907">
        <v>907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CX907">
        <f>ROUND(Y907*Source!I406,9)</f>
        <v>0</v>
      </c>
      <c r="CY907">
        <f>AB907</f>
        <v>65.709999999999994</v>
      </c>
      <c r="CZ907">
        <f>AF907</f>
        <v>65.709999999999994</v>
      </c>
      <c r="DA907">
        <f>AJ907</f>
        <v>1</v>
      </c>
      <c r="DB907">
        <f t="shared" si="535"/>
        <v>0.75900000000000001</v>
      </c>
      <c r="DC907">
        <f t="shared" si="536"/>
        <v>0.13800000000000001</v>
      </c>
      <c r="DD907" t="s">
        <v>3</v>
      </c>
      <c r="DE907" t="s">
        <v>3</v>
      </c>
      <c r="DF907">
        <f t="shared" si="530"/>
        <v>0</v>
      </c>
      <c r="DG907">
        <f t="shared" si="531"/>
        <v>0</v>
      </c>
      <c r="DH907">
        <f t="shared" si="532"/>
        <v>0</v>
      </c>
      <c r="DI907">
        <f t="shared" si="533"/>
        <v>0</v>
      </c>
      <c r="DJ907">
        <f>DG907</f>
        <v>0</v>
      </c>
      <c r="DK907">
        <v>0</v>
      </c>
    </row>
    <row r="908" spans="1:115" x14ac:dyDescent="0.2">
      <c r="A908">
        <f>ROW(Source!A407)</f>
        <v>407</v>
      </c>
      <c r="B908">
        <v>51441990</v>
      </c>
      <c r="C908">
        <v>51458573</v>
      </c>
      <c r="D908">
        <v>0</v>
      </c>
      <c r="E908">
        <v>1</v>
      </c>
      <c r="F908">
        <v>1</v>
      </c>
      <c r="G908">
        <v>1</v>
      </c>
      <c r="H908">
        <v>1</v>
      </c>
      <c r="I908" t="s">
        <v>875</v>
      </c>
      <c r="J908" t="s">
        <v>3</v>
      </c>
      <c r="K908" t="s">
        <v>876</v>
      </c>
      <c r="L908">
        <v>1369</v>
      </c>
      <c r="N908">
        <v>1013</v>
      </c>
      <c r="O908" t="s">
        <v>642</v>
      </c>
      <c r="P908" t="s">
        <v>642</v>
      </c>
      <c r="Q908">
        <v>1</v>
      </c>
      <c r="W908">
        <v>0</v>
      </c>
      <c r="X908">
        <v>1328546373</v>
      </c>
      <c r="Y908">
        <f t="shared" si="534"/>
        <v>398.47499999999997</v>
      </c>
      <c r="AA908">
        <v>0</v>
      </c>
      <c r="AB908">
        <v>0</v>
      </c>
      <c r="AC908">
        <v>0</v>
      </c>
      <c r="AD908">
        <v>7.94</v>
      </c>
      <c r="AE908">
        <v>0</v>
      </c>
      <c r="AF908">
        <v>0</v>
      </c>
      <c r="AG908">
        <v>0</v>
      </c>
      <c r="AH908">
        <v>7.94</v>
      </c>
      <c r="AI908">
        <v>1</v>
      </c>
      <c r="AJ908">
        <v>1</v>
      </c>
      <c r="AK908">
        <v>1</v>
      </c>
      <c r="AL908">
        <v>1</v>
      </c>
      <c r="AN908">
        <v>0</v>
      </c>
      <c r="AO908">
        <v>1</v>
      </c>
      <c r="AP908">
        <v>0</v>
      </c>
      <c r="AQ908">
        <v>0</v>
      </c>
      <c r="AR908">
        <v>0</v>
      </c>
      <c r="AS908" t="s">
        <v>3</v>
      </c>
      <c r="AT908">
        <v>346.5</v>
      </c>
      <c r="AU908" t="s">
        <v>156</v>
      </c>
      <c r="AV908">
        <v>1</v>
      </c>
      <c r="AW908">
        <v>2</v>
      </c>
      <c r="AX908">
        <v>51458577</v>
      </c>
      <c r="AY908">
        <v>2</v>
      </c>
      <c r="AZ908">
        <v>131072</v>
      </c>
      <c r="BA908">
        <v>908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CX908">
        <f>ROUND(Y908*Source!I407,9)</f>
        <v>0</v>
      </c>
      <c r="CY908">
        <f>AD908</f>
        <v>7.94</v>
      </c>
      <c r="CZ908">
        <f>AH908</f>
        <v>7.94</v>
      </c>
      <c r="DA908">
        <f>AL908</f>
        <v>1</v>
      </c>
      <c r="DB908">
        <f t="shared" si="535"/>
        <v>3163.8915000000002</v>
      </c>
      <c r="DC908">
        <f t="shared" si="536"/>
        <v>0</v>
      </c>
      <c r="DD908" t="s">
        <v>3</v>
      </c>
      <c r="DE908" t="s">
        <v>3</v>
      </c>
      <c r="DF908">
        <f t="shared" si="530"/>
        <v>0</v>
      </c>
      <c r="DG908">
        <f t="shared" si="531"/>
        <v>0</v>
      </c>
      <c r="DH908">
        <f t="shared" si="532"/>
        <v>0</v>
      </c>
      <c r="DI908">
        <f t="shared" si="533"/>
        <v>0</v>
      </c>
      <c r="DJ908">
        <f>DI908</f>
        <v>0</v>
      </c>
      <c r="DK908">
        <v>0</v>
      </c>
    </row>
    <row r="909" spans="1:115" x14ac:dyDescent="0.2">
      <c r="A909">
        <f>ROW(Source!A407)</f>
        <v>407</v>
      </c>
      <c r="B909">
        <v>51441990</v>
      </c>
      <c r="C909">
        <v>51458573</v>
      </c>
      <c r="D909">
        <v>121548</v>
      </c>
      <c r="E909">
        <v>1</v>
      </c>
      <c r="F909">
        <v>1</v>
      </c>
      <c r="G909">
        <v>1</v>
      </c>
      <c r="H909">
        <v>1</v>
      </c>
      <c r="I909" t="s">
        <v>31</v>
      </c>
      <c r="J909" t="s">
        <v>3</v>
      </c>
      <c r="K909" t="s">
        <v>643</v>
      </c>
      <c r="L909">
        <v>1369</v>
      </c>
      <c r="N909">
        <v>1013</v>
      </c>
      <c r="O909" t="s">
        <v>642</v>
      </c>
      <c r="P909" t="s">
        <v>642</v>
      </c>
      <c r="Q909">
        <v>1</v>
      </c>
      <c r="W909">
        <v>0</v>
      </c>
      <c r="X909">
        <v>18861106</v>
      </c>
      <c r="Y909">
        <f t="shared" si="534"/>
        <v>1.15E-2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1</v>
      </c>
      <c r="AJ909">
        <v>1</v>
      </c>
      <c r="AK909">
        <v>1</v>
      </c>
      <c r="AL909">
        <v>1</v>
      </c>
      <c r="AN909">
        <v>0</v>
      </c>
      <c r="AO909">
        <v>1</v>
      </c>
      <c r="AP909">
        <v>0</v>
      </c>
      <c r="AQ909">
        <v>0</v>
      </c>
      <c r="AR909">
        <v>0</v>
      </c>
      <c r="AS909" t="s">
        <v>3</v>
      </c>
      <c r="AT909">
        <v>0.01</v>
      </c>
      <c r="AU909" t="s">
        <v>156</v>
      </c>
      <c r="AV909">
        <v>2</v>
      </c>
      <c r="AW909">
        <v>2</v>
      </c>
      <c r="AX909">
        <v>51458578</v>
      </c>
      <c r="AY909">
        <v>1</v>
      </c>
      <c r="AZ909">
        <v>0</v>
      </c>
      <c r="BA909">
        <v>909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CX909">
        <f>ROUND(Y909*Source!I407,9)</f>
        <v>0</v>
      </c>
      <c r="CY909">
        <f>AD909</f>
        <v>0</v>
      </c>
      <c r="CZ909">
        <f>AH909</f>
        <v>0</v>
      </c>
      <c r="DA909">
        <f>AL909</f>
        <v>1</v>
      </c>
      <c r="DB909">
        <f t="shared" si="535"/>
        <v>0</v>
      </c>
      <c r="DC909">
        <f t="shared" si="536"/>
        <v>0</v>
      </c>
      <c r="DD909" t="s">
        <v>3</v>
      </c>
      <c r="DE909" t="s">
        <v>3</v>
      </c>
      <c r="DF909">
        <f t="shared" si="530"/>
        <v>0</v>
      </c>
      <c r="DG909">
        <f t="shared" si="531"/>
        <v>0</v>
      </c>
      <c r="DH909">
        <f t="shared" si="532"/>
        <v>0</v>
      </c>
      <c r="DI909">
        <f t="shared" si="533"/>
        <v>0</v>
      </c>
      <c r="DJ909">
        <f>DI909</f>
        <v>0</v>
      </c>
      <c r="DK909">
        <v>0</v>
      </c>
    </row>
    <row r="910" spans="1:115" x14ac:dyDescent="0.2">
      <c r="A910">
        <f>ROW(Source!A407)</f>
        <v>407</v>
      </c>
      <c r="B910">
        <v>51441990</v>
      </c>
      <c r="C910">
        <v>51458573</v>
      </c>
      <c r="D910">
        <v>0</v>
      </c>
      <c r="E910">
        <v>1</v>
      </c>
      <c r="F910">
        <v>1</v>
      </c>
      <c r="G910">
        <v>1</v>
      </c>
      <c r="H910">
        <v>2</v>
      </c>
      <c r="I910" t="s">
        <v>835</v>
      </c>
      <c r="J910" t="s">
        <v>3</v>
      </c>
      <c r="K910" t="s">
        <v>836</v>
      </c>
      <c r="L910">
        <v>37129807</v>
      </c>
      <c r="N910">
        <v>1011</v>
      </c>
      <c r="O910" t="s">
        <v>646</v>
      </c>
      <c r="P910" t="s">
        <v>646</v>
      </c>
      <c r="Q910">
        <v>1</v>
      </c>
      <c r="W910">
        <v>0</v>
      </c>
      <c r="X910">
        <v>-1897617922</v>
      </c>
      <c r="Y910">
        <f t="shared" si="534"/>
        <v>1.15E-2</v>
      </c>
      <c r="AA910">
        <v>0</v>
      </c>
      <c r="AB910">
        <v>65.709999999999994</v>
      </c>
      <c r="AC910">
        <v>11.6</v>
      </c>
      <c r="AD910">
        <v>0</v>
      </c>
      <c r="AE910">
        <v>0</v>
      </c>
      <c r="AF910">
        <v>65.709999999999994</v>
      </c>
      <c r="AG910">
        <v>11.6</v>
      </c>
      <c r="AH910">
        <v>0</v>
      </c>
      <c r="AI910">
        <v>1</v>
      </c>
      <c r="AJ910">
        <v>1</v>
      </c>
      <c r="AK910">
        <v>1</v>
      </c>
      <c r="AL910">
        <v>1</v>
      </c>
      <c r="AN910">
        <v>0</v>
      </c>
      <c r="AO910">
        <v>1</v>
      </c>
      <c r="AP910">
        <v>0</v>
      </c>
      <c r="AQ910">
        <v>0</v>
      </c>
      <c r="AR910">
        <v>0</v>
      </c>
      <c r="AS910" t="s">
        <v>3</v>
      </c>
      <c r="AT910">
        <v>0.01</v>
      </c>
      <c r="AU910" t="s">
        <v>156</v>
      </c>
      <c r="AV910">
        <v>0</v>
      </c>
      <c r="AW910">
        <v>2</v>
      </c>
      <c r="AX910">
        <v>51458579</v>
      </c>
      <c r="AY910">
        <v>2</v>
      </c>
      <c r="AZ910">
        <v>98304</v>
      </c>
      <c r="BA910">
        <v>910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CX910">
        <f>ROUND(Y910*Source!I407,9)</f>
        <v>0</v>
      </c>
      <c r="CY910">
        <f>AB910</f>
        <v>65.709999999999994</v>
      </c>
      <c r="CZ910">
        <f>AF910</f>
        <v>65.709999999999994</v>
      </c>
      <c r="DA910">
        <f>AJ910</f>
        <v>1</v>
      </c>
      <c r="DB910">
        <f t="shared" si="535"/>
        <v>0.75900000000000001</v>
      </c>
      <c r="DC910">
        <f t="shared" si="536"/>
        <v>0.13800000000000001</v>
      </c>
      <c r="DD910" t="s">
        <v>3</v>
      </c>
      <c r="DE910" t="s">
        <v>3</v>
      </c>
      <c r="DF910">
        <f t="shared" si="530"/>
        <v>0</v>
      </c>
      <c r="DG910">
        <f t="shared" si="531"/>
        <v>0</v>
      </c>
      <c r="DH910">
        <f t="shared" si="532"/>
        <v>0</v>
      </c>
      <c r="DI910">
        <f t="shared" si="533"/>
        <v>0</v>
      </c>
      <c r="DJ910">
        <f>DG910</f>
        <v>0</v>
      </c>
      <c r="DK910">
        <v>0</v>
      </c>
    </row>
    <row r="911" spans="1:115" x14ac:dyDescent="0.2">
      <c r="A911">
        <f>ROW(Source!A408)</f>
        <v>408</v>
      </c>
      <c r="B911">
        <v>51442965</v>
      </c>
      <c r="C911">
        <v>51458580</v>
      </c>
      <c r="D911">
        <v>0</v>
      </c>
      <c r="E911">
        <v>1</v>
      </c>
      <c r="F911">
        <v>1</v>
      </c>
      <c r="G911">
        <v>1</v>
      </c>
      <c r="H911">
        <v>1</v>
      </c>
      <c r="I911" t="s">
        <v>651</v>
      </c>
      <c r="J911" t="s">
        <v>3</v>
      </c>
      <c r="K911" t="s">
        <v>652</v>
      </c>
      <c r="L911">
        <v>1369</v>
      </c>
      <c r="N911">
        <v>1013</v>
      </c>
      <c r="O911" t="s">
        <v>642</v>
      </c>
      <c r="P911" t="s">
        <v>642</v>
      </c>
      <c r="Q911">
        <v>1</v>
      </c>
      <c r="W911">
        <v>0</v>
      </c>
      <c r="X911">
        <v>-1855790859</v>
      </c>
      <c r="Y911">
        <f>(AT911*1.15*1.15)</f>
        <v>70.833100000000002</v>
      </c>
      <c r="AA911">
        <v>0</v>
      </c>
      <c r="AB911">
        <v>0</v>
      </c>
      <c r="AC911">
        <v>0</v>
      </c>
      <c r="AD911">
        <v>7.5</v>
      </c>
      <c r="AE911">
        <v>0</v>
      </c>
      <c r="AF911">
        <v>0</v>
      </c>
      <c r="AG911">
        <v>0</v>
      </c>
      <c r="AH911">
        <v>7.5</v>
      </c>
      <c r="AI911">
        <v>1</v>
      </c>
      <c r="AJ911">
        <v>1</v>
      </c>
      <c r="AK911">
        <v>1</v>
      </c>
      <c r="AL911">
        <v>1</v>
      </c>
      <c r="AN911">
        <v>0</v>
      </c>
      <c r="AO911">
        <v>1</v>
      </c>
      <c r="AP911">
        <v>0</v>
      </c>
      <c r="AQ911">
        <v>0</v>
      </c>
      <c r="AR911">
        <v>0</v>
      </c>
      <c r="AS911" t="s">
        <v>3</v>
      </c>
      <c r="AT911">
        <v>53.56</v>
      </c>
      <c r="AU911" t="s">
        <v>43</v>
      </c>
      <c r="AV911">
        <v>1</v>
      </c>
      <c r="AW911">
        <v>2</v>
      </c>
      <c r="AX911">
        <v>51458582</v>
      </c>
      <c r="AY911">
        <v>2</v>
      </c>
      <c r="AZ911">
        <v>133120</v>
      </c>
      <c r="BA911">
        <v>911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CX911">
        <f>ROUND(Y911*Source!I408,9)</f>
        <v>0</v>
      </c>
      <c r="CY911">
        <f>AD911</f>
        <v>7.5</v>
      </c>
      <c r="CZ911">
        <f>AH911</f>
        <v>7.5</v>
      </c>
      <c r="DA911">
        <f>AL911</f>
        <v>1</v>
      </c>
      <c r="DB911">
        <f>ROUND((ROUND(AT911*CZ911,2)*1.15*1.15),6)</f>
        <v>531.24824999999998</v>
      </c>
      <c r="DC911">
        <f>ROUND((ROUND(AT911*AG911,2)*1.15*1.15),6)</f>
        <v>0</v>
      </c>
      <c r="DD911" t="s">
        <v>3</v>
      </c>
      <c r="DE911" t="s">
        <v>3</v>
      </c>
      <c r="DF911">
        <f t="shared" si="530"/>
        <v>0</v>
      </c>
      <c r="DG911">
        <f t="shared" si="531"/>
        <v>0</v>
      </c>
      <c r="DH911">
        <f t="shared" si="532"/>
        <v>0</v>
      </c>
      <c r="DI911">
        <f t="shared" si="533"/>
        <v>0</v>
      </c>
      <c r="DJ911">
        <f>DI911</f>
        <v>0</v>
      </c>
      <c r="DK911">
        <v>0</v>
      </c>
    </row>
    <row r="912" spans="1:115" x14ac:dyDescent="0.2">
      <c r="A912">
        <f>ROW(Source!A409)</f>
        <v>409</v>
      </c>
      <c r="B912">
        <v>51441990</v>
      </c>
      <c r="C912">
        <v>51458580</v>
      </c>
      <c r="D912">
        <v>0</v>
      </c>
      <c r="E912">
        <v>1</v>
      </c>
      <c r="F912">
        <v>1</v>
      </c>
      <c r="G912">
        <v>1</v>
      </c>
      <c r="H912">
        <v>1</v>
      </c>
      <c r="I912" t="s">
        <v>651</v>
      </c>
      <c r="J912" t="s">
        <v>3</v>
      </c>
      <c r="K912" t="s">
        <v>652</v>
      </c>
      <c r="L912">
        <v>1369</v>
      </c>
      <c r="N912">
        <v>1013</v>
      </c>
      <c r="O912" t="s">
        <v>642</v>
      </c>
      <c r="P912" t="s">
        <v>642</v>
      </c>
      <c r="Q912">
        <v>1</v>
      </c>
      <c r="W912">
        <v>0</v>
      </c>
      <c r="X912">
        <v>-1855790859</v>
      </c>
      <c r="Y912">
        <f>(AT912*1.15*1.15)</f>
        <v>70.833100000000002</v>
      </c>
      <c r="AA912">
        <v>0</v>
      </c>
      <c r="AB912">
        <v>0</v>
      </c>
      <c r="AC912">
        <v>0</v>
      </c>
      <c r="AD912">
        <v>7.5</v>
      </c>
      <c r="AE912">
        <v>0</v>
      </c>
      <c r="AF912">
        <v>0</v>
      </c>
      <c r="AG912">
        <v>0</v>
      </c>
      <c r="AH912">
        <v>7.5</v>
      </c>
      <c r="AI912">
        <v>1</v>
      </c>
      <c r="AJ912">
        <v>1</v>
      </c>
      <c r="AK912">
        <v>1</v>
      </c>
      <c r="AL912">
        <v>1</v>
      </c>
      <c r="AN912">
        <v>0</v>
      </c>
      <c r="AO912">
        <v>1</v>
      </c>
      <c r="AP912">
        <v>0</v>
      </c>
      <c r="AQ912">
        <v>0</v>
      </c>
      <c r="AR912">
        <v>0</v>
      </c>
      <c r="AS912" t="s">
        <v>3</v>
      </c>
      <c r="AT912">
        <v>53.56</v>
      </c>
      <c r="AU912" t="s">
        <v>43</v>
      </c>
      <c r="AV912">
        <v>1</v>
      </c>
      <c r="AW912">
        <v>2</v>
      </c>
      <c r="AX912">
        <v>51458582</v>
      </c>
      <c r="AY912">
        <v>2</v>
      </c>
      <c r="AZ912">
        <v>133120</v>
      </c>
      <c r="BA912">
        <v>912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CX912">
        <f>ROUND(Y912*Source!I409,9)</f>
        <v>0</v>
      </c>
      <c r="CY912">
        <f>AD912</f>
        <v>7.5</v>
      </c>
      <c r="CZ912">
        <f>AH912</f>
        <v>7.5</v>
      </c>
      <c r="DA912">
        <f>AL912</f>
        <v>1</v>
      </c>
      <c r="DB912">
        <f>ROUND((ROUND(AT912*CZ912,2)*1.15*1.15),6)</f>
        <v>531.24824999999998</v>
      </c>
      <c r="DC912">
        <f>ROUND((ROUND(AT912*AG912,2)*1.15*1.15),6)</f>
        <v>0</v>
      </c>
      <c r="DD912" t="s">
        <v>3</v>
      </c>
      <c r="DE912" t="s">
        <v>3</v>
      </c>
      <c r="DF912">
        <f t="shared" si="530"/>
        <v>0</v>
      </c>
      <c r="DG912">
        <f t="shared" si="531"/>
        <v>0</v>
      </c>
      <c r="DH912">
        <f t="shared" si="532"/>
        <v>0</v>
      </c>
      <c r="DI912">
        <f t="shared" si="533"/>
        <v>0</v>
      </c>
      <c r="DJ912">
        <f>DI912</f>
        <v>0</v>
      </c>
      <c r="DK912">
        <v>0</v>
      </c>
    </row>
    <row r="913" spans="1:115" x14ac:dyDescent="0.2">
      <c r="A913">
        <f>ROW(Source!A416)</f>
        <v>416</v>
      </c>
      <c r="B913">
        <v>51442965</v>
      </c>
      <c r="C913">
        <v>51458586</v>
      </c>
      <c r="D913">
        <v>121548</v>
      </c>
      <c r="E913">
        <v>1</v>
      </c>
      <c r="F913">
        <v>1</v>
      </c>
      <c r="G913">
        <v>1</v>
      </c>
      <c r="H913">
        <v>1</v>
      </c>
      <c r="I913" t="s">
        <v>31</v>
      </c>
      <c r="J913" t="s">
        <v>3</v>
      </c>
      <c r="K913" t="s">
        <v>643</v>
      </c>
      <c r="L913">
        <v>1369</v>
      </c>
      <c r="N913">
        <v>1013</v>
      </c>
      <c r="O913" t="s">
        <v>642</v>
      </c>
      <c r="P913" t="s">
        <v>642</v>
      </c>
      <c r="Q913">
        <v>1</v>
      </c>
      <c r="W913">
        <v>0</v>
      </c>
      <c r="X913">
        <v>18861106</v>
      </c>
      <c r="Y913">
        <f t="shared" ref="Y913:Y930" si="537">(AT913*1.25*1.15)</f>
        <v>11.58625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1</v>
      </c>
      <c r="AJ913">
        <v>1</v>
      </c>
      <c r="AK913">
        <v>1</v>
      </c>
      <c r="AL913">
        <v>1</v>
      </c>
      <c r="AN913">
        <v>0</v>
      </c>
      <c r="AO913">
        <v>1</v>
      </c>
      <c r="AP913">
        <v>0</v>
      </c>
      <c r="AQ913">
        <v>0</v>
      </c>
      <c r="AR913">
        <v>0</v>
      </c>
      <c r="AS913" t="s">
        <v>3</v>
      </c>
      <c r="AT913">
        <v>8.06</v>
      </c>
      <c r="AU913" t="s">
        <v>36</v>
      </c>
      <c r="AV913">
        <v>2</v>
      </c>
      <c r="AW913">
        <v>2</v>
      </c>
      <c r="AX913">
        <v>51458589</v>
      </c>
      <c r="AY913">
        <v>1</v>
      </c>
      <c r="AZ913">
        <v>2048</v>
      </c>
      <c r="BA913">
        <v>913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CX913">
        <f>ROUND(Y913*Source!I416,9)</f>
        <v>0</v>
      </c>
      <c r="CY913">
        <f>AD913</f>
        <v>0</v>
      </c>
      <c r="CZ913">
        <f>AH913</f>
        <v>0</v>
      </c>
      <c r="DA913">
        <f>AL913</f>
        <v>1</v>
      </c>
      <c r="DB913">
        <f t="shared" ref="DB913:DB930" si="538">ROUND((ROUND(AT913*CZ913,2)*1.25*1.15),6)</f>
        <v>0</v>
      </c>
      <c r="DC913">
        <f t="shared" ref="DC913:DC930" si="539">ROUND((ROUND(AT913*AG913,2)*1.25*1.15),6)</f>
        <v>0</v>
      </c>
      <c r="DD913" t="s">
        <v>3</v>
      </c>
      <c r="DE913" t="s">
        <v>3</v>
      </c>
      <c r="DF913">
        <f t="shared" si="530"/>
        <v>0</v>
      </c>
      <c r="DG913">
        <f t="shared" si="531"/>
        <v>0</v>
      </c>
      <c r="DH913">
        <f t="shared" si="532"/>
        <v>0</v>
      </c>
      <c r="DI913">
        <f t="shared" si="533"/>
        <v>0</v>
      </c>
      <c r="DJ913">
        <f>DI913</f>
        <v>0</v>
      </c>
      <c r="DK913">
        <v>0</v>
      </c>
    </row>
    <row r="914" spans="1:115" x14ac:dyDescent="0.2">
      <c r="A914">
        <f>ROW(Source!A416)</f>
        <v>416</v>
      </c>
      <c r="B914">
        <v>51442965</v>
      </c>
      <c r="C914">
        <v>51458586</v>
      </c>
      <c r="D914">
        <v>0</v>
      </c>
      <c r="E914">
        <v>1</v>
      </c>
      <c r="F914">
        <v>1</v>
      </c>
      <c r="G914">
        <v>1</v>
      </c>
      <c r="H914">
        <v>2</v>
      </c>
      <c r="I914" t="s">
        <v>877</v>
      </c>
      <c r="J914" t="s">
        <v>3</v>
      </c>
      <c r="K914" t="s">
        <v>878</v>
      </c>
      <c r="L914">
        <v>37129807</v>
      </c>
      <c r="N914">
        <v>1011</v>
      </c>
      <c r="O914" t="s">
        <v>646</v>
      </c>
      <c r="P914" t="s">
        <v>646</v>
      </c>
      <c r="Q914">
        <v>1</v>
      </c>
      <c r="W914">
        <v>0</v>
      </c>
      <c r="X914">
        <v>755238623</v>
      </c>
      <c r="Y914">
        <f t="shared" si="537"/>
        <v>11.58625</v>
      </c>
      <c r="AA914">
        <v>0</v>
      </c>
      <c r="AB914">
        <v>59.47</v>
      </c>
      <c r="AC914">
        <v>11.6</v>
      </c>
      <c r="AD914">
        <v>0</v>
      </c>
      <c r="AE914">
        <v>0</v>
      </c>
      <c r="AF914">
        <v>59.47</v>
      </c>
      <c r="AG914">
        <v>11.6</v>
      </c>
      <c r="AH914">
        <v>0</v>
      </c>
      <c r="AI914">
        <v>1</v>
      </c>
      <c r="AJ914">
        <v>1</v>
      </c>
      <c r="AK914">
        <v>1</v>
      </c>
      <c r="AL914">
        <v>1</v>
      </c>
      <c r="AN914">
        <v>0</v>
      </c>
      <c r="AO914">
        <v>1</v>
      </c>
      <c r="AP914">
        <v>0</v>
      </c>
      <c r="AQ914">
        <v>0</v>
      </c>
      <c r="AR914">
        <v>0</v>
      </c>
      <c r="AS914" t="s">
        <v>3</v>
      </c>
      <c r="AT914">
        <v>8.06</v>
      </c>
      <c r="AU914" t="s">
        <v>36</v>
      </c>
      <c r="AV914">
        <v>0</v>
      </c>
      <c r="AW914">
        <v>2</v>
      </c>
      <c r="AX914">
        <v>51458590</v>
      </c>
      <c r="AY914">
        <v>2</v>
      </c>
      <c r="AZ914">
        <v>100352</v>
      </c>
      <c r="BA914">
        <v>914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CX914">
        <f>ROUND(Y914*Source!I416,9)</f>
        <v>0</v>
      </c>
      <c r="CY914">
        <f>AB914</f>
        <v>59.47</v>
      </c>
      <c r="CZ914">
        <f>AF914</f>
        <v>59.47</v>
      </c>
      <c r="DA914">
        <f>AJ914</f>
        <v>1</v>
      </c>
      <c r="DB914">
        <f t="shared" si="538"/>
        <v>689.03687500000001</v>
      </c>
      <c r="DC914">
        <f t="shared" si="539"/>
        <v>134.40625</v>
      </c>
      <c r="DD914" t="s">
        <v>3</v>
      </c>
      <c r="DE914" t="s">
        <v>3</v>
      </c>
      <c r="DF914">
        <f t="shared" si="530"/>
        <v>0</v>
      </c>
      <c r="DG914">
        <f t="shared" si="531"/>
        <v>0</v>
      </c>
      <c r="DH914">
        <f t="shared" si="532"/>
        <v>0</v>
      </c>
      <c r="DI914">
        <f t="shared" si="533"/>
        <v>0</v>
      </c>
      <c r="DJ914">
        <f>DG914</f>
        <v>0</v>
      </c>
      <c r="DK914">
        <v>0</v>
      </c>
    </row>
    <row r="915" spans="1:115" x14ac:dyDescent="0.2">
      <c r="A915">
        <f>ROW(Source!A417)</f>
        <v>417</v>
      </c>
      <c r="B915">
        <v>51441990</v>
      </c>
      <c r="C915">
        <v>51458586</v>
      </c>
      <c r="D915">
        <v>121548</v>
      </c>
      <c r="E915">
        <v>1</v>
      </c>
      <c r="F915">
        <v>1</v>
      </c>
      <c r="G915">
        <v>1</v>
      </c>
      <c r="H915">
        <v>1</v>
      </c>
      <c r="I915" t="s">
        <v>31</v>
      </c>
      <c r="J915" t="s">
        <v>3</v>
      </c>
      <c r="K915" t="s">
        <v>643</v>
      </c>
      <c r="L915">
        <v>1369</v>
      </c>
      <c r="N915">
        <v>1013</v>
      </c>
      <c r="O915" t="s">
        <v>642</v>
      </c>
      <c r="P915" t="s">
        <v>642</v>
      </c>
      <c r="Q915">
        <v>1</v>
      </c>
      <c r="W915">
        <v>0</v>
      </c>
      <c r="X915">
        <v>18861106</v>
      </c>
      <c r="Y915">
        <f t="shared" si="537"/>
        <v>11.58625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1</v>
      </c>
      <c r="AJ915">
        <v>1</v>
      </c>
      <c r="AK915">
        <v>1</v>
      </c>
      <c r="AL915">
        <v>1</v>
      </c>
      <c r="AN915">
        <v>0</v>
      </c>
      <c r="AO915">
        <v>1</v>
      </c>
      <c r="AP915">
        <v>0</v>
      </c>
      <c r="AQ915">
        <v>0</v>
      </c>
      <c r="AR915">
        <v>0</v>
      </c>
      <c r="AS915" t="s">
        <v>3</v>
      </c>
      <c r="AT915">
        <v>8.06</v>
      </c>
      <c r="AU915" t="s">
        <v>36</v>
      </c>
      <c r="AV915">
        <v>2</v>
      </c>
      <c r="AW915">
        <v>2</v>
      </c>
      <c r="AX915">
        <v>51458589</v>
      </c>
      <c r="AY915">
        <v>1</v>
      </c>
      <c r="AZ915">
        <v>2048</v>
      </c>
      <c r="BA915">
        <v>915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CX915">
        <f>ROUND(Y915*Source!I417,9)</f>
        <v>0</v>
      </c>
      <c r="CY915">
        <f>AD915</f>
        <v>0</v>
      </c>
      <c r="CZ915">
        <f>AH915</f>
        <v>0</v>
      </c>
      <c r="DA915">
        <f>AL915</f>
        <v>1</v>
      </c>
      <c r="DB915">
        <f t="shared" si="538"/>
        <v>0</v>
      </c>
      <c r="DC915">
        <f t="shared" si="539"/>
        <v>0</v>
      </c>
      <c r="DD915" t="s">
        <v>3</v>
      </c>
      <c r="DE915" t="s">
        <v>3</v>
      </c>
      <c r="DF915">
        <f t="shared" si="530"/>
        <v>0</v>
      </c>
      <c r="DG915">
        <f t="shared" si="531"/>
        <v>0</v>
      </c>
      <c r="DH915">
        <f t="shared" si="532"/>
        <v>0</v>
      </c>
      <c r="DI915">
        <f t="shared" si="533"/>
        <v>0</v>
      </c>
      <c r="DJ915">
        <f>DI915</f>
        <v>0</v>
      </c>
      <c r="DK915">
        <v>0</v>
      </c>
    </row>
    <row r="916" spans="1:115" x14ac:dyDescent="0.2">
      <c r="A916">
        <f>ROW(Source!A417)</f>
        <v>417</v>
      </c>
      <c r="B916">
        <v>51441990</v>
      </c>
      <c r="C916">
        <v>51458586</v>
      </c>
      <c r="D916">
        <v>0</v>
      </c>
      <c r="E916">
        <v>1</v>
      </c>
      <c r="F916">
        <v>1</v>
      </c>
      <c r="G916">
        <v>1</v>
      </c>
      <c r="H916">
        <v>2</v>
      </c>
      <c r="I916" t="s">
        <v>877</v>
      </c>
      <c r="J916" t="s">
        <v>3</v>
      </c>
      <c r="K916" t="s">
        <v>878</v>
      </c>
      <c r="L916">
        <v>37129807</v>
      </c>
      <c r="N916">
        <v>1011</v>
      </c>
      <c r="O916" t="s">
        <v>646</v>
      </c>
      <c r="P916" t="s">
        <v>646</v>
      </c>
      <c r="Q916">
        <v>1</v>
      </c>
      <c r="W916">
        <v>0</v>
      </c>
      <c r="X916">
        <v>755238623</v>
      </c>
      <c r="Y916">
        <f t="shared" si="537"/>
        <v>11.58625</v>
      </c>
      <c r="AA916">
        <v>0</v>
      </c>
      <c r="AB916">
        <v>59.47</v>
      </c>
      <c r="AC916">
        <v>11.6</v>
      </c>
      <c r="AD916">
        <v>0</v>
      </c>
      <c r="AE916">
        <v>0</v>
      </c>
      <c r="AF916">
        <v>59.47</v>
      </c>
      <c r="AG916">
        <v>11.6</v>
      </c>
      <c r="AH916">
        <v>0</v>
      </c>
      <c r="AI916">
        <v>1</v>
      </c>
      <c r="AJ916">
        <v>1</v>
      </c>
      <c r="AK916">
        <v>1</v>
      </c>
      <c r="AL916">
        <v>1</v>
      </c>
      <c r="AN916">
        <v>0</v>
      </c>
      <c r="AO916">
        <v>1</v>
      </c>
      <c r="AP916">
        <v>0</v>
      </c>
      <c r="AQ916">
        <v>0</v>
      </c>
      <c r="AR916">
        <v>0</v>
      </c>
      <c r="AS916" t="s">
        <v>3</v>
      </c>
      <c r="AT916">
        <v>8.06</v>
      </c>
      <c r="AU916" t="s">
        <v>36</v>
      </c>
      <c r="AV916">
        <v>0</v>
      </c>
      <c r="AW916">
        <v>2</v>
      </c>
      <c r="AX916">
        <v>51458590</v>
      </c>
      <c r="AY916">
        <v>2</v>
      </c>
      <c r="AZ916">
        <v>100352</v>
      </c>
      <c r="BA916">
        <v>916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CX916">
        <f>ROUND(Y916*Source!I417,9)</f>
        <v>0</v>
      </c>
      <c r="CY916">
        <f>AB916</f>
        <v>59.47</v>
      </c>
      <c r="CZ916">
        <f>AF916</f>
        <v>59.47</v>
      </c>
      <c r="DA916">
        <f>AJ916</f>
        <v>1</v>
      </c>
      <c r="DB916">
        <f t="shared" si="538"/>
        <v>689.03687500000001</v>
      </c>
      <c r="DC916">
        <f t="shared" si="539"/>
        <v>134.40625</v>
      </c>
      <c r="DD916" t="s">
        <v>3</v>
      </c>
      <c r="DE916" t="s">
        <v>3</v>
      </c>
      <c r="DF916">
        <f t="shared" si="530"/>
        <v>0</v>
      </c>
      <c r="DG916">
        <f t="shared" si="531"/>
        <v>0</v>
      </c>
      <c r="DH916">
        <f t="shared" si="532"/>
        <v>0</v>
      </c>
      <c r="DI916">
        <f t="shared" si="533"/>
        <v>0</v>
      </c>
      <c r="DJ916">
        <f>DG916</f>
        <v>0</v>
      </c>
      <c r="DK916">
        <v>0</v>
      </c>
    </row>
    <row r="917" spans="1:115" x14ac:dyDescent="0.2">
      <c r="A917">
        <f>ROW(Source!A418)</f>
        <v>418</v>
      </c>
      <c r="B917">
        <v>51442965</v>
      </c>
      <c r="C917">
        <v>51458591</v>
      </c>
      <c r="D917">
        <v>121548</v>
      </c>
      <c r="E917">
        <v>1</v>
      </c>
      <c r="F917">
        <v>1</v>
      </c>
      <c r="G917">
        <v>1</v>
      </c>
      <c r="H917">
        <v>1</v>
      </c>
      <c r="I917" t="s">
        <v>31</v>
      </c>
      <c r="J917" t="s">
        <v>3</v>
      </c>
      <c r="K917" t="s">
        <v>643</v>
      </c>
      <c r="L917">
        <v>1369</v>
      </c>
      <c r="N917">
        <v>1013</v>
      </c>
      <c r="O917" t="s">
        <v>642</v>
      </c>
      <c r="P917" t="s">
        <v>642</v>
      </c>
      <c r="Q917">
        <v>1</v>
      </c>
      <c r="W917">
        <v>0</v>
      </c>
      <c r="X917">
        <v>18861106</v>
      </c>
      <c r="Y917">
        <f t="shared" si="537"/>
        <v>20.110624999999999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1</v>
      </c>
      <c r="AJ917">
        <v>1</v>
      </c>
      <c r="AK917">
        <v>1</v>
      </c>
      <c r="AL917">
        <v>1</v>
      </c>
      <c r="AN917">
        <v>0</v>
      </c>
      <c r="AO917">
        <v>1</v>
      </c>
      <c r="AP917">
        <v>0</v>
      </c>
      <c r="AQ917">
        <v>0</v>
      </c>
      <c r="AR917">
        <v>0</v>
      </c>
      <c r="AS917" t="s">
        <v>3</v>
      </c>
      <c r="AT917">
        <v>13.99</v>
      </c>
      <c r="AU917" t="s">
        <v>36</v>
      </c>
      <c r="AV917">
        <v>2</v>
      </c>
      <c r="AW917">
        <v>2</v>
      </c>
      <c r="AX917">
        <v>51458596</v>
      </c>
      <c r="AY917">
        <v>1</v>
      </c>
      <c r="AZ917">
        <v>0</v>
      </c>
      <c r="BA917">
        <v>917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CX917">
        <f>ROUND(Y917*Source!I418,9)</f>
        <v>0</v>
      </c>
      <c r="CY917">
        <f>AD917</f>
        <v>0</v>
      </c>
      <c r="CZ917">
        <f>AH917</f>
        <v>0</v>
      </c>
      <c r="DA917">
        <f>AL917</f>
        <v>1</v>
      </c>
      <c r="DB917">
        <f t="shared" si="538"/>
        <v>0</v>
      </c>
      <c r="DC917">
        <f t="shared" si="539"/>
        <v>0</v>
      </c>
      <c r="DD917" t="s">
        <v>3</v>
      </c>
      <c r="DE917" t="s">
        <v>3</v>
      </c>
      <c r="DF917">
        <f t="shared" si="530"/>
        <v>0</v>
      </c>
      <c r="DG917">
        <f t="shared" si="531"/>
        <v>0</v>
      </c>
      <c r="DH917">
        <f t="shared" si="532"/>
        <v>0</v>
      </c>
      <c r="DI917">
        <f t="shared" si="533"/>
        <v>0</v>
      </c>
      <c r="DJ917">
        <f>DI917</f>
        <v>0</v>
      </c>
      <c r="DK917">
        <v>0</v>
      </c>
    </row>
    <row r="918" spans="1:115" x14ac:dyDescent="0.2">
      <c r="A918">
        <f>ROW(Source!A418)</f>
        <v>418</v>
      </c>
      <c r="B918">
        <v>51442965</v>
      </c>
      <c r="C918">
        <v>51458591</v>
      </c>
      <c r="D918">
        <v>0</v>
      </c>
      <c r="E918">
        <v>1</v>
      </c>
      <c r="F918">
        <v>1</v>
      </c>
      <c r="G918">
        <v>1</v>
      </c>
      <c r="H918">
        <v>2</v>
      </c>
      <c r="I918" t="s">
        <v>644</v>
      </c>
      <c r="J918" t="s">
        <v>3</v>
      </c>
      <c r="K918" t="s">
        <v>645</v>
      </c>
      <c r="L918">
        <v>37129807</v>
      </c>
      <c r="N918">
        <v>1011</v>
      </c>
      <c r="O918" t="s">
        <v>646</v>
      </c>
      <c r="P918" t="s">
        <v>646</v>
      </c>
      <c r="Q918">
        <v>1</v>
      </c>
      <c r="W918">
        <v>0</v>
      </c>
      <c r="X918">
        <v>1347970401</v>
      </c>
      <c r="Y918">
        <f t="shared" si="537"/>
        <v>18.313749999999999</v>
      </c>
      <c r="AA918">
        <v>0</v>
      </c>
      <c r="AB918">
        <v>79.069999999999993</v>
      </c>
      <c r="AC918">
        <v>13.5</v>
      </c>
      <c r="AD918">
        <v>0</v>
      </c>
      <c r="AE918">
        <v>0</v>
      </c>
      <c r="AF918">
        <v>79.069999999999993</v>
      </c>
      <c r="AG918">
        <v>13.5</v>
      </c>
      <c r="AH918">
        <v>0</v>
      </c>
      <c r="AI918">
        <v>1</v>
      </c>
      <c r="AJ918">
        <v>1</v>
      </c>
      <c r="AK918">
        <v>1</v>
      </c>
      <c r="AL918">
        <v>1</v>
      </c>
      <c r="AN918">
        <v>0</v>
      </c>
      <c r="AO918">
        <v>1</v>
      </c>
      <c r="AP918">
        <v>0</v>
      </c>
      <c r="AQ918">
        <v>0</v>
      </c>
      <c r="AR918">
        <v>0</v>
      </c>
      <c r="AS918" t="s">
        <v>3</v>
      </c>
      <c r="AT918">
        <v>12.74</v>
      </c>
      <c r="AU918" t="s">
        <v>36</v>
      </c>
      <c r="AV918">
        <v>0</v>
      </c>
      <c r="AW918">
        <v>2</v>
      </c>
      <c r="AX918">
        <v>51458597</v>
      </c>
      <c r="AY918">
        <v>2</v>
      </c>
      <c r="AZ918">
        <v>98304</v>
      </c>
      <c r="BA918">
        <v>918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CX918">
        <f>ROUND(Y918*Source!I418,9)</f>
        <v>0</v>
      </c>
      <c r="CY918">
        <f>AB918</f>
        <v>79.069999999999993</v>
      </c>
      <c r="CZ918">
        <f>AF918</f>
        <v>79.069999999999993</v>
      </c>
      <c r="DA918">
        <f>AJ918</f>
        <v>1</v>
      </c>
      <c r="DB918">
        <f t="shared" si="538"/>
        <v>1448.065625</v>
      </c>
      <c r="DC918">
        <f t="shared" si="539"/>
        <v>247.235625</v>
      </c>
      <c r="DD918" t="s">
        <v>3</v>
      </c>
      <c r="DE918" t="s">
        <v>3</v>
      </c>
      <c r="DF918">
        <f t="shared" si="530"/>
        <v>0</v>
      </c>
      <c r="DG918">
        <f t="shared" si="531"/>
        <v>0</v>
      </c>
      <c r="DH918">
        <f t="shared" si="532"/>
        <v>0</v>
      </c>
      <c r="DI918">
        <f t="shared" si="533"/>
        <v>0</v>
      </c>
      <c r="DJ918">
        <f>DG918</f>
        <v>0</v>
      </c>
      <c r="DK918">
        <v>0</v>
      </c>
    </row>
    <row r="919" spans="1:115" x14ac:dyDescent="0.2">
      <c r="A919">
        <f>ROW(Source!A418)</f>
        <v>418</v>
      </c>
      <c r="B919">
        <v>51442965</v>
      </c>
      <c r="C919">
        <v>51458591</v>
      </c>
      <c r="D919">
        <v>0</v>
      </c>
      <c r="E919">
        <v>1</v>
      </c>
      <c r="F919">
        <v>1</v>
      </c>
      <c r="G919">
        <v>1</v>
      </c>
      <c r="H919">
        <v>2</v>
      </c>
      <c r="I919" t="s">
        <v>879</v>
      </c>
      <c r="J919" t="s">
        <v>3</v>
      </c>
      <c r="K919" t="s">
        <v>880</v>
      </c>
      <c r="L919">
        <v>37129807</v>
      </c>
      <c r="N919">
        <v>1011</v>
      </c>
      <c r="O919" t="s">
        <v>646</v>
      </c>
      <c r="P919" t="s">
        <v>646</v>
      </c>
      <c r="Q919">
        <v>1</v>
      </c>
      <c r="W919">
        <v>0</v>
      </c>
      <c r="X919">
        <v>2046278299</v>
      </c>
      <c r="Y919">
        <f t="shared" si="537"/>
        <v>1.7968749999999998</v>
      </c>
      <c r="AA919">
        <v>0</v>
      </c>
      <c r="AB919">
        <v>39.799999999999997</v>
      </c>
      <c r="AC919">
        <v>0</v>
      </c>
      <c r="AD919">
        <v>0</v>
      </c>
      <c r="AE919">
        <v>0</v>
      </c>
      <c r="AF919">
        <v>39.799999999999997</v>
      </c>
      <c r="AG919">
        <v>0</v>
      </c>
      <c r="AH919">
        <v>0</v>
      </c>
      <c r="AI919">
        <v>1</v>
      </c>
      <c r="AJ919">
        <v>1</v>
      </c>
      <c r="AK919">
        <v>1</v>
      </c>
      <c r="AL919">
        <v>1</v>
      </c>
      <c r="AN919">
        <v>0</v>
      </c>
      <c r="AO919">
        <v>1</v>
      </c>
      <c r="AP919">
        <v>0</v>
      </c>
      <c r="AQ919">
        <v>0</v>
      </c>
      <c r="AR919">
        <v>0</v>
      </c>
      <c r="AS919" t="s">
        <v>3</v>
      </c>
      <c r="AT919">
        <v>1.25</v>
      </c>
      <c r="AU919" t="s">
        <v>36</v>
      </c>
      <c r="AV919">
        <v>0</v>
      </c>
      <c r="AW919">
        <v>2</v>
      </c>
      <c r="AX919">
        <v>51458598</v>
      </c>
      <c r="AY919">
        <v>2</v>
      </c>
      <c r="AZ919">
        <v>34816</v>
      </c>
      <c r="BA919">
        <v>919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CX919">
        <f>ROUND(Y919*Source!I418,9)</f>
        <v>0</v>
      </c>
      <c r="CY919">
        <f>AB919</f>
        <v>39.799999999999997</v>
      </c>
      <c r="CZ919">
        <f>AF919</f>
        <v>39.799999999999997</v>
      </c>
      <c r="DA919">
        <f>AJ919</f>
        <v>1</v>
      </c>
      <c r="DB919">
        <f t="shared" si="538"/>
        <v>71.515625</v>
      </c>
      <c r="DC919">
        <f t="shared" si="539"/>
        <v>0</v>
      </c>
      <c r="DD919" t="s">
        <v>3</v>
      </c>
      <c r="DE919" t="s">
        <v>3</v>
      </c>
      <c r="DF919">
        <f t="shared" si="530"/>
        <v>0</v>
      </c>
      <c r="DG919">
        <f t="shared" si="531"/>
        <v>0</v>
      </c>
      <c r="DH919">
        <f t="shared" si="532"/>
        <v>0</v>
      </c>
      <c r="DI919">
        <f t="shared" si="533"/>
        <v>0</v>
      </c>
      <c r="DJ919">
        <f>DG919</f>
        <v>0</v>
      </c>
      <c r="DK919">
        <v>0</v>
      </c>
    </row>
    <row r="920" spans="1:115" x14ac:dyDescent="0.2">
      <c r="A920">
        <f>ROW(Source!A418)</f>
        <v>418</v>
      </c>
      <c r="B920">
        <v>51442965</v>
      </c>
      <c r="C920">
        <v>51458591</v>
      </c>
      <c r="D920">
        <v>0</v>
      </c>
      <c r="E920">
        <v>1</v>
      </c>
      <c r="F920">
        <v>1</v>
      </c>
      <c r="G920">
        <v>1</v>
      </c>
      <c r="H920">
        <v>2</v>
      </c>
      <c r="I920" t="s">
        <v>881</v>
      </c>
      <c r="J920" t="s">
        <v>3</v>
      </c>
      <c r="K920" t="s">
        <v>882</v>
      </c>
      <c r="L920">
        <v>37129807</v>
      </c>
      <c r="N920">
        <v>1011</v>
      </c>
      <c r="O920" t="s">
        <v>646</v>
      </c>
      <c r="P920" t="s">
        <v>646</v>
      </c>
      <c r="Q920">
        <v>1</v>
      </c>
      <c r="W920">
        <v>0</v>
      </c>
      <c r="X920">
        <v>-752216094</v>
      </c>
      <c r="Y920">
        <f t="shared" si="537"/>
        <v>1.7968749999999998</v>
      </c>
      <c r="AA920">
        <v>0</v>
      </c>
      <c r="AB920">
        <v>83.1</v>
      </c>
      <c r="AC920">
        <v>14.4</v>
      </c>
      <c r="AD920">
        <v>0</v>
      </c>
      <c r="AE920">
        <v>0</v>
      </c>
      <c r="AF920">
        <v>83.1</v>
      </c>
      <c r="AG920">
        <v>14.4</v>
      </c>
      <c r="AH920">
        <v>0</v>
      </c>
      <c r="AI920">
        <v>1</v>
      </c>
      <c r="AJ920">
        <v>1</v>
      </c>
      <c r="AK920">
        <v>1</v>
      </c>
      <c r="AL920">
        <v>1</v>
      </c>
      <c r="AN920">
        <v>0</v>
      </c>
      <c r="AO920">
        <v>1</v>
      </c>
      <c r="AP920">
        <v>0</v>
      </c>
      <c r="AQ920">
        <v>0</v>
      </c>
      <c r="AR920">
        <v>0</v>
      </c>
      <c r="AS920" t="s">
        <v>3</v>
      </c>
      <c r="AT920">
        <v>1.25</v>
      </c>
      <c r="AU920" t="s">
        <v>36</v>
      </c>
      <c r="AV920">
        <v>0</v>
      </c>
      <c r="AW920">
        <v>2</v>
      </c>
      <c r="AX920">
        <v>51458599</v>
      </c>
      <c r="AY920">
        <v>2</v>
      </c>
      <c r="AZ920">
        <v>100352</v>
      </c>
      <c r="BA920">
        <v>920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CX920">
        <f>ROUND(Y920*Source!I418,9)</f>
        <v>0</v>
      </c>
      <c r="CY920">
        <f>AB920</f>
        <v>83.1</v>
      </c>
      <c r="CZ920">
        <f>AF920</f>
        <v>83.1</v>
      </c>
      <c r="DA920">
        <f>AJ920</f>
        <v>1</v>
      </c>
      <c r="DB920">
        <f t="shared" si="538"/>
        <v>149.32749999999999</v>
      </c>
      <c r="DC920">
        <f t="shared" si="539"/>
        <v>25.875</v>
      </c>
      <c r="DD920" t="s">
        <v>3</v>
      </c>
      <c r="DE920" t="s">
        <v>3</v>
      </c>
      <c r="DF920">
        <f t="shared" si="530"/>
        <v>0</v>
      </c>
      <c r="DG920">
        <f t="shared" si="531"/>
        <v>0</v>
      </c>
      <c r="DH920">
        <f t="shared" si="532"/>
        <v>0</v>
      </c>
      <c r="DI920">
        <f t="shared" si="533"/>
        <v>0</v>
      </c>
      <c r="DJ920">
        <f>DG920</f>
        <v>0</v>
      </c>
      <c r="DK920">
        <v>0</v>
      </c>
    </row>
    <row r="921" spans="1:115" x14ac:dyDescent="0.2">
      <c r="A921">
        <f>ROW(Source!A419)</f>
        <v>419</v>
      </c>
      <c r="B921">
        <v>51441990</v>
      </c>
      <c r="C921">
        <v>51458591</v>
      </c>
      <c r="D921">
        <v>121548</v>
      </c>
      <c r="E921">
        <v>1</v>
      </c>
      <c r="F921">
        <v>1</v>
      </c>
      <c r="G921">
        <v>1</v>
      </c>
      <c r="H921">
        <v>1</v>
      </c>
      <c r="I921" t="s">
        <v>31</v>
      </c>
      <c r="J921" t="s">
        <v>3</v>
      </c>
      <c r="K921" t="s">
        <v>643</v>
      </c>
      <c r="L921">
        <v>1369</v>
      </c>
      <c r="N921">
        <v>1013</v>
      </c>
      <c r="O921" t="s">
        <v>642</v>
      </c>
      <c r="P921" t="s">
        <v>642</v>
      </c>
      <c r="Q921">
        <v>1</v>
      </c>
      <c r="W921">
        <v>0</v>
      </c>
      <c r="X921">
        <v>18861106</v>
      </c>
      <c r="Y921">
        <f t="shared" si="537"/>
        <v>20.110624999999999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1</v>
      </c>
      <c r="AJ921">
        <v>1</v>
      </c>
      <c r="AK921">
        <v>1</v>
      </c>
      <c r="AL921">
        <v>1</v>
      </c>
      <c r="AN921">
        <v>0</v>
      </c>
      <c r="AO921">
        <v>1</v>
      </c>
      <c r="AP921">
        <v>0</v>
      </c>
      <c r="AQ921">
        <v>0</v>
      </c>
      <c r="AR921">
        <v>0</v>
      </c>
      <c r="AS921" t="s">
        <v>3</v>
      </c>
      <c r="AT921">
        <v>13.99</v>
      </c>
      <c r="AU921" t="s">
        <v>36</v>
      </c>
      <c r="AV921">
        <v>2</v>
      </c>
      <c r="AW921">
        <v>2</v>
      </c>
      <c r="AX921">
        <v>51458596</v>
      </c>
      <c r="AY921">
        <v>1</v>
      </c>
      <c r="AZ921">
        <v>0</v>
      </c>
      <c r="BA921">
        <v>921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CX921">
        <f>ROUND(Y921*Source!I419,9)</f>
        <v>0</v>
      </c>
      <c r="CY921">
        <f>AD921</f>
        <v>0</v>
      </c>
      <c r="CZ921">
        <f>AH921</f>
        <v>0</v>
      </c>
      <c r="DA921">
        <f>AL921</f>
        <v>1</v>
      </c>
      <c r="DB921">
        <f t="shared" si="538"/>
        <v>0</v>
      </c>
      <c r="DC921">
        <f t="shared" si="539"/>
        <v>0</v>
      </c>
      <c r="DD921" t="s">
        <v>3</v>
      </c>
      <c r="DE921" t="s">
        <v>3</v>
      </c>
      <c r="DF921">
        <f t="shared" si="530"/>
        <v>0</v>
      </c>
      <c r="DG921">
        <f t="shared" si="531"/>
        <v>0</v>
      </c>
      <c r="DH921">
        <f t="shared" si="532"/>
        <v>0</v>
      </c>
      <c r="DI921">
        <f t="shared" si="533"/>
        <v>0</v>
      </c>
      <c r="DJ921">
        <f>DI921</f>
        <v>0</v>
      </c>
      <c r="DK921">
        <v>0</v>
      </c>
    </row>
    <row r="922" spans="1:115" x14ac:dyDescent="0.2">
      <c r="A922">
        <f>ROW(Source!A419)</f>
        <v>419</v>
      </c>
      <c r="B922">
        <v>51441990</v>
      </c>
      <c r="C922">
        <v>51458591</v>
      </c>
      <c r="D922">
        <v>0</v>
      </c>
      <c r="E922">
        <v>1</v>
      </c>
      <c r="F922">
        <v>1</v>
      </c>
      <c r="G922">
        <v>1</v>
      </c>
      <c r="H922">
        <v>2</v>
      </c>
      <c r="I922" t="s">
        <v>644</v>
      </c>
      <c r="J922" t="s">
        <v>3</v>
      </c>
      <c r="K922" t="s">
        <v>645</v>
      </c>
      <c r="L922">
        <v>37129807</v>
      </c>
      <c r="N922">
        <v>1011</v>
      </c>
      <c r="O922" t="s">
        <v>646</v>
      </c>
      <c r="P922" t="s">
        <v>646</v>
      </c>
      <c r="Q922">
        <v>1</v>
      </c>
      <c r="W922">
        <v>0</v>
      </c>
      <c r="X922">
        <v>1347970401</v>
      </c>
      <c r="Y922">
        <f t="shared" si="537"/>
        <v>18.313749999999999</v>
      </c>
      <c r="AA922">
        <v>0</v>
      </c>
      <c r="AB922">
        <v>79.069999999999993</v>
      </c>
      <c r="AC922">
        <v>13.5</v>
      </c>
      <c r="AD922">
        <v>0</v>
      </c>
      <c r="AE922">
        <v>0</v>
      </c>
      <c r="AF922">
        <v>79.069999999999993</v>
      </c>
      <c r="AG922">
        <v>13.5</v>
      </c>
      <c r="AH922">
        <v>0</v>
      </c>
      <c r="AI922">
        <v>1</v>
      </c>
      <c r="AJ922">
        <v>1</v>
      </c>
      <c r="AK922">
        <v>1</v>
      </c>
      <c r="AL922">
        <v>1</v>
      </c>
      <c r="AN922">
        <v>0</v>
      </c>
      <c r="AO922">
        <v>1</v>
      </c>
      <c r="AP922">
        <v>0</v>
      </c>
      <c r="AQ922">
        <v>0</v>
      </c>
      <c r="AR922">
        <v>0</v>
      </c>
      <c r="AS922" t="s">
        <v>3</v>
      </c>
      <c r="AT922">
        <v>12.74</v>
      </c>
      <c r="AU922" t="s">
        <v>36</v>
      </c>
      <c r="AV922">
        <v>0</v>
      </c>
      <c r="AW922">
        <v>2</v>
      </c>
      <c r="AX922">
        <v>51458597</v>
      </c>
      <c r="AY922">
        <v>2</v>
      </c>
      <c r="AZ922">
        <v>98304</v>
      </c>
      <c r="BA922">
        <v>922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CX922">
        <f>ROUND(Y922*Source!I419,9)</f>
        <v>0</v>
      </c>
      <c r="CY922">
        <f>AB922</f>
        <v>79.069999999999993</v>
      </c>
      <c r="CZ922">
        <f>AF922</f>
        <v>79.069999999999993</v>
      </c>
      <c r="DA922">
        <f>AJ922</f>
        <v>1</v>
      </c>
      <c r="DB922">
        <f t="shared" si="538"/>
        <v>1448.065625</v>
      </c>
      <c r="DC922">
        <f t="shared" si="539"/>
        <v>247.235625</v>
      </c>
      <c r="DD922" t="s">
        <v>3</v>
      </c>
      <c r="DE922" t="s">
        <v>3</v>
      </c>
      <c r="DF922">
        <f t="shared" si="530"/>
        <v>0</v>
      </c>
      <c r="DG922">
        <f t="shared" si="531"/>
        <v>0</v>
      </c>
      <c r="DH922">
        <f t="shared" si="532"/>
        <v>0</v>
      </c>
      <c r="DI922">
        <f t="shared" si="533"/>
        <v>0</v>
      </c>
      <c r="DJ922">
        <f>DG922</f>
        <v>0</v>
      </c>
      <c r="DK922">
        <v>0</v>
      </c>
    </row>
    <row r="923" spans="1:115" x14ac:dyDescent="0.2">
      <c r="A923">
        <f>ROW(Source!A419)</f>
        <v>419</v>
      </c>
      <c r="B923">
        <v>51441990</v>
      </c>
      <c r="C923">
        <v>51458591</v>
      </c>
      <c r="D923">
        <v>0</v>
      </c>
      <c r="E923">
        <v>1</v>
      </c>
      <c r="F923">
        <v>1</v>
      </c>
      <c r="G923">
        <v>1</v>
      </c>
      <c r="H923">
        <v>2</v>
      </c>
      <c r="I923" t="s">
        <v>879</v>
      </c>
      <c r="J923" t="s">
        <v>3</v>
      </c>
      <c r="K923" t="s">
        <v>880</v>
      </c>
      <c r="L923">
        <v>37129807</v>
      </c>
      <c r="N923">
        <v>1011</v>
      </c>
      <c r="O923" t="s">
        <v>646</v>
      </c>
      <c r="P923" t="s">
        <v>646</v>
      </c>
      <c r="Q923">
        <v>1</v>
      </c>
      <c r="W923">
        <v>0</v>
      </c>
      <c r="X923">
        <v>2046278299</v>
      </c>
      <c r="Y923">
        <f t="shared" si="537"/>
        <v>1.7968749999999998</v>
      </c>
      <c r="AA923">
        <v>0</v>
      </c>
      <c r="AB923">
        <v>39.799999999999997</v>
      </c>
      <c r="AC923">
        <v>0</v>
      </c>
      <c r="AD923">
        <v>0</v>
      </c>
      <c r="AE923">
        <v>0</v>
      </c>
      <c r="AF923">
        <v>39.799999999999997</v>
      </c>
      <c r="AG923">
        <v>0</v>
      </c>
      <c r="AH923">
        <v>0</v>
      </c>
      <c r="AI923">
        <v>1</v>
      </c>
      <c r="AJ923">
        <v>1</v>
      </c>
      <c r="AK923">
        <v>1</v>
      </c>
      <c r="AL923">
        <v>1</v>
      </c>
      <c r="AN923">
        <v>0</v>
      </c>
      <c r="AO923">
        <v>1</v>
      </c>
      <c r="AP923">
        <v>0</v>
      </c>
      <c r="AQ923">
        <v>0</v>
      </c>
      <c r="AR923">
        <v>0</v>
      </c>
      <c r="AS923" t="s">
        <v>3</v>
      </c>
      <c r="AT923">
        <v>1.25</v>
      </c>
      <c r="AU923" t="s">
        <v>36</v>
      </c>
      <c r="AV923">
        <v>0</v>
      </c>
      <c r="AW923">
        <v>2</v>
      </c>
      <c r="AX923">
        <v>51458598</v>
      </c>
      <c r="AY923">
        <v>2</v>
      </c>
      <c r="AZ923">
        <v>34816</v>
      </c>
      <c r="BA923">
        <v>923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CX923">
        <f>ROUND(Y923*Source!I419,9)</f>
        <v>0</v>
      </c>
      <c r="CY923">
        <f>AB923</f>
        <v>39.799999999999997</v>
      </c>
      <c r="CZ923">
        <f>AF923</f>
        <v>39.799999999999997</v>
      </c>
      <c r="DA923">
        <f>AJ923</f>
        <v>1</v>
      </c>
      <c r="DB923">
        <f t="shared" si="538"/>
        <v>71.515625</v>
      </c>
      <c r="DC923">
        <f t="shared" si="539"/>
        <v>0</v>
      </c>
      <c r="DD923" t="s">
        <v>3</v>
      </c>
      <c r="DE923" t="s">
        <v>3</v>
      </c>
      <c r="DF923">
        <f t="shared" si="530"/>
        <v>0</v>
      </c>
      <c r="DG923">
        <f t="shared" si="531"/>
        <v>0</v>
      </c>
      <c r="DH923">
        <f t="shared" si="532"/>
        <v>0</v>
      </c>
      <c r="DI923">
        <f t="shared" si="533"/>
        <v>0</v>
      </c>
      <c r="DJ923">
        <f>DG923</f>
        <v>0</v>
      </c>
      <c r="DK923">
        <v>0</v>
      </c>
    </row>
    <row r="924" spans="1:115" x14ac:dyDescent="0.2">
      <c r="A924">
        <f>ROW(Source!A419)</f>
        <v>419</v>
      </c>
      <c r="B924">
        <v>51441990</v>
      </c>
      <c r="C924">
        <v>51458591</v>
      </c>
      <c r="D924">
        <v>0</v>
      </c>
      <c r="E924">
        <v>1</v>
      </c>
      <c r="F924">
        <v>1</v>
      </c>
      <c r="G924">
        <v>1</v>
      </c>
      <c r="H924">
        <v>2</v>
      </c>
      <c r="I924" t="s">
        <v>881</v>
      </c>
      <c r="J924" t="s">
        <v>3</v>
      </c>
      <c r="K924" t="s">
        <v>882</v>
      </c>
      <c r="L924">
        <v>37129807</v>
      </c>
      <c r="N924">
        <v>1011</v>
      </c>
      <c r="O924" t="s">
        <v>646</v>
      </c>
      <c r="P924" t="s">
        <v>646</v>
      </c>
      <c r="Q924">
        <v>1</v>
      </c>
      <c r="W924">
        <v>0</v>
      </c>
      <c r="X924">
        <v>-752216094</v>
      </c>
      <c r="Y924">
        <f t="shared" si="537"/>
        <v>1.7968749999999998</v>
      </c>
      <c r="AA924">
        <v>0</v>
      </c>
      <c r="AB924">
        <v>83.1</v>
      </c>
      <c r="AC924">
        <v>14.4</v>
      </c>
      <c r="AD924">
        <v>0</v>
      </c>
      <c r="AE924">
        <v>0</v>
      </c>
      <c r="AF924">
        <v>83.1</v>
      </c>
      <c r="AG924">
        <v>14.4</v>
      </c>
      <c r="AH924">
        <v>0</v>
      </c>
      <c r="AI924">
        <v>1</v>
      </c>
      <c r="AJ924">
        <v>1</v>
      </c>
      <c r="AK924">
        <v>1</v>
      </c>
      <c r="AL924">
        <v>1</v>
      </c>
      <c r="AN924">
        <v>0</v>
      </c>
      <c r="AO924">
        <v>1</v>
      </c>
      <c r="AP924">
        <v>0</v>
      </c>
      <c r="AQ924">
        <v>0</v>
      </c>
      <c r="AR924">
        <v>0</v>
      </c>
      <c r="AS924" t="s">
        <v>3</v>
      </c>
      <c r="AT924">
        <v>1.25</v>
      </c>
      <c r="AU924" t="s">
        <v>36</v>
      </c>
      <c r="AV924">
        <v>0</v>
      </c>
      <c r="AW924">
        <v>2</v>
      </c>
      <c r="AX924">
        <v>51458599</v>
      </c>
      <c r="AY924">
        <v>2</v>
      </c>
      <c r="AZ924">
        <v>100352</v>
      </c>
      <c r="BA924">
        <v>924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CX924">
        <f>ROUND(Y924*Source!I419,9)</f>
        <v>0</v>
      </c>
      <c r="CY924">
        <f>AB924</f>
        <v>83.1</v>
      </c>
      <c r="CZ924">
        <f>AF924</f>
        <v>83.1</v>
      </c>
      <c r="DA924">
        <f>AJ924</f>
        <v>1</v>
      </c>
      <c r="DB924">
        <f t="shared" si="538"/>
        <v>149.32749999999999</v>
      </c>
      <c r="DC924">
        <f t="shared" si="539"/>
        <v>25.875</v>
      </c>
      <c r="DD924" t="s">
        <v>3</v>
      </c>
      <c r="DE924" t="s">
        <v>3</v>
      </c>
      <c r="DF924">
        <f t="shared" si="530"/>
        <v>0</v>
      </c>
      <c r="DG924">
        <f t="shared" si="531"/>
        <v>0</v>
      </c>
      <c r="DH924">
        <f t="shared" si="532"/>
        <v>0</v>
      </c>
      <c r="DI924">
        <f t="shared" si="533"/>
        <v>0</v>
      </c>
      <c r="DJ924">
        <f>DG924</f>
        <v>0</v>
      </c>
      <c r="DK924">
        <v>0</v>
      </c>
    </row>
    <row r="925" spans="1:115" x14ac:dyDescent="0.2">
      <c r="A925">
        <f>ROW(Source!A420)</f>
        <v>420</v>
      </c>
      <c r="B925">
        <v>51442965</v>
      </c>
      <c r="C925">
        <v>51458600</v>
      </c>
      <c r="D925">
        <v>121548</v>
      </c>
      <c r="E925">
        <v>1</v>
      </c>
      <c r="F925">
        <v>1</v>
      </c>
      <c r="G925">
        <v>1</v>
      </c>
      <c r="H925">
        <v>1</v>
      </c>
      <c r="I925" t="s">
        <v>31</v>
      </c>
      <c r="J925" t="s">
        <v>3</v>
      </c>
      <c r="K925" t="s">
        <v>643</v>
      </c>
      <c r="L925">
        <v>1369</v>
      </c>
      <c r="N925">
        <v>1013</v>
      </c>
      <c r="O925" t="s">
        <v>642</v>
      </c>
      <c r="P925" t="s">
        <v>642</v>
      </c>
      <c r="Q925">
        <v>1</v>
      </c>
      <c r="W925">
        <v>0</v>
      </c>
      <c r="X925">
        <v>18861106</v>
      </c>
      <c r="Y925">
        <f t="shared" si="537"/>
        <v>1.7968749999999998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1</v>
      </c>
      <c r="AJ925">
        <v>1</v>
      </c>
      <c r="AK925">
        <v>1</v>
      </c>
      <c r="AL925">
        <v>1</v>
      </c>
      <c r="AN925">
        <v>0</v>
      </c>
      <c r="AO925">
        <v>1</v>
      </c>
      <c r="AP925">
        <v>0</v>
      </c>
      <c r="AQ925">
        <v>0</v>
      </c>
      <c r="AR925">
        <v>0</v>
      </c>
      <c r="AS925" t="s">
        <v>3</v>
      </c>
      <c r="AT925">
        <v>1.25</v>
      </c>
      <c r="AU925" t="s">
        <v>36</v>
      </c>
      <c r="AV925">
        <v>2</v>
      </c>
      <c r="AW925">
        <v>2</v>
      </c>
      <c r="AX925">
        <v>51458604</v>
      </c>
      <c r="AY925">
        <v>1</v>
      </c>
      <c r="AZ925">
        <v>2048</v>
      </c>
      <c r="BA925">
        <v>925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CX925">
        <f>ROUND(Y925*Source!I420,9)</f>
        <v>0</v>
      </c>
      <c r="CY925">
        <f>AD925</f>
        <v>0</v>
      </c>
      <c r="CZ925">
        <f>AH925</f>
        <v>0</v>
      </c>
      <c r="DA925">
        <f>AL925</f>
        <v>1</v>
      </c>
      <c r="DB925">
        <f t="shared" si="538"/>
        <v>0</v>
      </c>
      <c r="DC925">
        <f t="shared" si="539"/>
        <v>0</v>
      </c>
      <c r="DD925" t="s">
        <v>3</v>
      </c>
      <c r="DE925" t="s">
        <v>3</v>
      </c>
      <c r="DF925">
        <f t="shared" si="530"/>
        <v>0</v>
      </c>
      <c r="DG925">
        <f t="shared" si="531"/>
        <v>0</v>
      </c>
      <c r="DH925">
        <f t="shared" si="532"/>
        <v>0</v>
      </c>
      <c r="DI925">
        <f t="shared" si="533"/>
        <v>0</v>
      </c>
      <c r="DJ925">
        <f>DI925</f>
        <v>0</v>
      </c>
      <c r="DK925">
        <v>0</v>
      </c>
    </row>
    <row r="926" spans="1:115" x14ac:dyDescent="0.2">
      <c r="A926">
        <f>ROW(Source!A420)</f>
        <v>420</v>
      </c>
      <c r="B926">
        <v>51442965</v>
      </c>
      <c r="C926">
        <v>51458600</v>
      </c>
      <c r="D926">
        <v>0</v>
      </c>
      <c r="E926">
        <v>1</v>
      </c>
      <c r="F926">
        <v>1</v>
      </c>
      <c r="G926">
        <v>1</v>
      </c>
      <c r="H926">
        <v>2</v>
      </c>
      <c r="I926" t="s">
        <v>879</v>
      </c>
      <c r="J926" t="s">
        <v>3</v>
      </c>
      <c r="K926" t="s">
        <v>880</v>
      </c>
      <c r="L926">
        <v>37129807</v>
      </c>
      <c r="N926">
        <v>1011</v>
      </c>
      <c r="O926" t="s">
        <v>646</v>
      </c>
      <c r="P926" t="s">
        <v>646</v>
      </c>
      <c r="Q926">
        <v>1</v>
      </c>
      <c r="W926">
        <v>0</v>
      </c>
      <c r="X926">
        <v>2046278299</v>
      </c>
      <c r="Y926">
        <f t="shared" si="537"/>
        <v>1.7968749999999998</v>
      </c>
      <c r="AA926">
        <v>0</v>
      </c>
      <c r="AB926">
        <v>39.799999999999997</v>
      </c>
      <c r="AC926">
        <v>0</v>
      </c>
      <c r="AD926">
        <v>0</v>
      </c>
      <c r="AE926">
        <v>0</v>
      </c>
      <c r="AF926">
        <v>39.799999999999997</v>
      </c>
      <c r="AG926">
        <v>0</v>
      </c>
      <c r="AH926">
        <v>0</v>
      </c>
      <c r="AI926">
        <v>1</v>
      </c>
      <c r="AJ926">
        <v>1</v>
      </c>
      <c r="AK926">
        <v>1</v>
      </c>
      <c r="AL926">
        <v>1</v>
      </c>
      <c r="AN926">
        <v>0</v>
      </c>
      <c r="AO926">
        <v>1</v>
      </c>
      <c r="AP926">
        <v>0</v>
      </c>
      <c r="AQ926">
        <v>0</v>
      </c>
      <c r="AR926">
        <v>0</v>
      </c>
      <c r="AS926" t="s">
        <v>3</v>
      </c>
      <c r="AT926">
        <v>1.25</v>
      </c>
      <c r="AU926" t="s">
        <v>36</v>
      </c>
      <c r="AV926">
        <v>0</v>
      </c>
      <c r="AW926">
        <v>2</v>
      </c>
      <c r="AX926">
        <v>51458605</v>
      </c>
      <c r="AY926">
        <v>2</v>
      </c>
      <c r="AZ926">
        <v>34816</v>
      </c>
      <c r="BA926">
        <v>926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CX926">
        <f>ROUND(Y926*Source!I420,9)</f>
        <v>0</v>
      </c>
      <c r="CY926">
        <f>AB926</f>
        <v>39.799999999999997</v>
      </c>
      <c r="CZ926">
        <f>AF926</f>
        <v>39.799999999999997</v>
      </c>
      <c r="DA926">
        <f>AJ926</f>
        <v>1</v>
      </c>
      <c r="DB926">
        <f t="shared" si="538"/>
        <v>71.515625</v>
      </c>
      <c r="DC926">
        <f t="shared" si="539"/>
        <v>0</v>
      </c>
      <c r="DD926" t="s">
        <v>3</v>
      </c>
      <c r="DE926" t="s">
        <v>3</v>
      </c>
      <c r="DF926">
        <f t="shared" si="530"/>
        <v>0</v>
      </c>
      <c r="DG926">
        <f t="shared" si="531"/>
        <v>0</v>
      </c>
      <c r="DH926">
        <f t="shared" si="532"/>
        <v>0</v>
      </c>
      <c r="DI926">
        <f t="shared" si="533"/>
        <v>0</v>
      </c>
      <c r="DJ926">
        <f>DG926</f>
        <v>0</v>
      </c>
      <c r="DK926">
        <v>0</v>
      </c>
    </row>
    <row r="927" spans="1:115" x14ac:dyDescent="0.2">
      <c r="A927">
        <f>ROW(Source!A420)</f>
        <v>420</v>
      </c>
      <c r="B927">
        <v>51442965</v>
      </c>
      <c r="C927">
        <v>51458600</v>
      </c>
      <c r="D927">
        <v>0</v>
      </c>
      <c r="E927">
        <v>1</v>
      </c>
      <c r="F927">
        <v>1</v>
      </c>
      <c r="G927">
        <v>1</v>
      </c>
      <c r="H927">
        <v>2</v>
      </c>
      <c r="I927" t="s">
        <v>881</v>
      </c>
      <c r="J927" t="s">
        <v>3</v>
      </c>
      <c r="K927" t="s">
        <v>882</v>
      </c>
      <c r="L927">
        <v>37129807</v>
      </c>
      <c r="N927">
        <v>1011</v>
      </c>
      <c r="O927" t="s">
        <v>646</v>
      </c>
      <c r="P927" t="s">
        <v>646</v>
      </c>
      <c r="Q927">
        <v>1</v>
      </c>
      <c r="W927">
        <v>0</v>
      </c>
      <c r="X927">
        <v>-752216094</v>
      </c>
      <c r="Y927">
        <f t="shared" si="537"/>
        <v>1.7968749999999998</v>
      </c>
      <c r="AA927">
        <v>0</v>
      </c>
      <c r="AB927">
        <v>83.1</v>
      </c>
      <c r="AC927">
        <v>14.4</v>
      </c>
      <c r="AD927">
        <v>0</v>
      </c>
      <c r="AE927">
        <v>0</v>
      </c>
      <c r="AF927">
        <v>83.1</v>
      </c>
      <c r="AG927">
        <v>14.4</v>
      </c>
      <c r="AH927">
        <v>0</v>
      </c>
      <c r="AI927">
        <v>1</v>
      </c>
      <c r="AJ927">
        <v>1</v>
      </c>
      <c r="AK927">
        <v>1</v>
      </c>
      <c r="AL927">
        <v>1</v>
      </c>
      <c r="AN927">
        <v>0</v>
      </c>
      <c r="AO927">
        <v>1</v>
      </c>
      <c r="AP927">
        <v>0</v>
      </c>
      <c r="AQ927">
        <v>0</v>
      </c>
      <c r="AR927">
        <v>0</v>
      </c>
      <c r="AS927" t="s">
        <v>3</v>
      </c>
      <c r="AT927">
        <v>1.25</v>
      </c>
      <c r="AU927" t="s">
        <v>36</v>
      </c>
      <c r="AV927">
        <v>0</v>
      </c>
      <c r="AW927">
        <v>2</v>
      </c>
      <c r="AX927">
        <v>51458606</v>
      </c>
      <c r="AY927">
        <v>2</v>
      </c>
      <c r="AZ927">
        <v>100352</v>
      </c>
      <c r="BA927">
        <v>927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CX927">
        <f>ROUND(Y927*Source!I420,9)</f>
        <v>0</v>
      </c>
      <c r="CY927">
        <f>AB927</f>
        <v>83.1</v>
      </c>
      <c r="CZ927">
        <f>AF927</f>
        <v>83.1</v>
      </c>
      <c r="DA927">
        <f>AJ927</f>
        <v>1</v>
      </c>
      <c r="DB927">
        <f t="shared" si="538"/>
        <v>149.32749999999999</v>
      </c>
      <c r="DC927">
        <f t="shared" si="539"/>
        <v>25.875</v>
      </c>
      <c r="DD927" t="s">
        <v>3</v>
      </c>
      <c r="DE927" t="s">
        <v>3</v>
      </c>
      <c r="DF927">
        <f t="shared" si="530"/>
        <v>0</v>
      </c>
      <c r="DG927">
        <f t="shared" si="531"/>
        <v>0</v>
      </c>
      <c r="DH927">
        <f t="shared" si="532"/>
        <v>0</v>
      </c>
      <c r="DI927">
        <f t="shared" si="533"/>
        <v>0</v>
      </c>
      <c r="DJ927">
        <f>DG927</f>
        <v>0</v>
      </c>
      <c r="DK927">
        <v>0</v>
      </c>
    </row>
    <row r="928" spans="1:115" x14ac:dyDescent="0.2">
      <c r="A928">
        <f>ROW(Source!A421)</f>
        <v>421</v>
      </c>
      <c r="B928">
        <v>51441990</v>
      </c>
      <c r="C928">
        <v>51458600</v>
      </c>
      <c r="D928">
        <v>121548</v>
      </c>
      <c r="E928">
        <v>1</v>
      </c>
      <c r="F928">
        <v>1</v>
      </c>
      <c r="G928">
        <v>1</v>
      </c>
      <c r="H928">
        <v>1</v>
      </c>
      <c r="I928" t="s">
        <v>31</v>
      </c>
      <c r="J928" t="s">
        <v>3</v>
      </c>
      <c r="K928" t="s">
        <v>643</v>
      </c>
      <c r="L928">
        <v>1369</v>
      </c>
      <c r="N928">
        <v>1013</v>
      </c>
      <c r="O928" t="s">
        <v>642</v>
      </c>
      <c r="P928" t="s">
        <v>642</v>
      </c>
      <c r="Q928">
        <v>1</v>
      </c>
      <c r="W928">
        <v>0</v>
      </c>
      <c r="X928">
        <v>18861106</v>
      </c>
      <c r="Y928">
        <f t="shared" si="537"/>
        <v>1.7968749999999998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1</v>
      </c>
      <c r="AJ928">
        <v>1</v>
      </c>
      <c r="AK928">
        <v>1</v>
      </c>
      <c r="AL928">
        <v>1</v>
      </c>
      <c r="AN928">
        <v>0</v>
      </c>
      <c r="AO928">
        <v>1</v>
      </c>
      <c r="AP928">
        <v>0</v>
      </c>
      <c r="AQ928">
        <v>0</v>
      </c>
      <c r="AR928">
        <v>0</v>
      </c>
      <c r="AS928" t="s">
        <v>3</v>
      </c>
      <c r="AT928">
        <v>1.25</v>
      </c>
      <c r="AU928" t="s">
        <v>36</v>
      </c>
      <c r="AV928">
        <v>2</v>
      </c>
      <c r="AW928">
        <v>2</v>
      </c>
      <c r="AX928">
        <v>51458604</v>
      </c>
      <c r="AY928">
        <v>1</v>
      </c>
      <c r="AZ928">
        <v>2048</v>
      </c>
      <c r="BA928">
        <v>928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CX928">
        <f>ROUND(Y928*Source!I421,9)</f>
        <v>0</v>
      </c>
      <c r="CY928">
        <f>AD928</f>
        <v>0</v>
      </c>
      <c r="CZ928">
        <f>AH928</f>
        <v>0</v>
      </c>
      <c r="DA928">
        <f>AL928</f>
        <v>1</v>
      </c>
      <c r="DB928">
        <f t="shared" si="538"/>
        <v>0</v>
      </c>
      <c r="DC928">
        <f t="shared" si="539"/>
        <v>0</v>
      </c>
      <c r="DD928" t="s">
        <v>3</v>
      </c>
      <c r="DE928" t="s">
        <v>3</v>
      </c>
      <c r="DF928">
        <f t="shared" si="530"/>
        <v>0</v>
      </c>
      <c r="DG928">
        <f t="shared" si="531"/>
        <v>0</v>
      </c>
      <c r="DH928">
        <f t="shared" si="532"/>
        <v>0</v>
      </c>
      <c r="DI928">
        <f t="shared" si="533"/>
        <v>0</v>
      </c>
      <c r="DJ928">
        <f>DI928</f>
        <v>0</v>
      </c>
      <c r="DK928">
        <v>0</v>
      </c>
    </row>
    <row r="929" spans="1:115" x14ac:dyDescent="0.2">
      <c r="A929">
        <f>ROW(Source!A421)</f>
        <v>421</v>
      </c>
      <c r="B929">
        <v>51441990</v>
      </c>
      <c r="C929">
        <v>51458600</v>
      </c>
      <c r="D929">
        <v>0</v>
      </c>
      <c r="E929">
        <v>1</v>
      </c>
      <c r="F929">
        <v>1</v>
      </c>
      <c r="G929">
        <v>1</v>
      </c>
      <c r="H929">
        <v>2</v>
      </c>
      <c r="I929" t="s">
        <v>879</v>
      </c>
      <c r="J929" t="s">
        <v>3</v>
      </c>
      <c r="K929" t="s">
        <v>880</v>
      </c>
      <c r="L929">
        <v>37129807</v>
      </c>
      <c r="N929">
        <v>1011</v>
      </c>
      <c r="O929" t="s">
        <v>646</v>
      </c>
      <c r="P929" t="s">
        <v>646</v>
      </c>
      <c r="Q929">
        <v>1</v>
      </c>
      <c r="W929">
        <v>0</v>
      </c>
      <c r="X929">
        <v>2046278299</v>
      </c>
      <c r="Y929">
        <f t="shared" si="537"/>
        <v>1.7968749999999998</v>
      </c>
      <c r="AA929">
        <v>0</v>
      </c>
      <c r="AB929">
        <v>39.799999999999997</v>
      </c>
      <c r="AC929">
        <v>0</v>
      </c>
      <c r="AD929">
        <v>0</v>
      </c>
      <c r="AE929">
        <v>0</v>
      </c>
      <c r="AF929">
        <v>39.799999999999997</v>
      </c>
      <c r="AG929">
        <v>0</v>
      </c>
      <c r="AH929">
        <v>0</v>
      </c>
      <c r="AI929">
        <v>1</v>
      </c>
      <c r="AJ929">
        <v>1</v>
      </c>
      <c r="AK929">
        <v>1</v>
      </c>
      <c r="AL929">
        <v>1</v>
      </c>
      <c r="AN929">
        <v>0</v>
      </c>
      <c r="AO929">
        <v>1</v>
      </c>
      <c r="AP929">
        <v>0</v>
      </c>
      <c r="AQ929">
        <v>0</v>
      </c>
      <c r="AR929">
        <v>0</v>
      </c>
      <c r="AS929" t="s">
        <v>3</v>
      </c>
      <c r="AT929">
        <v>1.25</v>
      </c>
      <c r="AU929" t="s">
        <v>36</v>
      </c>
      <c r="AV929">
        <v>0</v>
      </c>
      <c r="AW929">
        <v>2</v>
      </c>
      <c r="AX929">
        <v>51458605</v>
      </c>
      <c r="AY929">
        <v>2</v>
      </c>
      <c r="AZ929">
        <v>34816</v>
      </c>
      <c r="BA929">
        <v>929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CX929">
        <f>ROUND(Y929*Source!I421,9)</f>
        <v>0</v>
      </c>
      <c r="CY929">
        <f>AB929</f>
        <v>39.799999999999997</v>
      </c>
      <c r="CZ929">
        <f>AF929</f>
        <v>39.799999999999997</v>
      </c>
      <c r="DA929">
        <f>AJ929</f>
        <v>1</v>
      </c>
      <c r="DB929">
        <f t="shared" si="538"/>
        <v>71.515625</v>
      </c>
      <c r="DC929">
        <f t="shared" si="539"/>
        <v>0</v>
      </c>
      <c r="DD929" t="s">
        <v>3</v>
      </c>
      <c r="DE929" t="s">
        <v>3</v>
      </c>
      <c r="DF929">
        <f t="shared" si="530"/>
        <v>0</v>
      </c>
      <c r="DG929">
        <f t="shared" si="531"/>
        <v>0</v>
      </c>
      <c r="DH929">
        <f t="shared" si="532"/>
        <v>0</v>
      </c>
      <c r="DI929">
        <f t="shared" si="533"/>
        <v>0</v>
      </c>
      <c r="DJ929">
        <f>DG929</f>
        <v>0</v>
      </c>
      <c r="DK929">
        <v>0</v>
      </c>
    </row>
    <row r="930" spans="1:115" x14ac:dyDescent="0.2">
      <c r="A930">
        <f>ROW(Source!A421)</f>
        <v>421</v>
      </c>
      <c r="B930">
        <v>51441990</v>
      </c>
      <c r="C930">
        <v>51458600</v>
      </c>
      <c r="D930">
        <v>0</v>
      </c>
      <c r="E930">
        <v>1</v>
      </c>
      <c r="F930">
        <v>1</v>
      </c>
      <c r="G930">
        <v>1</v>
      </c>
      <c r="H930">
        <v>2</v>
      </c>
      <c r="I930" t="s">
        <v>881</v>
      </c>
      <c r="J930" t="s">
        <v>3</v>
      </c>
      <c r="K930" t="s">
        <v>882</v>
      </c>
      <c r="L930">
        <v>37129807</v>
      </c>
      <c r="N930">
        <v>1011</v>
      </c>
      <c r="O930" t="s">
        <v>646</v>
      </c>
      <c r="P930" t="s">
        <v>646</v>
      </c>
      <c r="Q930">
        <v>1</v>
      </c>
      <c r="W930">
        <v>0</v>
      </c>
      <c r="X930">
        <v>-752216094</v>
      </c>
      <c r="Y930">
        <f t="shared" si="537"/>
        <v>1.7968749999999998</v>
      </c>
      <c r="AA930">
        <v>0</v>
      </c>
      <c r="AB930">
        <v>83.1</v>
      </c>
      <c r="AC930">
        <v>14.4</v>
      </c>
      <c r="AD930">
        <v>0</v>
      </c>
      <c r="AE930">
        <v>0</v>
      </c>
      <c r="AF930">
        <v>83.1</v>
      </c>
      <c r="AG930">
        <v>14.4</v>
      </c>
      <c r="AH930">
        <v>0</v>
      </c>
      <c r="AI930">
        <v>1</v>
      </c>
      <c r="AJ930">
        <v>1</v>
      </c>
      <c r="AK930">
        <v>1</v>
      </c>
      <c r="AL930">
        <v>1</v>
      </c>
      <c r="AN930">
        <v>0</v>
      </c>
      <c r="AO930">
        <v>1</v>
      </c>
      <c r="AP930">
        <v>0</v>
      </c>
      <c r="AQ930">
        <v>0</v>
      </c>
      <c r="AR930">
        <v>0</v>
      </c>
      <c r="AS930" t="s">
        <v>3</v>
      </c>
      <c r="AT930">
        <v>1.25</v>
      </c>
      <c r="AU930" t="s">
        <v>36</v>
      </c>
      <c r="AV930">
        <v>0</v>
      </c>
      <c r="AW930">
        <v>2</v>
      </c>
      <c r="AX930">
        <v>51458606</v>
      </c>
      <c r="AY930">
        <v>2</v>
      </c>
      <c r="AZ930">
        <v>100352</v>
      </c>
      <c r="BA930">
        <v>930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CX930">
        <f>ROUND(Y930*Source!I421,9)</f>
        <v>0</v>
      </c>
      <c r="CY930">
        <f>AB930</f>
        <v>83.1</v>
      </c>
      <c r="CZ930">
        <f>AF930</f>
        <v>83.1</v>
      </c>
      <c r="DA930">
        <f>AJ930</f>
        <v>1</v>
      </c>
      <c r="DB930">
        <f t="shared" si="538"/>
        <v>149.32749999999999</v>
      </c>
      <c r="DC930">
        <f t="shared" si="539"/>
        <v>25.875</v>
      </c>
      <c r="DD930" t="s">
        <v>3</v>
      </c>
      <c r="DE930" t="s">
        <v>3</v>
      </c>
      <c r="DF930">
        <f t="shared" si="530"/>
        <v>0</v>
      </c>
      <c r="DG930">
        <f t="shared" si="531"/>
        <v>0</v>
      </c>
      <c r="DH930">
        <f t="shared" si="532"/>
        <v>0</v>
      </c>
      <c r="DI930">
        <f t="shared" si="533"/>
        <v>0</v>
      </c>
      <c r="DJ930">
        <f>DG930</f>
        <v>0</v>
      </c>
      <c r="DK930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930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ROW(Source!A28)</f>
        <v>28</v>
      </c>
      <c r="B1">
        <v>51457536</v>
      </c>
      <c r="C1">
        <v>51457530</v>
      </c>
      <c r="D1">
        <v>0</v>
      </c>
      <c r="E1">
        <v>1</v>
      </c>
      <c r="F1">
        <v>1</v>
      </c>
      <c r="G1">
        <v>1</v>
      </c>
      <c r="H1">
        <v>1</v>
      </c>
      <c r="I1" t="s">
        <v>640</v>
      </c>
      <c r="J1" t="s">
        <v>3</v>
      </c>
      <c r="K1" t="s">
        <v>641</v>
      </c>
      <c r="L1">
        <v>1369</v>
      </c>
      <c r="N1">
        <v>1013</v>
      </c>
      <c r="O1" t="s">
        <v>642</v>
      </c>
      <c r="P1" t="s">
        <v>642</v>
      </c>
      <c r="Q1">
        <v>1</v>
      </c>
      <c r="X1">
        <v>10.6</v>
      </c>
      <c r="Y1">
        <v>0</v>
      </c>
      <c r="Z1">
        <v>0</v>
      </c>
      <c r="AA1">
        <v>0</v>
      </c>
      <c r="AB1">
        <v>0</v>
      </c>
      <c r="AC1">
        <v>0</v>
      </c>
      <c r="AD1">
        <v>1</v>
      </c>
      <c r="AE1">
        <v>1</v>
      </c>
      <c r="AF1" t="s">
        <v>25</v>
      </c>
      <c r="AG1">
        <v>16.822199999999995</v>
      </c>
      <c r="AH1">
        <v>2</v>
      </c>
      <c r="AI1">
        <v>51457531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ROW(Source!A28)</f>
        <v>28</v>
      </c>
      <c r="B2">
        <v>51457537</v>
      </c>
      <c r="C2">
        <v>51457530</v>
      </c>
      <c r="D2">
        <v>121548</v>
      </c>
      <c r="E2">
        <v>1</v>
      </c>
      <c r="F2">
        <v>1</v>
      </c>
      <c r="G2">
        <v>1</v>
      </c>
      <c r="H2">
        <v>1</v>
      </c>
      <c r="I2" t="s">
        <v>31</v>
      </c>
      <c r="J2" t="s">
        <v>3</v>
      </c>
      <c r="K2" t="s">
        <v>643</v>
      </c>
      <c r="L2">
        <v>1369</v>
      </c>
      <c r="N2">
        <v>1013</v>
      </c>
      <c r="O2" t="s">
        <v>642</v>
      </c>
      <c r="P2" t="s">
        <v>642</v>
      </c>
      <c r="Q2">
        <v>1</v>
      </c>
      <c r="X2">
        <v>30.8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2</v>
      </c>
      <c r="AF2" t="s">
        <v>24</v>
      </c>
      <c r="AG2">
        <v>53.13</v>
      </c>
      <c r="AH2">
        <v>2</v>
      </c>
      <c r="AI2">
        <v>51457532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ROW(Source!A28)</f>
        <v>28</v>
      </c>
      <c r="B3">
        <v>51457538</v>
      </c>
      <c r="C3">
        <v>51457530</v>
      </c>
      <c r="D3">
        <v>0</v>
      </c>
      <c r="E3">
        <v>1</v>
      </c>
      <c r="F3">
        <v>1</v>
      </c>
      <c r="G3">
        <v>1</v>
      </c>
      <c r="H3">
        <v>2</v>
      </c>
      <c r="I3" t="s">
        <v>644</v>
      </c>
      <c r="J3" t="s">
        <v>3</v>
      </c>
      <c r="K3" t="s">
        <v>645</v>
      </c>
      <c r="L3">
        <v>37129807</v>
      </c>
      <c r="N3">
        <v>1011</v>
      </c>
      <c r="O3" t="s">
        <v>646</v>
      </c>
      <c r="P3" t="s">
        <v>646</v>
      </c>
      <c r="Q3">
        <v>1</v>
      </c>
      <c r="X3">
        <v>7.7</v>
      </c>
      <c r="Y3">
        <v>0</v>
      </c>
      <c r="Z3">
        <v>0</v>
      </c>
      <c r="AA3">
        <v>0</v>
      </c>
      <c r="AB3">
        <v>0</v>
      </c>
      <c r="AC3">
        <v>0</v>
      </c>
      <c r="AD3">
        <v>1</v>
      </c>
      <c r="AE3">
        <v>0</v>
      </c>
      <c r="AF3" t="s">
        <v>24</v>
      </c>
      <c r="AG3">
        <v>13.282500000000001</v>
      </c>
      <c r="AH3">
        <v>2</v>
      </c>
      <c r="AI3">
        <v>51457533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ROW(Source!A28)</f>
        <v>28</v>
      </c>
      <c r="B4">
        <v>51457539</v>
      </c>
      <c r="C4">
        <v>51457530</v>
      </c>
      <c r="D4">
        <v>0</v>
      </c>
      <c r="E4">
        <v>1</v>
      </c>
      <c r="F4">
        <v>1</v>
      </c>
      <c r="G4">
        <v>1</v>
      </c>
      <c r="H4">
        <v>2</v>
      </c>
      <c r="I4" t="s">
        <v>647</v>
      </c>
      <c r="J4" t="s">
        <v>3</v>
      </c>
      <c r="K4" t="s">
        <v>648</v>
      </c>
      <c r="L4">
        <v>37129807</v>
      </c>
      <c r="N4">
        <v>1011</v>
      </c>
      <c r="O4" t="s">
        <v>646</v>
      </c>
      <c r="P4" t="s">
        <v>646</v>
      </c>
      <c r="Q4">
        <v>1</v>
      </c>
      <c r="X4">
        <v>23.1</v>
      </c>
      <c r="Y4">
        <v>0</v>
      </c>
      <c r="Z4">
        <v>0</v>
      </c>
      <c r="AA4">
        <v>0</v>
      </c>
      <c r="AB4">
        <v>0</v>
      </c>
      <c r="AC4">
        <v>0</v>
      </c>
      <c r="AD4">
        <v>1</v>
      </c>
      <c r="AE4">
        <v>0</v>
      </c>
      <c r="AF4" t="s">
        <v>24</v>
      </c>
      <c r="AG4">
        <v>39.847500000000004</v>
      </c>
      <c r="AH4">
        <v>2</v>
      </c>
      <c r="AI4">
        <v>51457534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ROW(Source!A28)</f>
        <v>28</v>
      </c>
      <c r="B5">
        <v>51457540</v>
      </c>
      <c r="C5">
        <v>51457530</v>
      </c>
      <c r="D5">
        <v>0</v>
      </c>
      <c r="E5">
        <v>1</v>
      </c>
      <c r="F5">
        <v>1</v>
      </c>
      <c r="G5">
        <v>1</v>
      </c>
      <c r="H5">
        <v>3</v>
      </c>
      <c r="I5" t="s">
        <v>649</v>
      </c>
      <c r="J5" t="s">
        <v>3</v>
      </c>
      <c r="K5" t="s">
        <v>650</v>
      </c>
      <c r="L5">
        <v>1339</v>
      </c>
      <c r="N5">
        <v>1007</v>
      </c>
      <c r="O5" t="s">
        <v>57</v>
      </c>
      <c r="P5" t="s">
        <v>57</v>
      </c>
      <c r="Q5">
        <v>1</v>
      </c>
      <c r="X5">
        <v>0.03</v>
      </c>
      <c r="Y5">
        <v>0</v>
      </c>
      <c r="Z5">
        <v>0</v>
      </c>
      <c r="AA5">
        <v>0</v>
      </c>
      <c r="AB5">
        <v>0</v>
      </c>
      <c r="AC5">
        <v>0</v>
      </c>
      <c r="AD5">
        <v>1</v>
      </c>
      <c r="AE5">
        <v>0</v>
      </c>
      <c r="AF5" t="s">
        <v>3</v>
      </c>
      <c r="AG5">
        <v>0.03</v>
      </c>
      <c r="AH5">
        <v>2</v>
      </c>
      <c r="AI5">
        <v>51457535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ROW(Source!A29)</f>
        <v>29</v>
      </c>
      <c r="B6">
        <v>51457536</v>
      </c>
      <c r="C6">
        <v>51457530</v>
      </c>
      <c r="D6">
        <v>0</v>
      </c>
      <c r="E6">
        <v>1</v>
      </c>
      <c r="F6">
        <v>1</v>
      </c>
      <c r="G6">
        <v>1</v>
      </c>
      <c r="H6">
        <v>1</v>
      </c>
      <c r="I6" t="s">
        <v>640</v>
      </c>
      <c r="J6" t="s">
        <v>3</v>
      </c>
      <c r="K6" t="s">
        <v>641</v>
      </c>
      <c r="L6">
        <v>1369</v>
      </c>
      <c r="N6">
        <v>1013</v>
      </c>
      <c r="O6" t="s">
        <v>642</v>
      </c>
      <c r="P6" t="s">
        <v>642</v>
      </c>
      <c r="Q6">
        <v>1</v>
      </c>
      <c r="X6">
        <v>10.6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1</v>
      </c>
      <c r="AF6" t="s">
        <v>25</v>
      </c>
      <c r="AG6">
        <v>16.822199999999995</v>
      </c>
      <c r="AH6">
        <v>2</v>
      </c>
      <c r="AI6">
        <v>51457531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ROW(Source!A29)</f>
        <v>29</v>
      </c>
      <c r="B7">
        <v>51457537</v>
      </c>
      <c r="C7">
        <v>51457530</v>
      </c>
      <c r="D7">
        <v>121548</v>
      </c>
      <c r="E7">
        <v>1</v>
      </c>
      <c r="F7">
        <v>1</v>
      </c>
      <c r="G7">
        <v>1</v>
      </c>
      <c r="H7">
        <v>1</v>
      </c>
      <c r="I7" t="s">
        <v>31</v>
      </c>
      <c r="J7" t="s">
        <v>3</v>
      </c>
      <c r="K7" t="s">
        <v>643</v>
      </c>
      <c r="L7">
        <v>1369</v>
      </c>
      <c r="N7">
        <v>1013</v>
      </c>
      <c r="O7" t="s">
        <v>642</v>
      </c>
      <c r="P7" t="s">
        <v>642</v>
      </c>
      <c r="Q7">
        <v>1</v>
      </c>
      <c r="X7">
        <v>30.8</v>
      </c>
      <c r="Y7">
        <v>0</v>
      </c>
      <c r="Z7">
        <v>0</v>
      </c>
      <c r="AA7">
        <v>0</v>
      </c>
      <c r="AB7">
        <v>0</v>
      </c>
      <c r="AC7">
        <v>0</v>
      </c>
      <c r="AD7">
        <v>1</v>
      </c>
      <c r="AE7">
        <v>2</v>
      </c>
      <c r="AF7" t="s">
        <v>24</v>
      </c>
      <c r="AG7">
        <v>53.13</v>
      </c>
      <c r="AH7">
        <v>2</v>
      </c>
      <c r="AI7">
        <v>51457532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ROW(Source!A29)</f>
        <v>29</v>
      </c>
      <c r="B8">
        <v>51457538</v>
      </c>
      <c r="C8">
        <v>51457530</v>
      </c>
      <c r="D8">
        <v>0</v>
      </c>
      <c r="E8">
        <v>1</v>
      </c>
      <c r="F8">
        <v>1</v>
      </c>
      <c r="G8">
        <v>1</v>
      </c>
      <c r="H8">
        <v>2</v>
      </c>
      <c r="I8" t="s">
        <v>644</v>
      </c>
      <c r="J8" t="s">
        <v>3</v>
      </c>
      <c r="K8" t="s">
        <v>645</v>
      </c>
      <c r="L8">
        <v>37129807</v>
      </c>
      <c r="N8">
        <v>1011</v>
      </c>
      <c r="O8" t="s">
        <v>646</v>
      </c>
      <c r="P8" t="s">
        <v>646</v>
      </c>
      <c r="Q8">
        <v>1</v>
      </c>
      <c r="X8">
        <v>7.7</v>
      </c>
      <c r="Y8">
        <v>0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 t="s">
        <v>24</v>
      </c>
      <c r="AG8">
        <v>13.282500000000001</v>
      </c>
      <c r="AH8">
        <v>2</v>
      </c>
      <c r="AI8">
        <v>51457533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ROW(Source!A29)</f>
        <v>29</v>
      </c>
      <c r="B9">
        <v>51457539</v>
      </c>
      <c r="C9">
        <v>51457530</v>
      </c>
      <c r="D9">
        <v>0</v>
      </c>
      <c r="E9">
        <v>1</v>
      </c>
      <c r="F9">
        <v>1</v>
      </c>
      <c r="G9">
        <v>1</v>
      </c>
      <c r="H9">
        <v>2</v>
      </c>
      <c r="I9" t="s">
        <v>647</v>
      </c>
      <c r="J9" t="s">
        <v>3</v>
      </c>
      <c r="K9" t="s">
        <v>648</v>
      </c>
      <c r="L9">
        <v>37129807</v>
      </c>
      <c r="N9">
        <v>1011</v>
      </c>
      <c r="O9" t="s">
        <v>646</v>
      </c>
      <c r="P9" t="s">
        <v>646</v>
      </c>
      <c r="Q9">
        <v>1</v>
      </c>
      <c r="X9">
        <v>23.1</v>
      </c>
      <c r="Y9">
        <v>0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 t="s">
        <v>24</v>
      </c>
      <c r="AG9">
        <v>39.847500000000004</v>
      </c>
      <c r="AH9">
        <v>2</v>
      </c>
      <c r="AI9">
        <v>51457534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ROW(Source!A29)</f>
        <v>29</v>
      </c>
      <c r="B10">
        <v>51457540</v>
      </c>
      <c r="C10">
        <v>51457530</v>
      </c>
      <c r="D10">
        <v>0</v>
      </c>
      <c r="E10">
        <v>1</v>
      </c>
      <c r="F10">
        <v>1</v>
      </c>
      <c r="G10">
        <v>1</v>
      </c>
      <c r="H10">
        <v>3</v>
      </c>
      <c r="I10" t="s">
        <v>649</v>
      </c>
      <c r="J10" t="s">
        <v>3</v>
      </c>
      <c r="K10" t="s">
        <v>650</v>
      </c>
      <c r="L10">
        <v>1339</v>
      </c>
      <c r="N10">
        <v>1007</v>
      </c>
      <c r="O10" t="s">
        <v>57</v>
      </c>
      <c r="P10" t="s">
        <v>57</v>
      </c>
      <c r="Q10">
        <v>1</v>
      </c>
      <c r="X10">
        <v>0.03</v>
      </c>
      <c r="Y10">
        <v>0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 t="s">
        <v>3</v>
      </c>
      <c r="AG10">
        <v>0.03</v>
      </c>
      <c r="AH10">
        <v>2</v>
      </c>
      <c r="AI10">
        <v>51457535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ROW(Source!A30)</f>
        <v>30</v>
      </c>
      <c r="B11">
        <v>51457543</v>
      </c>
      <c r="C11">
        <v>51457541</v>
      </c>
      <c r="D11">
        <v>0</v>
      </c>
      <c r="E11">
        <v>1</v>
      </c>
      <c r="F11">
        <v>1</v>
      </c>
      <c r="G11">
        <v>1</v>
      </c>
      <c r="H11">
        <v>1</v>
      </c>
      <c r="I11" t="s">
        <v>640</v>
      </c>
      <c r="J11" t="s">
        <v>3</v>
      </c>
      <c r="K11" t="s">
        <v>641</v>
      </c>
      <c r="L11">
        <v>1369</v>
      </c>
      <c r="N11">
        <v>1013</v>
      </c>
      <c r="O11" t="s">
        <v>642</v>
      </c>
      <c r="P11" t="s">
        <v>642</v>
      </c>
      <c r="Q11">
        <v>1</v>
      </c>
      <c r="X11">
        <v>118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1</v>
      </c>
      <c r="AF11" t="s">
        <v>25</v>
      </c>
      <c r="AG11">
        <v>187.26599999999996</v>
      </c>
      <c r="AH11">
        <v>2</v>
      </c>
      <c r="AI11">
        <v>51457542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ROW(Source!A31)</f>
        <v>31</v>
      </c>
      <c r="B12">
        <v>51457543</v>
      </c>
      <c r="C12">
        <v>51457541</v>
      </c>
      <c r="D12">
        <v>0</v>
      </c>
      <c r="E12">
        <v>1</v>
      </c>
      <c r="F12">
        <v>1</v>
      </c>
      <c r="G12">
        <v>1</v>
      </c>
      <c r="H12">
        <v>1</v>
      </c>
      <c r="I12" t="s">
        <v>640</v>
      </c>
      <c r="J12" t="s">
        <v>3</v>
      </c>
      <c r="K12" t="s">
        <v>641</v>
      </c>
      <c r="L12">
        <v>1369</v>
      </c>
      <c r="N12">
        <v>1013</v>
      </c>
      <c r="O12" t="s">
        <v>642</v>
      </c>
      <c r="P12" t="s">
        <v>642</v>
      </c>
      <c r="Q12">
        <v>1</v>
      </c>
      <c r="X12">
        <v>118</v>
      </c>
      <c r="Y12">
        <v>0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1</v>
      </c>
      <c r="AF12" t="s">
        <v>25</v>
      </c>
      <c r="AG12">
        <v>187.26599999999996</v>
      </c>
      <c r="AH12">
        <v>2</v>
      </c>
      <c r="AI12">
        <v>51457542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ROW(Source!A32)</f>
        <v>32</v>
      </c>
      <c r="B13">
        <v>51457546</v>
      </c>
      <c r="C13">
        <v>51457544</v>
      </c>
      <c r="D13">
        <v>0</v>
      </c>
      <c r="E13">
        <v>1</v>
      </c>
      <c r="F13">
        <v>1</v>
      </c>
      <c r="G13">
        <v>1</v>
      </c>
      <c r="H13">
        <v>1</v>
      </c>
      <c r="I13" t="s">
        <v>651</v>
      </c>
      <c r="J13" t="s">
        <v>3</v>
      </c>
      <c r="K13" t="s">
        <v>652</v>
      </c>
      <c r="L13">
        <v>1369</v>
      </c>
      <c r="N13">
        <v>1013</v>
      </c>
      <c r="O13" t="s">
        <v>642</v>
      </c>
      <c r="P13" t="s">
        <v>642</v>
      </c>
      <c r="Q13">
        <v>1</v>
      </c>
      <c r="X13">
        <v>53.56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1</v>
      </c>
      <c r="AF13" t="s">
        <v>43</v>
      </c>
      <c r="AG13">
        <v>70.833100000000002</v>
      </c>
      <c r="AH13">
        <v>2</v>
      </c>
      <c r="AI13">
        <v>51457545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ROW(Source!A33)</f>
        <v>33</v>
      </c>
      <c r="B14">
        <v>51457546</v>
      </c>
      <c r="C14">
        <v>51457544</v>
      </c>
      <c r="D14">
        <v>0</v>
      </c>
      <c r="E14">
        <v>1</v>
      </c>
      <c r="F14">
        <v>1</v>
      </c>
      <c r="G14">
        <v>1</v>
      </c>
      <c r="H14">
        <v>1</v>
      </c>
      <c r="I14" t="s">
        <v>651</v>
      </c>
      <c r="J14" t="s">
        <v>3</v>
      </c>
      <c r="K14" t="s">
        <v>652</v>
      </c>
      <c r="L14">
        <v>1369</v>
      </c>
      <c r="N14">
        <v>1013</v>
      </c>
      <c r="O14" t="s">
        <v>642</v>
      </c>
      <c r="P14" t="s">
        <v>642</v>
      </c>
      <c r="Q14">
        <v>1</v>
      </c>
      <c r="X14">
        <v>53.56</v>
      </c>
      <c r="Y14">
        <v>0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1</v>
      </c>
      <c r="AF14" t="s">
        <v>43</v>
      </c>
      <c r="AG14">
        <v>70.833100000000002</v>
      </c>
      <c r="AH14">
        <v>2</v>
      </c>
      <c r="AI14">
        <v>51457545</v>
      </c>
      <c r="AJ14">
        <v>14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ROW(Source!A38)</f>
        <v>38</v>
      </c>
      <c r="B15">
        <v>51457552</v>
      </c>
      <c r="C15">
        <v>51457549</v>
      </c>
      <c r="D15">
        <v>121548</v>
      </c>
      <c r="E15">
        <v>1</v>
      </c>
      <c r="F15">
        <v>1</v>
      </c>
      <c r="G15">
        <v>1</v>
      </c>
      <c r="H15">
        <v>1</v>
      </c>
      <c r="I15" t="s">
        <v>31</v>
      </c>
      <c r="J15" t="s">
        <v>3</v>
      </c>
      <c r="K15" t="s">
        <v>643</v>
      </c>
      <c r="L15">
        <v>1369</v>
      </c>
      <c r="N15">
        <v>1013</v>
      </c>
      <c r="O15" t="s">
        <v>642</v>
      </c>
      <c r="P15" t="s">
        <v>642</v>
      </c>
      <c r="Q15">
        <v>1</v>
      </c>
      <c r="X15">
        <v>0.23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2</v>
      </c>
      <c r="AF15" t="s">
        <v>36</v>
      </c>
      <c r="AG15">
        <v>0.330625</v>
      </c>
      <c r="AH15">
        <v>2</v>
      </c>
      <c r="AI15">
        <v>51457550</v>
      </c>
      <c r="AJ15">
        <v>15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ROW(Source!A38)</f>
        <v>38</v>
      </c>
      <c r="B16">
        <v>51457553</v>
      </c>
      <c r="C16">
        <v>51457549</v>
      </c>
      <c r="D16">
        <v>0</v>
      </c>
      <c r="E16">
        <v>1</v>
      </c>
      <c r="F16">
        <v>1</v>
      </c>
      <c r="G16">
        <v>1</v>
      </c>
      <c r="H16">
        <v>2</v>
      </c>
      <c r="I16" t="s">
        <v>644</v>
      </c>
      <c r="J16" t="s">
        <v>3</v>
      </c>
      <c r="K16" t="s">
        <v>645</v>
      </c>
      <c r="L16">
        <v>37129807</v>
      </c>
      <c r="N16">
        <v>1011</v>
      </c>
      <c r="O16" t="s">
        <v>646</v>
      </c>
      <c r="P16" t="s">
        <v>646</v>
      </c>
      <c r="Q16">
        <v>1</v>
      </c>
      <c r="X16">
        <v>0.23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0</v>
      </c>
      <c r="AF16" t="s">
        <v>36</v>
      </c>
      <c r="AG16">
        <v>0.330625</v>
      </c>
      <c r="AH16">
        <v>2</v>
      </c>
      <c r="AI16">
        <v>51457551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ROW(Source!A39)</f>
        <v>39</v>
      </c>
      <c r="B17">
        <v>51457552</v>
      </c>
      <c r="C17">
        <v>51457549</v>
      </c>
      <c r="D17">
        <v>121548</v>
      </c>
      <c r="E17">
        <v>1</v>
      </c>
      <c r="F17">
        <v>1</v>
      </c>
      <c r="G17">
        <v>1</v>
      </c>
      <c r="H17">
        <v>1</v>
      </c>
      <c r="I17" t="s">
        <v>31</v>
      </c>
      <c r="J17" t="s">
        <v>3</v>
      </c>
      <c r="K17" t="s">
        <v>643</v>
      </c>
      <c r="L17">
        <v>1369</v>
      </c>
      <c r="N17">
        <v>1013</v>
      </c>
      <c r="O17" t="s">
        <v>642</v>
      </c>
      <c r="P17" t="s">
        <v>642</v>
      </c>
      <c r="Q17">
        <v>1</v>
      </c>
      <c r="X17">
        <v>0.23</v>
      </c>
      <c r="Y17">
        <v>0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2</v>
      </c>
      <c r="AF17" t="s">
        <v>36</v>
      </c>
      <c r="AG17">
        <v>0.330625</v>
      </c>
      <c r="AH17">
        <v>2</v>
      </c>
      <c r="AI17">
        <v>51457550</v>
      </c>
      <c r="AJ17">
        <v>17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ROW(Source!A39)</f>
        <v>39</v>
      </c>
      <c r="B18">
        <v>51457553</v>
      </c>
      <c r="C18">
        <v>51457549</v>
      </c>
      <c r="D18">
        <v>0</v>
      </c>
      <c r="E18">
        <v>1</v>
      </c>
      <c r="F18">
        <v>1</v>
      </c>
      <c r="G18">
        <v>1</v>
      </c>
      <c r="H18">
        <v>2</v>
      </c>
      <c r="I18" t="s">
        <v>644</v>
      </c>
      <c r="J18" t="s">
        <v>3</v>
      </c>
      <c r="K18" t="s">
        <v>645</v>
      </c>
      <c r="L18">
        <v>37129807</v>
      </c>
      <c r="N18">
        <v>1011</v>
      </c>
      <c r="O18" t="s">
        <v>646</v>
      </c>
      <c r="P18" t="s">
        <v>646</v>
      </c>
      <c r="Q18">
        <v>1</v>
      </c>
      <c r="X18">
        <v>0.23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 t="s">
        <v>36</v>
      </c>
      <c r="AG18">
        <v>0.330625</v>
      </c>
      <c r="AH18">
        <v>2</v>
      </c>
      <c r="AI18">
        <v>51457551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ROW(Source!A40)</f>
        <v>40</v>
      </c>
      <c r="B19">
        <v>51457556</v>
      </c>
      <c r="C19">
        <v>51457554</v>
      </c>
      <c r="D19">
        <v>0</v>
      </c>
      <c r="E19">
        <v>1</v>
      </c>
      <c r="F19">
        <v>1</v>
      </c>
      <c r="G19">
        <v>1</v>
      </c>
      <c r="H19">
        <v>1</v>
      </c>
      <c r="I19" t="s">
        <v>653</v>
      </c>
      <c r="J19" t="s">
        <v>3</v>
      </c>
      <c r="K19" t="s">
        <v>654</v>
      </c>
      <c r="L19">
        <v>1369</v>
      </c>
      <c r="N19">
        <v>1013</v>
      </c>
      <c r="O19" t="s">
        <v>642</v>
      </c>
      <c r="P19" t="s">
        <v>642</v>
      </c>
      <c r="Q19">
        <v>1</v>
      </c>
      <c r="X19">
        <v>86.5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1</v>
      </c>
      <c r="AF19" t="s">
        <v>43</v>
      </c>
      <c r="AG19">
        <v>114.39624999999998</v>
      </c>
      <c r="AH19">
        <v>2</v>
      </c>
      <c r="AI19">
        <v>51457555</v>
      </c>
      <c r="AJ19">
        <v>19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ROW(Source!A41)</f>
        <v>41</v>
      </c>
      <c r="B20">
        <v>51457556</v>
      </c>
      <c r="C20">
        <v>51457554</v>
      </c>
      <c r="D20">
        <v>0</v>
      </c>
      <c r="E20">
        <v>1</v>
      </c>
      <c r="F20">
        <v>1</v>
      </c>
      <c r="G20">
        <v>1</v>
      </c>
      <c r="H20">
        <v>1</v>
      </c>
      <c r="I20" t="s">
        <v>653</v>
      </c>
      <c r="J20" t="s">
        <v>3</v>
      </c>
      <c r="K20" t="s">
        <v>654</v>
      </c>
      <c r="L20">
        <v>1369</v>
      </c>
      <c r="N20">
        <v>1013</v>
      </c>
      <c r="O20" t="s">
        <v>642</v>
      </c>
      <c r="P20" t="s">
        <v>642</v>
      </c>
      <c r="Q20">
        <v>1</v>
      </c>
      <c r="X20">
        <v>86.5</v>
      </c>
      <c r="Y20">
        <v>0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1</v>
      </c>
      <c r="AF20" t="s">
        <v>43</v>
      </c>
      <c r="AG20">
        <v>114.39624999999998</v>
      </c>
      <c r="AH20">
        <v>2</v>
      </c>
      <c r="AI20">
        <v>51457555</v>
      </c>
      <c r="AJ20">
        <v>20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ROW(Source!A42)</f>
        <v>42</v>
      </c>
      <c r="B21">
        <v>51457561</v>
      </c>
      <c r="C21">
        <v>51457557</v>
      </c>
      <c r="D21">
        <v>0</v>
      </c>
      <c r="E21">
        <v>1</v>
      </c>
      <c r="F21">
        <v>1</v>
      </c>
      <c r="G21">
        <v>1</v>
      </c>
      <c r="H21">
        <v>1</v>
      </c>
      <c r="I21" t="s">
        <v>640</v>
      </c>
      <c r="J21" t="s">
        <v>3</v>
      </c>
      <c r="K21" t="s">
        <v>641</v>
      </c>
      <c r="L21">
        <v>1369</v>
      </c>
      <c r="N21">
        <v>1013</v>
      </c>
      <c r="O21" t="s">
        <v>642</v>
      </c>
      <c r="P21" t="s">
        <v>642</v>
      </c>
      <c r="Q21">
        <v>1</v>
      </c>
      <c r="X21">
        <v>5.33</v>
      </c>
      <c r="Y21">
        <v>0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1</v>
      </c>
      <c r="AF21" t="s">
        <v>43</v>
      </c>
      <c r="AG21">
        <v>7.0489249999999988</v>
      </c>
      <c r="AH21">
        <v>2</v>
      </c>
      <c r="AI21">
        <v>51457558</v>
      </c>
      <c r="AJ21">
        <v>21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ROW(Source!A42)</f>
        <v>42</v>
      </c>
      <c r="B22">
        <v>51457562</v>
      </c>
      <c r="C22">
        <v>51457557</v>
      </c>
      <c r="D22">
        <v>121548</v>
      </c>
      <c r="E22">
        <v>1</v>
      </c>
      <c r="F22">
        <v>1</v>
      </c>
      <c r="G22">
        <v>1</v>
      </c>
      <c r="H22">
        <v>1</v>
      </c>
      <c r="I22" t="s">
        <v>31</v>
      </c>
      <c r="J22" t="s">
        <v>3</v>
      </c>
      <c r="K22" t="s">
        <v>643</v>
      </c>
      <c r="L22">
        <v>1369</v>
      </c>
      <c r="N22">
        <v>1013</v>
      </c>
      <c r="O22" t="s">
        <v>642</v>
      </c>
      <c r="P22" t="s">
        <v>642</v>
      </c>
      <c r="Q22">
        <v>1</v>
      </c>
      <c r="X22">
        <v>11.3</v>
      </c>
      <c r="Y22">
        <v>0</v>
      </c>
      <c r="Z22">
        <v>0</v>
      </c>
      <c r="AA22">
        <v>0</v>
      </c>
      <c r="AB22">
        <v>0</v>
      </c>
      <c r="AC22">
        <v>0</v>
      </c>
      <c r="AD22">
        <v>1</v>
      </c>
      <c r="AE22">
        <v>2</v>
      </c>
      <c r="AF22" t="s">
        <v>36</v>
      </c>
      <c r="AG22">
        <v>16.243749999999999</v>
      </c>
      <c r="AH22">
        <v>2</v>
      </c>
      <c r="AI22">
        <v>51457559</v>
      </c>
      <c r="AJ22">
        <v>22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ROW(Source!A42)</f>
        <v>42</v>
      </c>
      <c r="B23">
        <v>51457563</v>
      </c>
      <c r="C23">
        <v>51457557</v>
      </c>
      <c r="D23">
        <v>0</v>
      </c>
      <c r="E23">
        <v>1</v>
      </c>
      <c r="F23">
        <v>1</v>
      </c>
      <c r="G23">
        <v>1</v>
      </c>
      <c r="H23">
        <v>2</v>
      </c>
      <c r="I23" t="s">
        <v>655</v>
      </c>
      <c r="J23" t="s">
        <v>3</v>
      </c>
      <c r="K23" t="s">
        <v>656</v>
      </c>
      <c r="L23">
        <v>37129807</v>
      </c>
      <c r="N23">
        <v>1011</v>
      </c>
      <c r="O23" t="s">
        <v>646</v>
      </c>
      <c r="P23" t="s">
        <v>646</v>
      </c>
      <c r="Q23">
        <v>1</v>
      </c>
      <c r="X23">
        <v>11.3</v>
      </c>
      <c r="Y23">
        <v>0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0</v>
      </c>
      <c r="AF23" t="s">
        <v>36</v>
      </c>
      <c r="AG23">
        <v>16.243749999999999</v>
      </c>
      <c r="AH23">
        <v>2</v>
      </c>
      <c r="AI23">
        <v>51457560</v>
      </c>
      <c r="AJ23">
        <v>23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ROW(Source!A43)</f>
        <v>43</v>
      </c>
      <c r="B24">
        <v>51457561</v>
      </c>
      <c r="C24">
        <v>51457557</v>
      </c>
      <c r="D24">
        <v>0</v>
      </c>
      <c r="E24">
        <v>1</v>
      </c>
      <c r="F24">
        <v>1</v>
      </c>
      <c r="G24">
        <v>1</v>
      </c>
      <c r="H24">
        <v>1</v>
      </c>
      <c r="I24" t="s">
        <v>640</v>
      </c>
      <c r="J24" t="s">
        <v>3</v>
      </c>
      <c r="K24" t="s">
        <v>641</v>
      </c>
      <c r="L24">
        <v>1369</v>
      </c>
      <c r="N24">
        <v>1013</v>
      </c>
      <c r="O24" t="s">
        <v>642</v>
      </c>
      <c r="P24" t="s">
        <v>642</v>
      </c>
      <c r="Q24">
        <v>1</v>
      </c>
      <c r="X24">
        <v>5.33</v>
      </c>
      <c r="Y24">
        <v>0</v>
      </c>
      <c r="Z24">
        <v>0</v>
      </c>
      <c r="AA24">
        <v>0</v>
      </c>
      <c r="AB24">
        <v>0</v>
      </c>
      <c r="AC24">
        <v>0</v>
      </c>
      <c r="AD24">
        <v>1</v>
      </c>
      <c r="AE24">
        <v>1</v>
      </c>
      <c r="AF24" t="s">
        <v>43</v>
      </c>
      <c r="AG24">
        <v>7.0489249999999988</v>
      </c>
      <c r="AH24">
        <v>2</v>
      </c>
      <c r="AI24">
        <v>51457558</v>
      </c>
      <c r="AJ24">
        <v>24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ROW(Source!A43)</f>
        <v>43</v>
      </c>
      <c r="B25">
        <v>51457562</v>
      </c>
      <c r="C25">
        <v>51457557</v>
      </c>
      <c r="D25">
        <v>121548</v>
      </c>
      <c r="E25">
        <v>1</v>
      </c>
      <c r="F25">
        <v>1</v>
      </c>
      <c r="G25">
        <v>1</v>
      </c>
      <c r="H25">
        <v>1</v>
      </c>
      <c r="I25" t="s">
        <v>31</v>
      </c>
      <c r="J25" t="s">
        <v>3</v>
      </c>
      <c r="K25" t="s">
        <v>643</v>
      </c>
      <c r="L25">
        <v>1369</v>
      </c>
      <c r="N25">
        <v>1013</v>
      </c>
      <c r="O25" t="s">
        <v>642</v>
      </c>
      <c r="P25" t="s">
        <v>642</v>
      </c>
      <c r="Q25">
        <v>1</v>
      </c>
      <c r="X25">
        <v>11.3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2</v>
      </c>
      <c r="AF25" t="s">
        <v>36</v>
      </c>
      <c r="AG25">
        <v>16.243749999999999</v>
      </c>
      <c r="AH25">
        <v>2</v>
      </c>
      <c r="AI25">
        <v>51457559</v>
      </c>
      <c r="AJ25">
        <v>25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ROW(Source!A43)</f>
        <v>43</v>
      </c>
      <c r="B26">
        <v>51457563</v>
      </c>
      <c r="C26">
        <v>51457557</v>
      </c>
      <c r="D26">
        <v>0</v>
      </c>
      <c r="E26">
        <v>1</v>
      </c>
      <c r="F26">
        <v>1</v>
      </c>
      <c r="G26">
        <v>1</v>
      </c>
      <c r="H26">
        <v>2</v>
      </c>
      <c r="I26" t="s">
        <v>655</v>
      </c>
      <c r="J26" t="s">
        <v>3</v>
      </c>
      <c r="K26" t="s">
        <v>656</v>
      </c>
      <c r="L26">
        <v>37129807</v>
      </c>
      <c r="N26">
        <v>1011</v>
      </c>
      <c r="O26" t="s">
        <v>646</v>
      </c>
      <c r="P26" t="s">
        <v>646</v>
      </c>
      <c r="Q26">
        <v>1</v>
      </c>
      <c r="X26">
        <v>11.3</v>
      </c>
      <c r="Y26">
        <v>0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0</v>
      </c>
      <c r="AF26" t="s">
        <v>36</v>
      </c>
      <c r="AG26">
        <v>16.243749999999999</v>
      </c>
      <c r="AH26">
        <v>2</v>
      </c>
      <c r="AI26">
        <v>51457560</v>
      </c>
      <c r="AJ26">
        <v>26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ROW(Source!A44)</f>
        <v>44</v>
      </c>
      <c r="B27">
        <v>51457566</v>
      </c>
      <c r="C27">
        <v>51457564</v>
      </c>
      <c r="D27">
        <v>0</v>
      </c>
      <c r="E27">
        <v>1</v>
      </c>
      <c r="F27">
        <v>1</v>
      </c>
      <c r="G27">
        <v>1</v>
      </c>
      <c r="H27">
        <v>1</v>
      </c>
      <c r="I27" t="s">
        <v>653</v>
      </c>
      <c r="J27" t="s">
        <v>3</v>
      </c>
      <c r="K27" t="s">
        <v>654</v>
      </c>
      <c r="L27">
        <v>1369</v>
      </c>
      <c r="N27">
        <v>1013</v>
      </c>
      <c r="O27" t="s">
        <v>642</v>
      </c>
      <c r="P27" t="s">
        <v>642</v>
      </c>
      <c r="Q27">
        <v>1</v>
      </c>
      <c r="X27">
        <v>86.5</v>
      </c>
      <c r="Y27">
        <v>0</v>
      </c>
      <c r="Z27">
        <v>0</v>
      </c>
      <c r="AA27">
        <v>0</v>
      </c>
      <c r="AB27">
        <v>0</v>
      </c>
      <c r="AC27">
        <v>0</v>
      </c>
      <c r="AD27">
        <v>1</v>
      </c>
      <c r="AE27">
        <v>1</v>
      </c>
      <c r="AF27" t="s">
        <v>43</v>
      </c>
      <c r="AG27">
        <v>114.39624999999998</v>
      </c>
      <c r="AH27">
        <v>2</v>
      </c>
      <c r="AI27">
        <v>51457565</v>
      </c>
      <c r="AJ27">
        <v>27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ROW(Source!A45)</f>
        <v>45</v>
      </c>
      <c r="B28">
        <v>51457566</v>
      </c>
      <c r="C28">
        <v>51457564</v>
      </c>
      <c r="D28">
        <v>0</v>
      </c>
      <c r="E28">
        <v>1</v>
      </c>
      <c r="F28">
        <v>1</v>
      </c>
      <c r="G28">
        <v>1</v>
      </c>
      <c r="H28">
        <v>1</v>
      </c>
      <c r="I28" t="s">
        <v>653</v>
      </c>
      <c r="J28" t="s">
        <v>3</v>
      </c>
      <c r="K28" t="s">
        <v>654</v>
      </c>
      <c r="L28">
        <v>1369</v>
      </c>
      <c r="N28">
        <v>1013</v>
      </c>
      <c r="O28" t="s">
        <v>642</v>
      </c>
      <c r="P28" t="s">
        <v>642</v>
      </c>
      <c r="Q28">
        <v>1</v>
      </c>
      <c r="X28">
        <v>86.5</v>
      </c>
      <c r="Y28">
        <v>0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1</v>
      </c>
      <c r="AF28" t="s">
        <v>43</v>
      </c>
      <c r="AG28">
        <v>114.39624999999998</v>
      </c>
      <c r="AH28">
        <v>2</v>
      </c>
      <c r="AI28">
        <v>51457565</v>
      </c>
      <c r="AJ28">
        <v>28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ROW(Source!A46)</f>
        <v>46</v>
      </c>
      <c r="B29">
        <v>51457576</v>
      </c>
      <c r="C29">
        <v>51457567</v>
      </c>
      <c r="D29">
        <v>0</v>
      </c>
      <c r="E29">
        <v>1</v>
      </c>
      <c r="F29">
        <v>1</v>
      </c>
      <c r="G29">
        <v>1</v>
      </c>
      <c r="H29">
        <v>1</v>
      </c>
      <c r="I29" t="s">
        <v>657</v>
      </c>
      <c r="J29" t="s">
        <v>3</v>
      </c>
      <c r="K29" t="s">
        <v>658</v>
      </c>
      <c r="L29">
        <v>1369</v>
      </c>
      <c r="N29">
        <v>1013</v>
      </c>
      <c r="O29" t="s">
        <v>642</v>
      </c>
      <c r="P29" t="s">
        <v>642</v>
      </c>
      <c r="Q29">
        <v>1</v>
      </c>
      <c r="X29">
        <v>14.4</v>
      </c>
      <c r="Y29">
        <v>0</v>
      </c>
      <c r="Z29">
        <v>0</v>
      </c>
      <c r="AA29">
        <v>0</v>
      </c>
      <c r="AB29">
        <v>0</v>
      </c>
      <c r="AC29">
        <v>0</v>
      </c>
      <c r="AD29">
        <v>1</v>
      </c>
      <c r="AE29">
        <v>1</v>
      </c>
      <c r="AF29" t="s">
        <v>43</v>
      </c>
      <c r="AG29">
        <v>19.043999999999997</v>
      </c>
      <c r="AH29">
        <v>2</v>
      </c>
      <c r="AI29">
        <v>51457568</v>
      </c>
      <c r="AJ29">
        <v>29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ROW(Source!A46)</f>
        <v>46</v>
      </c>
      <c r="B30">
        <v>51457577</v>
      </c>
      <c r="C30">
        <v>51457567</v>
      </c>
      <c r="D30">
        <v>121548</v>
      </c>
      <c r="E30">
        <v>1</v>
      </c>
      <c r="F30">
        <v>1</v>
      </c>
      <c r="G30">
        <v>1</v>
      </c>
      <c r="H30">
        <v>1</v>
      </c>
      <c r="I30" t="s">
        <v>31</v>
      </c>
      <c r="J30" t="s">
        <v>3</v>
      </c>
      <c r="K30" t="s">
        <v>643</v>
      </c>
      <c r="L30">
        <v>1369</v>
      </c>
      <c r="N30">
        <v>1013</v>
      </c>
      <c r="O30" t="s">
        <v>642</v>
      </c>
      <c r="P30" t="s">
        <v>642</v>
      </c>
      <c r="Q30">
        <v>1</v>
      </c>
      <c r="X30">
        <v>13.88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2</v>
      </c>
      <c r="AF30" t="s">
        <v>36</v>
      </c>
      <c r="AG30">
        <v>19.952500000000001</v>
      </c>
      <c r="AH30">
        <v>2</v>
      </c>
      <c r="AI30">
        <v>51457569</v>
      </c>
      <c r="AJ30">
        <v>30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ROW(Source!A46)</f>
        <v>46</v>
      </c>
      <c r="B31">
        <v>51457578</v>
      </c>
      <c r="C31">
        <v>51457567</v>
      </c>
      <c r="D31">
        <v>0</v>
      </c>
      <c r="E31">
        <v>1</v>
      </c>
      <c r="F31">
        <v>1</v>
      </c>
      <c r="G31">
        <v>1</v>
      </c>
      <c r="H31">
        <v>2</v>
      </c>
      <c r="I31" t="s">
        <v>659</v>
      </c>
      <c r="J31" t="s">
        <v>3</v>
      </c>
      <c r="K31" t="s">
        <v>660</v>
      </c>
      <c r="L31">
        <v>37129807</v>
      </c>
      <c r="N31">
        <v>1011</v>
      </c>
      <c r="O31" t="s">
        <v>646</v>
      </c>
      <c r="P31" t="s">
        <v>646</v>
      </c>
      <c r="Q31">
        <v>1</v>
      </c>
      <c r="X31">
        <v>1.77</v>
      </c>
      <c r="Y31">
        <v>0</v>
      </c>
      <c r="Z31">
        <v>0</v>
      </c>
      <c r="AA31">
        <v>0</v>
      </c>
      <c r="AB31">
        <v>0</v>
      </c>
      <c r="AC31">
        <v>0</v>
      </c>
      <c r="AD31">
        <v>1</v>
      </c>
      <c r="AE31">
        <v>0</v>
      </c>
      <c r="AF31" t="s">
        <v>36</v>
      </c>
      <c r="AG31">
        <v>2.5443749999999996</v>
      </c>
      <c r="AH31">
        <v>2</v>
      </c>
      <c r="AI31">
        <v>51457570</v>
      </c>
      <c r="AJ31">
        <v>31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ROW(Source!A46)</f>
        <v>46</v>
      </c>
      <c r="B32">
        <v>51457579</v>
      </c>
      <c r="C32">
        <v>51457567</v>
      </c>
      <c r="D32">
        <v>0</v>
      </c>
      <c r="E32">
        <v>1</v>
      </c>
      <c r="F32">
        <v>1</v>
      </c>
      <c r="G32">
        <v>1</v>
      </c>
      <c r="H32">
        <v>2</v>
      </c>
      <c r="I32" t="s">
        <v>661</v>
      </c>
      <c r="J32" t="s">
        <v>3</v>
      </c>
      <c r="K32" t="s">
        <v>662</v>
      </c>
      <c r="L32">
        <v>37129807</v>
      </c>
      <c r="N32">
        <v>1011</v>
      </c>
      <c r="O32" t="s">
        <v>646</v>
      </c>
      <c r="P32" t="s">
        <v>646</v>
      </c>
      <c r="Q32">
        <v>1</v>
      </c>
      <c r="X32">
        <v>4.29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 t="s">
        <v>36</v>
      </c>
      <c r="AG32">
        <v>6.1668749999999992</v>
      </c>
      <c r="AH32">
        <v>2</v>
      </c>
      <c r="AI32">
        <v>51457571</v>
      </c>
      <c r="AJ32">
        <v>32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ROW(Source!A46)</f>
        <v>46</v>
      </c>
      <c r="B33">
        <v>51457580</v>
      </c>
      <c r="C33">
        <v>51457567</v>
      </c>
      <c r="D33">
        <v>0</v>
      </c>
      <c r="E33">
        <v>1</v>
      </c>
      <c r="F33">
        <v>1</v>
      </c>
      <c r="G33">
        <v>1</v>
      </c>
      <c r="H33">
        <v>2</v>
      </c>
      <c r="I33" t="s">
        <v>663</v>
      </c>
      <c r="J33" t="s">
        <v>3</v>
      </c>
      <c r="K33" t="s">
        <v>664</v>
      </c>
      <c r="L33">
        <v>37129807</v>
      </c>
      <c r="N33">
        <v>1011</v>
      </c>
      <c r="O33" t="s">
        <v>646</v>
      </c>
      <c r="P33" t="s">
        <v>646</v>
      </c>
      <c r="Q33">
        <v>1</v>
      </c>
      <c r="X33">
        <v>7.08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 t="s">
        <v>36</v>
      </c>
      <c r="AG33">
        <v>10.177499999999998</v>
      </c>
      <c r="AH33">
        <v>2</v>
      </c>
      <c r="AI33">
        <v>51457572</v>
      </c>
      <c r="AJ33">
        <v>33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ROW(Source!A46)</f>
        <v>46</v>
      </c>
      <c r="B34">
        <v>51457581</v>
      </c>
      <c r="C34">
        <v>51457567</v>
      </c>
      <c r="D34">
        <v>0</v>
      </c>
      <c r="E34">
        <v>1</v>
      </c>
      <c r="F34">
        <v>1</v>
      </c>
      <c r="G34">
        <v>1</v>
      </c>
      <c r="H34">
        <v>2</v>
      </c>
      <c r="I34" t="s">
        <v>665</v>
      </c>
      <c r="J34" t="s">
        <v>3</v>
      </c>
      <c r="K34" t="s">
        <v>666</v>
      </c>
      <c r="L34">
        <v>37129807</v>
      </c>
      <c r="N34">
        <v>1011</v>
      </c>
      <c r="O34" t="s">
        <v>646</v>
      </c>
      <c r="P34" t="s">
        <v>646</v>
      </c>
      <c r="Q34">
        <v>1</v>
      </c>
      <c r="X34">
        <v>0.74</v>
      </c>
      <c r="Y34">
        <v>0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 t="s">
        <v>36</v>
      </c>
      <c r="AG34">
        <v>1.06375</v>
      </c>
      <c r="AH34">
        <v>2</v>
      </c>
      <c r="AI34">
        <v>51457573</v>
      </c>
      <c r="AJ34">
        <v>34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ROW(Source!A46)</f>
        <v>46</v>
      </c>
      <c r="B35">
        <v>51457582</v>
      </c>
      <c r="C35">
        <v>51457567</v>
      </c>
      <c r="D35">
        <v>0</v>
      </c>
      <c r="E35">
        <v>1</v>
      </c>
      <c r="F35">
        <v>1</v>
      </c>
      <c r="G35">
        <v>1</v>
      </c>
      <c r="H35">
        <v>3</v>
      </c>
      <c r="I35" t="s">
        <v>667</v>
      </c>
      <c r="J35" t="s">
        <v>3</v>
      </c>
      <c r="K35" t="s">
        <v>668</v>
      </c>
      <c r="L35">
        <v>1339</v>
      </c>
      <c r="N35">
        <v>1007</v>
      </c>
      <c r="O35" t="s">
        <v>57</v>
      </c>
      <c r="P35" t="s">
        <v>57</v>
      </c>
      <c r="Q35">
        <v>1</v>
      </c>
      <c r="X35">
        <v>5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0</v>
      </c>
      <c r="AF35" t="s">
        <v>3</v>
      </c>
      <c r="AG35">
        <v>5</v>
      </c>
      <c r="AH35">
        <v>2</v>
      </c>
      <c r="AI35">
        <v>51457574</v>
      </c>
      <c r="AJ35">
        <v>35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ROW(Source!A46)</f>
        <v>46</v>
      </c>
      <c r="B36">
        <v>51457583</v>
      </c>
      <c r="C36">
        <v>51457567</v>
      </c>
      <c r="D36">
        <v>0</v>
      </c>
      <c r="E36">
        <v>1</v>
      </c>
      <c r="F36">
        <v>1</v>
      </c>
      <c r="G36">
        <v>1</v>
      </c>
      <c r="H36">
        <v>3</v>
      </c>
      <c r="I36" t="s">
        <v>669</v>
      </c>
      <c r="J36" t="s">
        <v>3</v>
      </c>
      <c r="K36" t="s">
        <v>670</v>
      </c>
      <c r="L36">
        <v>1339</v>
      </c>
      <c r="N36">
        <v>1007</v>
      </c>
      <c r="O36" t="s">
        <v>57</v>
      </c>
      <c r="P36" t="s">
        <v>57</v>
      </c>
      <c r="Q36">
        <v>1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 t="s">
        <v>3</v>
      </c>
      <c r="AG36">
        <v>0</v>
      </c>
      <c r="AH36">
        <v>2</v>
      </c>
      <c r="AI36">
        <v>51457575</v>
      </c>
      <c r="AJ36">
        <v>36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ROW(Source!A47)</f>
        <v>47</v>
      </c>
      <c r="B37">
        <v>51457576</v>
      </c>
      <c r="C37">
        <v>51457567</v>
      </c>
      <c r="D37">
        <v>0</v>
      </c>
      <c r="E37">
        <v>1</v>
      </c>
      <c r="F37">
        <v>1</v>
      </c>
      <c r="G37">
        <v>1</v>
      </c>
      <c r="H37">
        <v>1</v>
      </c>
      <c r="I37" t="s">
        <v>657</v>
      </c>
      <c r="J37" t="s">
        <v>3</v>
      </c>
      <c r="K37" t="s">
        <v>658</v>
      </c>
      <c r="L37">
        <v>1369</v>
      </c>
      <c r="N37">
        <v>1013</v>
      </c>
      <c r="O37" t="s">
        <v>642</v>
      </c>
      <c r="P37" t="s">
        <v>642</v>
      </c>
      <c r="Q37">
        <v>1</v>
      </c>
      <c r="X37">
        <v>14.4</v>
      </c>
      <c r="Y37">
        <v>0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1</v>
      </c>
      <c r="AF37" t="s">
        <v>43</v>
      </c>
      <c r="AG37">
        <v>19.043999999999997</v>
      </c>
      <c r="AH37">
        <v>2</v>
      </c>
      <c r="AI37">
        <v>51457568</v>
      </c>
      <c r="AJ37">
        <v>37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ROW(Source!A47)</f>
        <v>47</v>
      </c>
      <c r="B38">
        <v>51457577</v>
      </c>
      <c r="C38">
        <v>51457567</v>
      </c>
      <c r="D38">
        <v>121548</v>
      </c>
      <c r="E38">
        <v>1</v>
      </c>
      <c r="F38">
        <v>1</v>
      </c>
      <c r="G38">
        <v>1</v>
      </c>
      <c r="H38">
        <v>1</v>
      </c>
      <c r="I38" t="s">
        <v>31</v>
      </c>
      <c r="J38" t="s">
        <v>3</v>
      </c>
      <c r="K38" t="s">
        <v>643</v>
      </c>
      <c r="L38">
        <v>1369</v>
      </c>
      <c r="N38">
        <v>1013</v>
      </c>
      <c r="O38" t="s">
        <v>642</v>
      </c>
      <c r="P38" t="s">
        <v>642</v>
      </c>
      <c r="Q38">
        <v>1</v>
      </c>
      <c r="X38">
        <v>13.88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2</v>
      </c>
      <c r="AF38" t="s">
        <v>36</v>
      </c>
      <c r="AG38">
        <v>19.952500000000001</v>
      </c>
      <c r="AH38">
        <v>2</v>
      </c>
      <c r="AI38">
        <v>51457569</v>
      </c>
      <c r="AJ38">
        <v>38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ROW(Source!A47)</f>
        <v>47</v>
      </c>
      <c r="B39">
        <v>51457578</v>
      </c>
      <c r="C39">
        <v>51457567</v>
      </c>
      <c r="D39">
        <v>0</v>
      </c>
      <c r="E39">
        <v>1</v>
      </c>
      <c r="F39">
        <v>1</v>
      </c>
      <c r="G39">
        <v>1</v>
      </c>
      <c r="H39">
        <v>2</v>
      </c>
      <c r="I39" t="s">
        <v>659</v>
      </c>
      <c r="J39" t="s">
        <v>3</v>
      </c>
      <c r="K39" t="s">
        <v>660</v>
      </c>
      <c r="L39">
        <v>37129807</v>
      </c>
      <c r="N39">
        <v>1011</v>
      </c>
      <c r="O39" t="s">
        <v>646</v>
      </c>
      <c r="P39" t="s">
        <v>646</v>
      </c>
      <c r="Q39">
        <v>1</v>
      </c>
      <c r="X39">
        <v>1.77</v>
      </c>
      <c r="Y39">
        <v>0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0</v>
      </c>
      <c r="AF39" t="s">
        <v>36</v>
      </c>
      <c r="AG39">
        <v>2.5443749999999996</v>
      </c>
      <c r="AH39">
        <v>2</v>
      </c>
      <c r="AI39">
        <v>51457570</v>
      </c>
      <c r="AJ39">
        <v>39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ROW(Source!A47)</f>
        <v>47</v>
      </c>
      <c r="B40">
        <v>51457579</v>
      </c>
      <c r="C40">
        <v>51457567</v>
      </c>
      <c r="D40">
        <v>0</v>
      </c>
      <c r="E40">
        <v>1</v>
      </c>
      <c r="F40">
        <v>1</v>
      </c>
      <c r="G40">
        <v>1</v>
      </c>
      <c r="H40">
        <v>2</v>
      </c>
      <c r="I40" t="s">
        <v>661</v>
      </c>
      <c r="J40" t="s">
        <v>3</v>
      </c>
      <c r="K40" t="s">
        <v>662</v>
      </c>
      <c r="L40">
        <v>37129807</v>
      </c>
      <c r="N40">
        <v>1011</v>
      </c>
      <c r="O40" t="s">
        <v>646</v>
      </c>
      <c r="P40" t="s">
        <v>646</v>
      </c>
      <c r="Q40">
        <v>1</v>
      </c>
      <c r="X40">
        <v>4.29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0</v>
      </c>
      <c r="AF40" t="s">
        <v>36</v>
      </c>
      <c r="AG40">
        <v>6.1668749999999992</v>
      </c>
      <c r="AH40">
        <v>2</v>
      </c>
      <c r="AI40">
        <v>51457571</v>
      </c>
      <c r="AJ40">
        <v>40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ROW(Source!A47)</f>
        <v>47</v>
      </c>
      <c r="B41">
        <v>51457580</v>
      </c>
      <c r="C41">
        <v>51457567</v>
      </c>
      <c r="D41">
        <v>0</v>
      </c>
      <c r="E41">
        <v>1</v>
      </c>
      <c r="F41">
        <v>1</v>
      </c>
      <c r="G41">
        <v>1</v>
      </c>
      <c r="H41">
        <v>2</v>
      </c>
      <c r="I41" t="s">
        <v>663</v>
      </c>
      <c r="J41" t="s">
        <v>3</v>
      </c>
      <c r="K41" t="s">
        <v>664</v>
      </c>
      <c r="L41">
        <v>37129807</v>
      </c>
      <c r="N41">
        <v>1011</v>
      </c>
      <c r="O41" t="s">
        <v>646</v>
      </c>
      <c r="P41" t="s">
        <v>646</v>
      </c>
      <c r="Q41">
        <v>1</v>
      </c>
      <c r="X41">
        <v>7.08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0</v>
      </c>
      <c r="AF41" t="s">
        <v>36</v>
      </c>
      <c r="AG41">
        <v>10.177499999999998</v>
      </c>
      <c r="AH41">
        <v>2</v>
      </c>
      <c r="AI41">
        <v>51457572</v>
      </c>
      <c r="AJ41">
        <v>41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ROW(Source!A47)</f>
        <v>47</v>
      </c>
      <c r="B42">
        <v>51457581</v>
      </c>
      <c r="C42">
        <v>51457567</v>
      </c>
      <c r="D42">
        <v>0</v>
      </c>
      <c r="E42">
        <v>1</v>
      </c>
      <c r="F42">
        <v>1</v>
      </c>
      <c r="G42">
        <v>1</v>
      </c>
      <c r="H42">
        <v>2</v>
      </c>
      <c r="I42" t="s">
        <v>665</v>
      </c>
      <c r="J42" t="s">
        <v>3</v>
      </c>
      <c r="K42" t="s">
        <v>666</v>
      </c>
      <c r="L42">
        <v>37129807</v>
      </c>
      <c r="N42">
        <v>1011</v>
      </c>
      <c r="O42" t="s">
        <v>646</v>
      </c>
      <c r="P42" t="s">
        <v>646</v>
      </c>
      <c r="Q42">
        <v>1</v>
      </c>
      <c r="X42">
        <v>0.74</v>
      </c>
      <c r="Y42">
        <v>0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 t="s">
        <v>36</v>
      </c>
      <c r="AG42">
        <v>1.06375</v>
      </c>
      <c r="AH42">
        <v>2</v>
      </c>
      <c r="AI42">
        <v>51457573</v>
      </c>
      <c r="AJ42">
        <v>42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ROW(Source!A47)</f>
        <v>47</v>
      </c>
      <c r="B43">
        <v>51457582</v>
      </c>
      <c r="C43">
        <v>51457567</v>
      </c>
      <c r="D43">
        <v>0</v>
      </c>
      <c r="E43">
        <v>1</v>
      </c>
      <c r="F43">
        <v>1</v>
      </c>
      <c r="G43">
        <v>1</v>
      </c>
      <c r="H43">
        <v>3</v>
      </c>
      <c r="I43" t="s">
        <v>667</v>
      </c>
      <c r="J43" t="s">
        <v>3</v>
      </c>
      <c r="K43" t="s">
        <v>668</v>
      </c>
      <c r="L43">
        <v>1339</v>
      </c>
      <c r="N43">
        <v>1007</v>
      </c>
      <c r="O43" t="s">
        <v>57</v>
      </c>
      <c r="P43" t="s">
        <v>57</v>
      </c>
      <c r="Q43">
        <v>1</v>
      </c>
      <c r="X43">
        <v>5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0</v>
      </c>
      <c r="AF43" t="s">
        <v>3</v>
      </c>
      <c r="AG43">
        <v>5</v>
      </c>
      <c r="AH43">
        <v>2</v>
      </c>
      <c r="AI43">
        <v>51457574</v>
      </c>
      <c r="AJ43">
        <v>43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ROW(Source!A47)</f>
        <v>47</v>
      </c>
      <c r="B44">
        <v>51457583</v>
      </c>
      <c r="C44">
        <v>51457567</v>
      </c>
      <c r="D44">
        <v>0</v>
      </c>
      <c r="E44">
        <v>1</v>
      </c>
      <c r="F44">
        <v>1</v>
      </c>
      <c r="G44">
        <v>1</v>
      </c>
      <c r="H44">
        <v>3</v>
      </c>
      <c r="I44" t="s">
        <v>669</v>
      </c>
      <c r="J44" t="s">
        <v>3</v>
      </c>
      <c r="K44" t="s">
        <v>670</v>
      </c>
      <c r="L44">
        <v>1339</v>
      </c>
      <c r="N44">
        <v>1007</v>
      </c>
      <c r="O44" t="s">
        <v>57</v>
      </c>
      <c r="P44" t="s">
        <v>57</v>
      </c>
      <c r="Q44">
        <v>1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 t="s">
        <v>3</v>
      </c>
      <c r="AG44">
        <v>0</v>
      </c>
      <c r="AH44">
        <v>2</v>
      </c>
      <c r="AI44">
        <v>51457575</v>
      </c>
      <c r="AJ44">
        <v>44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ROW(Source!A50)</f>
        <v>50</v>
      </c>
      <c r="B45">
        <v>51457595</v>
      </c>
      <c r="C45">
        <v>51457585</v>
      </c>
      <c r="D45">
        <v>0</v>
      </c>
      <c r="E45">
        <v>1</v>
      </c>
      <c r="F45">
        <v>1</v>
      </c>
      <c r="G45">
        <v>1</v>
      </c>
      <c r="H45">
        <v>1</v>
      </c>
      <c r="I45" t="s">
        <v>657</v>
      </c>
      <c r="J45" t="s">
        <v>3</v>
      </c>
      <c r="K45" t="s">
        <v>658</v>
      </c>
      <c r="L45">
        <v>1369</v>
      </c>
      <c r="N45">
        <v>1013</v>
      </c>
      <c r="O45" t="s">
        <v>642</v>
      </c>
      <c r="P45" t="s">
        <v>642</v>
      </c>
      <c r="Q45">
        <v>1</v>
      </c>
      <c r="X45">
        <v>21.6</v>
      </c>
      <c r="Y45">
        <v>0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1</v>
      </c>
      <c r="AF45" t="s">
        <v>43</v>
      </c>
      <c r="AG45">
        <v>28.565999999999999</v>
      </c>
      <c r="AH45">
        <v>2</v>
      </c>
      <c r="AI45">
        <v>51457586</v>
      </c>
      <c r="AJ45">
        <v>45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ROW(Source!A50)</f>
        <v>50</v>
      </c>
      <c r="B46">
        <v>51457596</v>
      </c>
      <c r="C46">
        <v>51457585</v>
      </c>
      <c r="D46">
        <v>121548</v>
      </c>
      <c r="E46">
        <v>1</v>
      </c>
      <c r="F46">
        <v>1</v>
      </c>
      <c r="G46">
        <v>1</v>
      </c>
      <c r="H46">
        <v>1</v>
      </c>
      <c r="I46" t="s">
        <v>31</v>
      </c>
      <c r="J46" t="s">
        <v>3</v>
      </c>
      <c r="K46" t="s">
        <v>643</v>
      </c>
      <c r="L46">
        <v>1369</v>
      </c>
      <c r="N46">
        <v>1013</v>
      </c>
      <c r="O46" t="s">
        <v>642</v>
      </c>
      <c r="P46" t="s">
        <v>642</v>
      </c>
      <c r="Q46">
        <v>1</v>
      </c>
      <c r="X46">
        <v>20.6</v>
      </c>
      <c r="Y46">
        <v>0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2</v>
      </c>
      <c r="AF46" t="s">
        <v>36</v>
      </c>
      <c r="AG46">
        <v>29.612499999999997</v>
      </c>
      <c r="AH46">
        <v>2</v>
      </c>
      <c r="AI46">
        <v>51457587</v>
      </c>
      <c r="AJ46">
        <v>46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ROW(Source!A50)</f>
        <v>50</v>
      </c>
      <c r="B47">
        <v>51457597</v>
      </c>
      <c r="C47">
        <v>51457585</v>
      </c>
      <c r="D47">
        <v>0</v>
      </c>
      <c r="E47">
        <v>1</v>
      </c>
      <c r="F47">
        <v>1</v>
      </c>
      <c r="G47">
        <v>1</v>
      </c>
      <c r="H47">
        <v>2</v>
      </c>
      <c r="I47" t="s">
        <v>644</v>
      </c>
      <c r="J47" t="s">
        <v>3</v>
      </c>
      <c r="K47" t="s">
        <v>645</v>
      </c>
      <c r="L47">
        <v>37129807</v>
      </c>
      <c r="N47">
        <v>1011</v>
      </c>
      <c r="O47" t="s">
        <v>646</v>
      </c>
      <c r="P47" t="s">
        <v>646</v>
      </c>
      <c r="Q47">
        <v>1</v>
      </c>
      <c r="X47">
        <v>2.59</v>
      </c>
      <c r="Y47">
        <v>0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0</v>
      </c>
      <c r="AF47" t="s">
        <v>36</v>
      </c>
      <c r="AG47">
        <v>3.7231249999999996</v>
      </c>
      <c r="AH47">
        <v>2</v>
      </c>
      <c r="AI47">
        <v>51457588</v>
      </c>
      <c r="AJ47">
        <v>47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ROW(Source!A50)</f>
        <v>50</v>
      </c>
      <c r="B48">
        <v>51457598</v>
      </c>
      <c r="C48">
        <v>51457585</v>
      </c>
      <c r="D48">
        <v>0</v>
      </c>
      <c r="E48">
        <v>1</v>
      </c>
      <c r="F48">
        <v>1</v>
      </c>
      <c r="G48">
        <v>1</v>
      </c>
      <c r="H48">
        <v>2</v>
      </c>
      <c r="I48" t="s">
        <v>659</v>
      </c>
      <c r="J48" t="s">
        <v>3</v>
      </c>
      <c r="K48" t="s">
        <v>660</v>
      </c>
      <c r="L48">
        <v>37129807</v>
      </c>
      <c r="N48">
        <v>1011</v>
      </c>
      <c r="O48" t="s">
        <v>646</v>
      </c>
      <c r="P48" t="s">
        <v>646</v>
      </c>
      <c r="Q48">
        <v>1</v>
      </c>
      <c r="X48">
        <v>2.2999999999999998</v>
      </c>
      <c r="Y48">
        <v>0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0</v>
      </c>
      <c r="AF48" t="s">
        <v>36</v>
      </c>
      <c r="AG48">
        <v>3.3062499999999999</v>
      </c>
      <c r="AH48">
        <v>2</v>
      </c>
      <c r="AI48">
        <v>51457589</v>
      </c>
      <c r="AJ48">
        <v>48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ROW(Source!A50)</f>
        <v>50</v>
      </c>
      <c r="B49">
        <v>51457599</v>
      </c>
      <c r="C49">
        <v>51457585</v>
      </c>
      <c r="D49">
        <v>0</v>
      </c>
      <c r="E49">
        <v>1</v>
      </c>
      <c r="F49">
        <v>1</v>
      </c>
      <c r="G49">
        <v>1</v>
      </c>
      <c r="H49">
        <v>2</v>
      </c>
      <c r="I49" t="s">
        <v>661</v>
      </c>
      <c r="J49" t="s">
        <v>3</v>
      </c>
      <c r="K49" t="s">
        <v>662</v>
      </c>
      <c r="L49">
        <v>37129807</v>
      </c>
      <c r="N49">
        <v>1011</v>
      </c>
      <c r="O49" t="s">
        <v>646</v>
      </c>
      <c r="P49" t="s">
        <v>646</v>
      </c>
      <c r="Q49">
        <v>1</v>
      </c>
      <c r="X49">
        <v>2.46</v>
      </c>
      <c r="Y49">
        <v>0</v>
      </c>
      <c r="Z49">
        <v>0</v>
      </c>
      <c r="AA49">
        <v>0</v>
      </c>
      <c r="AB49">
        <v>0</v>
      </c>
      <c r="AC49">
        <v>0</v>
      </c>
      <c r="AD49">
        <v>1</v>
      </c>
      <c r="AE49">
        <v>0</v>
      </c>
      <c r="AF49" t="s">
        <v>36</v>
      </c>
      <c r="AG49">
        <v>3.5362499999999999</v>
      </c>
      <c r="AH49">
        <v>2</v>
      </c>
      <c r="AI49">
        <v>51457590</v>
      </c>
      <c r="AJ49">
        <v>49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ROW(Source!A50)</f>
        <v>50</v>
      </c>
      <c r="B50">
        <v>51457600</v>
      </c>
      <c r="C50">
        <v>51457585</v>
      </c>
      <c r="D50">
        <v>0</v>
      </c>
      <c r="E50">
        <v>1</v>
      </c>
      <c r="F50">
        <v>1</v>
      </c>
      <c r="G50">
        <v>1</v>
      </c>
      <c r="H50">
        <v>2</v>
      </c>
      <c r="I50" t="s">
        <v>663</v>
      </c>
      <c r="J50" t="s">
        <v>3</v>
      </c>
      <c r="K50" t="s">
        <v>664</v>
      </c>
      <c r="L50">
        <v>37129807</v>
      </c>
      <c r="N50">
        <v>1011</v>
      </c>
      <c r="O50" t="s">
        <v>646</v>
      </c>
      <c r="P50" t="s">
        <v>646</v>
      </c>
      <c r="Q50">
        <v>1</v>
      </c>
      <c r="X50">
        <v>12.21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0</v>
      </c>
      <c r="AF50" t="s">
        <v>36</v>
      </c>
      <c r="AG50">
        <v>17.551874999999999</v>
      </c>
      <c r="AH50">
        <v>2</v>
      </c>
      <c r="AI50">
        <v>51457591</v>
      </c>
      <c r="AJ50">
        <v>50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ROW(Source!A50)</f>
        <v>50</v>
      </c>
      <c r="B51">
        <v>51457601</v>
      </c>
      <c r="C51">
        <v>51457585</v>
      </c>
      <c r="D51">
        <v>0</v>
      </c>
      <c r="E51">
        <v>1</v>
      </c>
      <c r="F51">
        <v>1</v>
      </c>
      <c r="G51">
        <v>1</v>
      </c>
      <c r="H51">
        <v>2</v>
      </c>
      <c r="I51" t="s">
        <v>665</v>
      </c>
      <c r="J51" t="s">
        <v>3</v>
      </c>
      <c r="K51" t="s">
        <v>666</v>
      </c>
      <c r="L51">
        <v>37129807</v>
      </c>
      <c r="N51">
        <v>1011</v>
      </c>
      <c r="O51" t="s">
        <v>646</v>
      </c>
      <c r="P51" t="s">
        <v>646</v>
      </c>
      <c r="Q51">
        <v>1</v>
      </c>
      <c r="X51">
        <v>1.04</v>
      </c>
      <c r="Y51">
        <v>0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0</v>
      </c>
      <c r="AF51" t="s">
        <v>36</v>
      </c>
      <c r="AG51">
        <v>1.4949999999999999</v>
      </c>
      <c r="AH51">
        <v>2</v>
      </c>
      <c r="AI51">
        <v>51457592</v>
      </c>
      <c r="AJ51">
        <v>51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ROW(Source!A50)</f>
        <v>50</v>
      </c>
      <c r="B52">
        <v>51457602</v>
      </c>
      <c r="C52">
        <v>51457585</v>
      </c>
      <c r="D52">
        <v>0</v>
      </c>
      <c r="E52">
        <v>1</v>
      </c>
      <c r="F52">
        <v>1</v>
      </c>
      <c r="G52">
        <v>1</v>
      </c>
      <c r="H52">
        <v>3</v>
      </c>
      <c r="I52" t="s">
        <v>667</v>
      </c>
      <c r="J52" t="s">
        <v>3</v>
      </c>
      <c r="K52" t="s">
        <v>668</v>
      </c>
      <c r="L52">
        <v>1339</v>
      </c>
      <c r="N52">
        <v>1007</v>
      </c>
      <c r="O52" t="s">
        <v>57</v>
      </c>
      <c r="P52" t="s">
        <v>57</v>
      </c>
      <c r="Q52">
        <v>1</v>
      </c>
      <c r="X52">
        <v>7</v>
      </c>
      <c r="Y52">
        <v>0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 t="s">
        <v>3</v>
      </c>
      <c r="AG52">
        <v>7</v>
      </c>
      <c r="AH52">
        <v>2</v>
      </c>
      <c r="AI52">
        <v>51457593</v>
      </c>
      <c r="AJ52">
        <v>52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ROW(Source!A50)</f>
        <v>50</v>
      </c>
      <c r="B53">
        <v>51457603</v>
      </c>
      <c r="C53">
        <v>51457585</v>
      </c>
      <c r="D53">
        <v>0</v>
      </c>
      <c r="E53">
        <v>1</v>
      </c>
      <c r="F53">
        <v>1</v>
      </c>
      <c r="G53">
        <v>1</v>
      </c>
      <c r="H53">
        <v>3</v>
      </c>
      <c r="I53" t="s">
        <v>671</v>
      </c>
      <c r="J53" t="s">
        <v>3</v>
      </c>
      <c r="K53" t="s">
        <v>672</v>
      </c>
      <c r="L53">
        <v>1339</v>
      </c>
      <c r="N53">
        <v>1007</v>
      </c>
      <c r="O53" t="s">
        <v>57</v>
      </c>
      <c r="P53" t="s">
        <v>57</v>
      </c>
      <c r="Q53">
        <v>1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 t="s">
        <v>3</v>
      </c>
      <c r="AG53">
        <v>0</v>
      </c>
      <c r="AH53">
        <v>2</v>
      </c>
      <c r="AI53">
        <v>51457594</v>
      </c>
      <c r="AJ53">
        <v>53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ROW(Source!A51)</f>
        <v>51</v>
      </c>
      <c r="B54">
        <v>51457595</v>
      </c>
      <c r="C54">
        <v>51457585</v>
      </c>
      <c r="D54">
        <v>0</v>
      </c>
      <c r="E54">
        <v>1</v>
      </c>
      <c r="F54">
        <v>1</v>
      </c>
      <c r="G54">
        <v>1</v>
      </c>
      <c r="H54">
        <v>1</v>
      </c>
      <c r="I54" t="s">
        <v>657</v>
      </c>
      <c r="J54" t="s">
        <v>3</v>
      </c>
      <c r="K54" t="s">
        <v>658</v>
      </c>
      <c r="L54">
        <v>1369</v>
      </c>
      <c r="N54">
        <v>1013</v>
      </c>
      <c r="O54" t="s">
        <v>642</v>
      </c>
      <c r="P54" t="s">
        <v>642</v>
      </c>
      <c r="Q54">
        <v>1</v>
      </c>
      <c r="X54">
        <v>21.6</v>
      </c>
      <c r="Y54">
        <v>0</v>
      </c>
      <c r="Z54">
        <v>0</v>
      </c>
      <c r="AA54">
        <v>0</v>
      </c>
      <c r="AB54">
        <v>0</v>
      </c>
      <c r="AC54">
        <v>0</v>
      </c>
      <c r="AD54">
        <v>1</v>
      </c>
      <c r="AE54">
        <v>1</v>
      </c>
      <c r="AF54" t="s">
        <v>43</v>
      </c>
      <c r="AG54">
        <v>28.565999999999999</v>
      </c>
      <c r="AH54">
        <v>2</v>
      </c>
      <c r="AI54">
        <v>51457586</v>
      </c>
      <c r="AJ54">
        <v>54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ROW(Source!A51)</f>
        <v>51</v>
      </c>
      <c r="B55">
        <v>51457596</v>
      </c>
      <c r="C55">
        <v>51457585</v>
      </c>
      <c r="D55">
        <v>121548</v>
      </c>
      <c r="E55">
        <v>1</v>
      </c>
      <c r="F55">
        <v>1</v>
      </c>
      <c r="G55">
        <v>1</v>
      </c>
      <c r="H55">
        <v>1</v>
      </c>
      <c r="I55" t="s">
        <v>31</v>
      </c>
      <c r="J55" t="s">
        <v>3</v>
      </c>
      <c r="K55" t="s">
        <v>643</v>
      </c>
      <c r="L55">
        <v>1369</v>
      </c>
      <c r="N55">
        <v>1013</v>
      </c>
      <c r="O55" t="s">
        <v>642</v>
      </c>
      <c r="P55" t="s">
        <v>642</v>
      </c>
      <c r="Q55">
        <v>1</v>
      </c>
      <c r="X55">
        <v>20.6</v>
      </c>
      <c r="Y55">
        <v>0</v>
      </c>
      <c r="Z55">
        <v>0</v>
      </c>
      <c r="AA55">
        <v>0</v>
      </c>
      <c r="AB55">
        <v>0</v>
      </c>
      <c r="AC55">
        <v>0</v>
      </c>
      <c r="AD55">
        <v>1</v>
      </c>
      <c r="AE55">
        <v>2</v>
      </c>
      <c r="AF55" t="s">
        <v>36</v>
      </c>
      <c r="AG55">
        <v>29.612499999999997</v>
      </c>
      <c r="AH55">
        <v>2</v>
      </c>
      <c r="AI55">
        <v>51457587</v>
      </c>
      <c r="AJ55">
        <v>55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ROW(Source!A51)</f>
        <v>51</v>
      </c>
      <c r="B56">
        <v>51457597</v>
      </c>
      <c r="C56">
        <v>51457585</v>
      </c>
      <c r="D56">
        <v>0</v>
      </c>
      <c r="E56">
        <v>1</v>
      </c>
      <c r="F56">
        <v>1</v>
      </c>
      <c r="G56">
        <v>1</v>
      </c>
      <c r="H56">
        <v>2</v>
      </c>
      <c r="I56" t="s">
        <v>644</v>
      </c>
      <c r="J56" t="s">
        <v>3</v>
      </c>
      <c r="K56" t="s">
        <v>645</v>
      </c>
      <c r="L56">
        <v>37129807</v>
      </c>
      <c r="N56">
        <v>1011</v>
      </c>
      <c r="O56" t="s">
        <v>646</v>
      </c>
      <c r="P56" t="s">
        <v>646</v>
      </c>
      <c r="Q56">
        <v>1</v>
      </c>
      <c r="X56">
        <v>2.59</v>
      </c>
      <c r="Y56">
        <v>0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0</v>
      </c>
      <c r="AF56" t="s">
        <v>36</v>
      </c>
      <c r="AG56">
        <v>3.7231249999999996</v>
      </c>
      <c r="AH56">
        <v>2</v>
      </c>
      <c r="AI56">
        <v>51457588</v>
      </c>
      <c r="AJ56">
        <v>56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ROW(Source!A51)</f>
        <v>51</v>
      </c>
      <c r="B57">
        <v>51457598</v>
      </c>
      <c r="C57">
        <v>51457585</v>
      </c>
      <c r="D57">
        <v>0</v>
      </c>
      <c r="E57">
        <v>1</v>
      </c>
      <c r="F57">
        <v>1</v>
      </c>
      <c r="G57">
        <v>1</v>
      </c>
      <c r="H57">
        <v>2</v>
      </c>
      <c r="I57" t="s">
        <v>659</v>
      </c>
      <c r="J57" t="s">
        <v>3</v>
      </c>
      <c r="K57" t="s">
        <v>660</v>
      </c>
      <c r="L57">
        <v>37129807</v>
      </c>
      <c r="N57">
        <v>1011</v>
      </c>
      <c r="O57" t="s">
        <v>646</v>
      </c>
      <c r="P57" t="s">
        <v>646</v>
      </c>
      <c r="Q57">
        <v>1</v>
      </c>
      <c r="X57">
        <v>2.2999999999999998</v>
      </c>
      <c r="Y57">
        <v>0</v>
      </c>
      <c r="Z57">
        <v>0</v>
      </c>
      <c r="AA57">
        <v>0</v>
      </c>
      <c r="AB57">
        <v>0</v>
      </c>
      <c r="AC57">
        <v>0</v>
      </c>
      <c r="AD57">
        <v>1</v>
      </c>
      <c r="AE57">
        <v>0</v>
      </c>
      <c r="AF57" t="s">
        <v>36</v>
      </c>
      <c r="AG57">
        <v>3.3062499999999999</v>
      </c>
      <c r="AH57">
        <v>2</v>
      </c>
      <c r="AI57">
        <v>51457589</v>
      </c>
      <c r="AJ57">
        <v>57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f>ROW(Source!A51)</f>
        <v>51</v>
      </c>
      <c r="B58">
        <v>51457599</v>
      </c>
      <c r="C58">
        <v>51457585</v>
      </c>
      <c r="D58">
        <v>0</v>
      </c>
      <c r="E58">
        <v>1</v>
      </c>
      <c r="F58">
        <v>1</v>
      </c>
      <c r="G58">
        <v>1</v>
      </c>
      <c r="H58">
        <v>2</v>
      </c>
      <c r="I58" t="s">
        <v>661</v>
      </c>
      <c r="J58" t="s">
        <v>3</v>
      </c>
      <c r="K58" t="s">
        <v>662</v>
      </c>
      <c r="L58">
        <v>37129807</v>
      </c>
      <c r="N58">
        <v>1011</v>
      </c>
      <c r="O58" t="s">
        <v>646</v>
      </c>
      <c r="P58" t="s">
        <v>646</v>
      </c>
      <c r="Q58">
        <v>1</v>
      </c>
      <c r="X58">
        <v>2.46</v>
      </c>
      <c r="Y58">
        <v>0</v>
      </c>
      <c r="Z58">
        <v>0</v>
      </c>
      <c r="AA58">
        <v>0</v>
      </c>
      <c r="AB58">
        <v>0</v>
      </c>
      <c r="AC58">
        <v>0</v>
      </c>
      <c r="AD58">
        <v>1</v>
      </c>
      <c r="AE58">
        <v>0</v>
      </c>
      <c r="AF58" t="s">
        <v>36</v>
      </c>
      <c r="AG58">
        <v>3.5362499999999999</v>
      </c>
      <c r="AH58">
        <v>2</v>
      </c>
      <c r="AI58">
        <v>51457590</v>
      </c>
      <c r="AJ58">
        <v>58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f>ROW(Source!A51)</f>
        <v>51</v>
      </c>
      <c r="B59">
        <v>51457600</v>
      </c>
      <c r="C59">
        <v>51457585</v>
      </c>
      <c r="D59">
        <v>0</v>
      </c>
      <c r="E59">
        <v>1</v>
      </c>
      <c r="F59">
        <v>1</v>
      </c>
      <c r="G59">
        <v>1</v>
      </c>
      <c r="H59">
        <v>2</v>
      </c>
      <c r="I59" t="s">
        <v>663</v>
      </c>
      <c r="J59" t="s">
        <v>3</v>
      </c>
      <c r="K59" t="s">
        <v>664</v>
      </c>
      <c r="L59">
        <v>37129807</v>
      </c>
      <c r="N59">
        <v>1011</v>
      </c>
      <c r="O59" t="s">
        <v>646</v>
      </c>
      <c r="P59" t="s">
        <v>646</v>
      </c>
      <c r="Q59">
        <v>1</v>
      </c>
      <c r="X59">
        <v>12.21</v>
      </c>
      <c r="Y59">
        <v>0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0</v>
      </c>
      <c r="AF59" t="s">
        <v>36</v>
      </c>
      <c r="AG59">
        <v>17.551874999999999</v>
      </c>
      <c r="AH59">
        <v>2</v>
      </c>
      <c r="AI59">
        <v>51457591</v>
      </c>
      <c r="AJ59">
        <v>59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f>ROW(Source!A51)</f>
        <v>51</v>
      </c>
      <c r="B60">
        <v>51457601</v>
      </c>
      <c r="C60">
        <v>51457585</v>
      </c>
      <c r="D60">
        <v>0</v>
      </c>
      <c r="E60">
        <v>1</v>
      </c>
      <c r="F60">
        <v>1</v>
      </c>
      <c r="G60">
        <v>1</v>
      </c>
      <c r="H60">
        <v>2</v>
      </c>
      <c r="I60" t="s">
        <v>665</v>
      </c>
      <c r="J60" t="s">
        <v>3</v>
      </c>
      <c r="K60" t="s">
        <v>666</v>
      </c>
      <c r="L60">
        <v>37129807</v>
      </c>
      <c r="N60">
        <v>1011</v>
      </c>
      <c r="O60" t="s">
        <v>646</v>
      </c>
      <c r="P60" t="s">
        <v>646</v>
      </c>
      <c r="Q60">
        <v>1</v>
      </c>
      <c r="X60">
        <v>1.04</v>
      </c>
      <c r="Y60">
        <v>0</v>
      </c>
      <c r="Z60">
        <v>0</v>
      </c>
      <c r="AA60">
        <v>0</v>
      </c>
      <c r="AB60">
        <v>0</v>
      </c>
      <c r="AC60">
        <v>0</v>
      </c>
      <c r="AD60">
        <v>1</v>
      </c>
      <c r="AE60">
        <v>0</v>
      </c>
      <c r="AF60" t="s">
        <v>36</v>
      </c>
      <c r="AG60">
        <v>1.4949999999999999</v>
      </c>
      <c r="AH60">
        <v>2</v>
      </c>
      <c r="AI60">
        <v>51457592</v>
      </c>
      <c r="AJ60">
        <v>60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f>ROW(Source!A51)</f>
        <v>51</v>
      </c>
      <c r="B61">
        <v>51457602</v>
      </c>
      <c r="C61">
        <v>51457585</v>
      </c>
      <c r="D61">
        <v>0</v>
      </c>
      <c r="E61">
        <v>1</v>
      </c>
      <c r="F61">
        <v>1</v>
      </c>
      <c r="G61">
        <v>1</v>
      </c>
      <c r="H61">
        <v>3</v>
      </c>
      <c r="I61" t="s">
        <v>667</v>
      </c>
      <c r="J61" t="s">
        <v>3</v>
      </c>
      <c r="K61" t="s">
        <v>668</v>
      </c>
      <c r="L61">
        <v>1339</v>
      </c>
      <c r="N61">
        <v>1007</v>
      </c>
      <c r="O61" t="s">
        <v>57</v>
      </c>
      <c r="P61" t="s">
        <v>57</v>
      </c>
      <c r="Q61">
        <v>1</v>
      </c>
      <c r="X61">
        <v>7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0</v>
      </c>
      <c r="AF61" t="s">
        <v>3</v>
      </c>
      <c r="AG61">
        <v>7</v>
      </c>
      <c r="AH61">
        <v>2</v>
      </c>
      <c r="AI61">
        <v>51457593</v>
      </c>
      <c r="AJ61">
        <v>61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 x14ac:dyDescent="0.2">
      <c r="A62">
        <f>ROW(Source!A51)</f>
        <v>51</v>
      </c>
      <c r="B62">
        <v>51457603</v>
      </c>
      <c r="C62">
        <v>51457585</v>
      </c>
      <c r="D62">
        <v>0</v>
      </c>
      <c r="E62">
        <v>1</v>
      </c>
      <c r="F62">
        <v>1</v>
      </c>
      <c r="G62">
        <v>1</v>
      </c>
      <c r="H62">
        <v>3</v>
      </c>
      <c r="I62" t="s">
        <v>671</v>
      </c>
      <c r="J62" t="s">
        <v>3</v>
      </c>
      <c r="K62" t="s">
        <v>672</v>
      </c>
      <c r="L62">
        <v>1339</v>
      </c>
      <c r="N62">
        <v>1007</v>
      </c>
      <c r="O62" t="s">
        <v>57</v>
      </c>
      <c r="P62" t="s">
        <v>57</v>
      </c>
      <c r="Q62">
        <v>1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 t="s">
        <v>3</v>
      </c>
      <c r="AG62">
        <v>0</v>
      </c>
      <c r="AH62">
        <v>2</v>
      </c>
      <c r="AI62">
        <v>51457594</v>
      </c>
      <c r="AJ62">
        <v>62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</row>
    <row r="63" spans="1:44" x14ac:dyDescent="0.2">
      <c r="A63">
        <f>ROW(Source!A89)</f>
        <v>89</v>
      </c>
      <c r="B63">
        <v>51457611</v>
      </c>
      <c r="C63">
        <v>51457605</v>
      </c>
      <c r="D63">
        <v>0</v>
      </c>
      <c r="E63">
        <v>1</v>
      </c>
      <c r="F63">
        <v>1</v>
      </c>
      <c r="G63">
        <v>1</v>
      </c>
      <c r="H63">
        <v>1</v>
      </c>
      <c r="I63" t="s">
        <v>657</v>
      </c>
      <c r="J63" t="s">
        <v>3</v>
      </c>
      <c r="K63" t="s">
        <v>658</v>
      </c>
      <c r="L63">
        <v>1369</v>
      </c>
      <c r="N63">
        <v>1013</v>
      </c>
      <c r="O63" t="s">
        <v>642</v>
      </c>
      <c r="P63" t="s">
        <v>642</v>
      </c>
      <c r="Q63">
        <v>1</v>
      </c>
      <c r="X63">
        <v>65.400000000000006</v>
      </c>
      <c r="Y63">
        <v>0</v>
      </c>
      <c r="Z63">
        <v>0</v>
      </c>
      <c r="AA63">
        <v>0</v>
      </c>
      <c r="AB63">
        <v>0</v>
      </c>
      <c r="AC63">
        <v>0</v>
      </c>
      <c r="AD63">
        <v>1</v>
      </c>
      <c r="AE63">
        <v>1</v>
      </c>
      <c r="AF63" t="s">
        <v>156</v>
      </c>
      <c r="AG63">
        <v>75.209999999999994</v>
      </c>
      <c r="AH63">
        <v>2</v>
      </c>
      <c r="AI63">
        <v>51457606</v>
      </c>
      <c r="AJ63">
        <v>63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2">
      <c r="A64">
        <f>ROW(Source!A89)</f>
        <v>89</v>
      </c>
      <c r="B64">
        <v>51457612</v>
      </c>
      <c r="C64">
        <v>51457605</v>
      </c>
      <c r="D64">
        <v>121548</v>
      </c>
      <c r="E64">
        <v>1</v>
      </c>
      <c r="F64">
        <v>1</v>
      </c>
      <c r="G64">
        <v>1</v>
      </c>
      <c r="H64">
        <v>1</v>
      </c>
      <c r="I64" t="s">
        <v>31</v>
      </c>
      <c r="J64" t="s">
        <v>3</v>
      </c>
      <c r="K64" t="s">
        <v>643</v>
      </c>
      <c r="L64">
        <v>1369</v>
      </c>
      <c r="N64">
        <v>1013</v>
      </c>
      <c r="O64" t="s">
        <v>642</v>
      </c>
      <c r="P64" t="s">
        <v>642</v>
      </c>
      <c r="Q64">
        <v>1</v>
      </c>
      <c r="X64">
        <v>21.88</v>
      </c>
      <c r="Y64">
        <v>0</v>
      </c>
      <c r="Z64">
        <v>0</v>
      </c>
      <c r="AA64">
        <v>0</v>
      </c>
      <c r="AB64">
        <v>0</v>
      </c>
      <c r="AC64">
        <v>0</v>
      </c>
      <c r="AD64">
        <v>1</v>
      </c>
      <c r="AE64">
        <v>2</v>
      </c>
      <c r="AF64" t="s">
        <v>156</v>
      </c>
      <c r="AG64">
        <v>25.161999999999995</v>
      </c>
      <c r="AH64">
        <v>2</v>
      </c>
      <c r="AI64">
        <v>51457607</v>
      </c>
      <c r="AJ64">
        <v>64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 x14ac:dyDescent="0.2">
      <c r="A65">
        <f>ROW(Source!A89)</f>
        <v>89</v>
      </c>
      <c r="B65">
        <v>51457613</v>
      </c>
      <c r="C65">
        <v>51457605</v>
      </c>
      <c r="D65">
        <v>0</v>
      </c>
      <c r="E65">
        <v>1</v>
      </c>
      <c r="F65">
        <v>1</v>
      </c>
      <c r="G65">
        <v>1</v>
      </c>
      <c r="H65">
        <v>2</v>
      </c>
      <c r="I65" t="s">
        <v>673</v>
      </c>
      <c r="J65" t="s">
        <v>3</v>
      </c>
      <c r="K65" t="s">
        <v>674</v>
      </c>
      <c r="L65">
        <v>37129807</v>
      </c>
      <c r="N65">
        <v>1011</v>
      </c>
      <c r="O65" t="s">
        <v>646</v>
      </c>
      <c r="P65" t="s">
        <v>646</v>
      </c>
      <c r="Q65">
        <v>1</v>
      </c>
      <c r="X65">
        <v>10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0</v>
      </c>
      <c r="AF65" t="s">
        <v>156</v>
      </c>
      <c r="AG65">
        <v>11.5</v>
      </c>
      <c r="AH65">
        <v>2</v>
      </c>
      <c r="AI65">
        <v>51457608</v>
      </c>
      <c r="AJ65">
        <v>65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2">
      <c r="A66">
        <f>ROW(Source!A89)</f>
        <v>89</v>
      </c>
      <c r="B66">
        <v>51457614</v>
      </c>
      <c r="C66">
        <v>51457605</v>
      </c>
      <c r="D66">
        <v>0</v>
      </c>
      <c r="E66">
        <v>1</v>
      </c>
      <c r="F66">
        <v>1</v>
      </c>
      <c r="G66">
        <v>1</v>
      </c>
      <c r="H66">
        <v>2</v>
      </c>
      <c r="I66" t="s">
        <v>675</v>
      </c>
      <c r="J66" t="s">
        <v>3</v>
      </c>
      <c r="K66" t="s">
        <v>676</v>
      </c>
      <c r="L66">
        <v>37129807</v>
      </c>
      <c r="N66">
        <v>1011</v>
      </c>
      <c r="O66" t="s">
        <v>646</v>
      </c>
      <c r="P66" t="s">
        <v>646</v>
      </c>
      <c r="Q66">
        <v>1</v>
      </c>
      <c r="X66">
        <v>10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1</v>
      </c>
      <c r="AE66">
        <v>0</v>
      </c>
      <c r="AF66" t="s">
        <v>156</v>
      </c>
      <c r="AG66">
        <v>11.5</v>
      </c>
      <c r="AH66">
        <v>2</v>
      </c>
      <c r="AI66">
        <v>51457609</v>
      </c>
      <c r="AJ66">
        <v>66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</row>
    <row r="67" spans="1:44" x14ac:dyDescent="0.2">
      <c r="A67">
        <f>ROW(Source!A89)</f>
        <v>89</v>
      </c>
      <c r="B67">
        <v>51457615</v>
      </c>
      <c r="C67">
        <v>51457605</v>
      </c>
      <c r="D67">
        <v>0</v>
      </c>
      <c r="E67">
        <v>1</v>
      </c>
      <c r="F67">
        <v>1</v>
      </c>
      <c r="G67">
        <v>1</v>
      </c>
      <c r="H67">
        <v>2</v>
      </c>
      <c r="I67" t="s">
        <v>677</v>
      </c>
      <c r="J67" t="s">
        <v>3</v>
      </c>
      <c r="K67" t="s">
        <v>678</v>
      </c>
      <c r="L67">
        <v>37129807</v>
      </c>
      <c r="N67">
        <v>1011</v>
      </c>
      <c r="O67" t="s">
        <v>646</v>
      </c>
      <c r="P67" t="s">
        <v>646</v>
      </c>
      <c r="Q67">
        <v>1</v>
      </c>
      <c r="X67">
        <v>0.94</v>
      </c>
      <c r="Y67">
        <v>0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0</v>
      </c>
      <c r="AF67" t="s">
        <v>156</v>
      </c>
      <c r="AG67">
        <v>1.081</v>
      </c>
      <c r="AH67">
        <v>2</v>
      </c>
      <c r="AI67">
        <v>51457610</v>
      </c>
      <c r="AJ67">
        <v>67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2">
      <c r="A68">
        <f>ROW(Source!A90)</f>
        <v>90</v>
      </c>
      <c r="B68">
        <v>51457611</v>
      </c>
      <c r="C68">
        <v>51457605</v>
      </c>
      <c r="D68">
        <v>0</v>
      </c>
      <c r="E68">
        <v>1</v>
      </c>
      <c r="F68">
        <v>1</v>
      </c>
      <c r="G68">
        <v>1</v>
      </c>
      <c r="H68">
        <v>1</v>
      </c>
      <c r="I68" t="s">
        <v>657</v>
      </c>
      <c r="J68" t="s">
        <v>3</v>
      </c>
      <c r="K68" t="s">
        <v>658</v>
      </c>
      <c r="L68">
        <v>1369</v>
      </c>
      <c r="N68">
        <v>1013</v>
      </c>
      <c r="O68" t="s">
        <v>642</v>
      </c>
      <c r="P68" t="s">
        <v>642</v>
      </c>
      <c r="Q68">
        <v>1</v>
      </c>
      <c r="X68">
        <v>65.400000000000006</v>
      </c>
      <c r="Y68">
        <v>0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1</v>
      </c>
      <c r="AF68" t="s">
        <v>156</v>
      </c>
      <c r="AG68">
        <v>75.209999999999994</v>
      </c>
      <c r="AH68">
        <v>2</v>
      </c>
      <c r="AI68">
        <v>51457606</v>
      </c>
      <c r="AJ68">
        <v>68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 x14ac:dyDescent="0.2">
      <c r="A69">
        <f>ROW(Source!A90)</f>
        <v>90</v>
      </c>
      <c r="B69">
        <v>51457612</v>
      </c>
      <c r="C69">
        <v>51457605</v>
      </c>
      <c r="D69">
        <v>121548</v>
      </c>
      <c r="E69">
        <v>1</v>
      </c>
      <c r="F69">
        <v>1</v>
      </c>
      <c r="G69">
        <v>1</v>
      </c>
      <c r="H69">
        <v>1</v>
      </c>
      <c r="I69" t="s">
        <v>31</v>
      </c>
      <c r="J69" t="s">
        <v>3</v>
      </c>
      <c r="K69" t="s">
        <v>643</v>
      </c>
      <c r="L69">
        <v>1369</v>
      </c>
      <c r="N69">
        <v>1013</v>
      </c>
      <c r="O69" t="s">
        <v>642</v>
      </c>
      <c r="P69" t="s">
        <v>642</v>
      </c>
      <c r="Q69">
        <v>1</v>
      </c>
      <c r="X69">
        <v>21.88</v>
      </c>
      <c r="Y69">
        <v>0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2</v>
      </c>
      <c r="AF69" t="s">
        <v>156</v>
      </c>
      <c r="AG69">
        <v>25.161999999999995</v>
      </c>
      <c r="AH69">
        <v>2</v>
      </c>
      <c r="AI69">
        <v>51457607</v>
      </c>
      <c r="AJ69">
        <v>69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2">
      <c r="A70">
        <f>ROW(Source!A90)</f>
        <v>90</v>
      </c>
      <c r="B70">
        <v>51457613</v>
      </c>
      <c r="C70">
        <v>51457605</v>
      </c>
      <c r="D70">
        <v>0</v>
      </c>
      <c r="E70">
        <v>1</v>
      </c>
      <c r="F70">
        <v>1</v>
      </c>
      <c r="G70">
        <v>1</v>
      </c>
      <c r="H70">
        <v>2</v>
      </c>
      <c r="I70" t="s">
        <v>673</v>
      </c>
      <c r="J70" t="s">
        <v>3</v>
      </c>
      <c r="K70" t="s">
        <v>674</v>
      </c>
      <c r="L70">
        <v>37129807</v>
      </c>
      <c r="N70">
        <v>1011</v>
      </c>
      <c r="O70" t="s">
        <v>646</v>
      </c>
      <c r="P70" t="s">
        <v>646</v>
      </c>
      <c r="Q70">
        <v>1</v>
      </c>
      <c r="X70">
        <v>10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0</v>
      </c>
      <c r="AF70" t="s">
        <v>156</v>
      </c>
      <c r="AG70">
        <v>11.5</v>
      </c>
      <c r="AH70">
        <v>2</v>
      </c>
      <c r="AI70">
        <v>51457608</v>
      </c>
      <c r="AJ70">
        <v>70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 x14ac:dyDescent="0.2">
      <c r="A71">
        <f>ROW(Source!A90)</f>
        <v>90</v>
      </c>
      <c r="B71">
        <v>51457614</v>
      </c>
      <c r="C71">
        <v>51457605</v>
      </c>
      <c r="D71">
        <v>0</v>
      </c>
      <c r="E71">
        <v>1</v>
      </c>
      <c r="F71">
        <v>1</v>
      </c>
      <c r="G71">
        <v>1</v>
      </c>
      <c r="H71">
        <v>2</v>
      </c>
      <c r="I71" t="s">
        <v>675</v>
      </c>
      <c r="J71" t="s">
        <v>3</v>
      </c>
      <c r="K71" t="s">
        <v>676</v>
      </c>
      <c r="L71">
        <v>37129807</v>
      </c>
      <c r="N71">
        <v>1011</v>
      </c>
      <c r="O71" t="s">
        <v>646</v>
      </c>
      <c r="P71" t="s">
        <v>646</v>
      </c>
      <c r="Q71">
        <v>1</v>
      </c>
      <c r="X71">
        <v>10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1</v>
      </c>
      <c r="AE71">
        <v>0</v>
      </c>
      <c r="AF71" t="s">
        <v>156</v>
      </c>
      <c r="AG71">
        <v>11.5</v>
      </c>
      <c r="AH71">
        <v>2</v>
      </c>
      <c r="AI71">
        <v>51457609</v>
      </c>
      <c r="AJ71">
        <v>71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 x14ac:dyDescent="0.2">
      <c r="A72">
        <f>ROW(Source!A90)</f>
        <v>90</v>
      </c>
      <c r="B72">
        <v>51457615</v>
      </c>
      <c r="C72">
        <v>51457605</v>
      </c>
      <c r="D72">
        <v>0</v>
      </c>
      <c r="E72">
        <v>1</v>
      </c>
      <c r="F72">
        <v>1</v>
      </c>
      <c r="G72">
        <v>1</v>
      </c>
      <c r="H72">
        <v>2</v>
      </c>
      <c r="I72" t="s">
        <v>677</v>
      </c>
      <c r="J72" t="s">
        <v>3</v>
      </c>
      <c r="K72" t="s">
        <v>678</v>
      </c>
      <c r="L72">
        <v>37129807</v>
      </c>
      <c r="N72">
        <v>1011</v>
      </c>
      <c r="O72" t="s">
        <v>646</v>
      </c>
      <c r="P72" t="s">
        <v>646</v>
      </c>
      <c r="Q72">
        <v>1</v>
      </c>
      <c r="X72">
        <v>0.94</v>
      </c>
      <c r="Y72">
        <v>0</v>
      </c>
      <c r="Z72">
        <v>0</v>
      </c>
      <c r="AA72">
        <v>0</v>
      </c>
      <c r="AB72">
        <v>0</v>
      </c>
      <c r="AC72">
        <v>0</v>
      </c>
      <c r="AD72">
        <v>1</v>
      </c>
      <c r="AE72">
        <v>0</v>
      </c>
      <c r="AF72" t="s">
        <v>156</v>
      </c>
      <c r="AG72">
        <v>1.081</v>
      </c>
      <c r="AH72">
        <v>2</v>
      </c>
      <c r="AI72">
        <v>51457610</v>
      </c>
      <c r="AJ72">
        <v>72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 x14ac:dyDescent="0.2">
      <c r="A73">
        <f>ROW(Source!A91)</f>
        <v>91</v>
      </c>
      <c r="B73">
        <v>51457621</v>
      </c>
      <c r="C73">
        <v>51457616</v>
      </c>
      <c r="D73">
        <v>0</v>
      </c>
      <c r="E73">
        <v>1</v>
      </c>
      <c r="F73">
        <v>1</v>
      </c>
      <c r="G73">
        <v>1</v>
      </c>
      <c r="H73">
        <v>1</v>
      </c>
      <c r="I73" t="s">
        <v>653</v>
      </c>
      <c r="J73" t="s">
        <v>3</v>
      </c>
      <c r="K73" t="s">
        <v>654</v>
      </c>
      <c r="L73">
        <v>1369</v>
      </c>
      <c r="N73">
        <v>1013</v>
      </c>
      <c r="O73" t="s">
        <v>642</v>
      </c>
      <c r="P73" t="s">
        <v>642</v>
      </c>
      <c r="Q73">
        <v>1</v>
      </c>
      <c r="X73">
        <v>35.01</v>
      </c>
      <c r="Y73">
        <v>0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1</v>
      </c>
      <c r="AF73" t="s">
        <v>156</v>
      </c>
      <c r="AG73">
        <v>40.261499999999998</v>
      </c>
      <c r="AH73">
        <v>2</v>
      </c>
      <c r="AI73">
        <v>51457617</v>
      </c>
      <c r="AJ73">
        <v>73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</row>
    <row r="74" spans="1:44" x14ac:dyDescent="0.2">
      <c r="A74">
        <f>ROW(Source!A91)</f>
        <v>91</v>
      </c>
      <c r="B74">
        <v>51457622</v>
      </c>
      <c r="C74">
        <v>51457616</v>
      </c>
      <c r="D74">
        <v>121548</v>
      </c>
      <c r="E74">
        <v>1</v>
      </c>
      <c r="F74">
        <v>1</v>
      </c>
      <c r="G74">
        <v>1</v>
      </c>
      <c r="H74">
        <v>1</v>
      </c>
      <c r="I74" t="s">
        <v>31</v>
      </c>
      <c r="J74" t="s">
        <v>3</v>
      </c>
      <c r="K74" t="s">
        <v>643</v>
      </c>
      <c r="L74">
        <v>1369</v>
      </c>
      <c r="N74">
        <v>1013</v>
      </c>
      <c r="O74" t="s">
        <v>642</v>
      </c>
      <c r="P74" t="s">
        <v>642</v>
      </c>
      <c r="Q74">
        <v>1</v>
      </c>
      <c r="X74">
        <v>1.71</v>
      </c>
      <c r="Y74">
        <v>0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2</v>
      </c>
      <c r="AF74" t="s">
        <v>156</v>
      </c>
      <c r="AG74">
        <v>1.9664999999999999</v>
      </c>
      <c r="AH74">
        <v>2</v>
      </c>
      <c r="AI74">
        <v>51457618</v>
      </c>
      <c r="AJ74">
        <v>74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</row>
    <row r="75" spans="1:44" x14ac:dyDescent="0.2">
      <c r="A75">
        <f>ROW(Source!A91)</f>
        <v>91</v>
      </c>
      <c r="B75">
        <v>51457623</v>
      </c>
      <c r="C75">
        <v>51457616</v>
      </c>
      <c r="D75">
        <v>0</v>
      </c>
      <c r="E75">
        <v>1</v>
      </c>
      <c r="F75">
        <v>1</v>
      </c>
      <c r="G75">
        <v>1</v>
      </c>
      <c r="H75">
        <v>2</v>
      </c>
      <c r="I75" t="s">
        <v>679</v>
      </c>
      <c r="J75" t="s">
        <v>3</v>
      </c>
      <c r="K75" t="s">
        <v>680</v>
      </c>
      <c r="L75">
        <v>37129807</v>
      </c>
      <c r="N75">
        <v>1011</v>
      </c>
      <c r="O75" t="s">
        <v>646</v>
      </c>
      <c r="P75" t="s">
        <v>646</v>
      </c>
      <c r="Q75">
        <v>1</v>
      </c>
      <c r="X75">
        <v>1.71</v>
      </c>
      <c r="Y75">
        <v>0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0</v>
      </c>
      <c r="AF75" t="s">
        <v>156</v>
      </c>
      <c r="AG75">
        <v>1.9664999999999999</v>
      </c>
      <c r="AH75">
        <v>2</v>
      </c>
      <c r="AI75">
        <v>51457619</v>
      </c>
      <c r="AJ75">
        <v>75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 x14ac:dyDescent="0.2">
      <c r="A76">
        <f>ROW(Source!A91)</f>
        <v>91</v>
      </c>
      <c r="B76">
        <v>51457624</v>
      </c>
      <c r="C76">
        <v>51457616</v>
      </c>
      <c r="D76">
        <v>0</v>
      </c>
      <c r="E76">
        <v>1</v>
      </c>
      <c r="F76">
        <v>1</v>
      </c>
      <c r="G76">
        <v>1</v>
      </c>
      <c r="H76">
        <v>2</v>
      </c>
      <c r="I76" t="s">
        <v>681</v>
      </c>
      <c r="J76" t="s">
        <v>3</v>
      </c>
      <c r="K76" t="s">
        <v>682</v>
      </c>
      <c r="L76">
        <v>37129807</v>
      </c>
      <c r="N76">
        <v>1011</v>
      </c>
      <c r="O76" t="s">
        <v>646</v>
      </c>
      <c r="P76" t="s">
        <v>646</v>
      </c>
      <c r="Q76">
        <v>1</v>
      </c>
      <c r="X76">
        <v>6.12</v>
      </c>
      <c r="Y76">
        <v>0</v>
      </c>
      <c r="Z76">
        <v>0</v>
      </c>
      <c r="AA76">
        <v>0</v>
      </c>
      <c r="AB76">
        <v>0</v>
      </c>
      <c r="AC76">
        <v>0</v>
      </c>
      <c r="AD76">
        <v>1</v>
      </c>
      <c r="AE76">
        <v>0</v>
      </c>
      <c r="AF76" t="s">
        <v>156</v>
      </c>
      <c r="AG76">
        <v>7.0379999999999994</v>
      </c>
      <c r="AH76">
        <v>2</v>
      </c>
      <c r="AI76">
        <v>51457620</v>
      </c>
      <c r="AJ76">
        <v>76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</row>
    <row r="77" spans="1:44" x14ac:dyDescent="0.2">
      <c r="A77">
        <f>ROW(Source!A92)</f>
        <v>92</v>
      </c>
      <c r="B77">
        <v>51457621</v>
      </c>
      <c r="C77">
        <v>51457616</v>
      </c>
      <c r="D77">
        <v>0</v>
      </c>
      <c r="E77">
        <v>1</v>
      </c>
      <c r="F77">
        <v>1</v>
      </c>
      <c r="G77">
        <v>1</v>
      </c>
      <c r="H77">
        <v>1</v>
      </c>
      <c r="I77" t="s">
        <v>653</v>
      </c>
      <c r="J77" t="s">
        <v>3</v>
      </c>
      <c r="K77" t="s">
        <v>654</v>
      </c>
      <c r="L77">
        <v>1369</v>
      </c>
      <c r="N77">
        <v>1013</v>
      </c>
      <c r="O77" t="s">
        <v>642</v>
      </c>
      <c r="P77" t="s">
        <v>642</v>
      </c>
      <c r="Q77">
        <v>1</v>
      </c>
      <c r="X77">
        <v>35.01</v>
      </c>
      <c r="Y77">
        <v>0</v>
      </c>
      <c r="Z77">
        <v>0</v>
      </c>
      <c r="AA77">
        <v>0</v>
      </c>
      <c r="AB77">
        <v>0</v>
      </c>
      <c r="AC77">
        <v>0</v>
      </c>
      <c r="AD77">
        <v>1</v>
      </c>
      <c r="AE77">
        <v>1</v>
      </c>
      <c r="AF77" t="s">
        <v>156</v>
      </c>
      <c r="AG77">
        <v>40.261499999999998</v>
      </c>
      <c r="AH77">
        <v>2</v>
      </c>
      <c r="AI77">
        <v>51457617</v>
      </c>
      <c r="AJ77">
        <v>77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</row>
    <row r="78" spans="1:44" x14ac:dyDescent="0.2">
      <c r="A78">
        <f>ROW(Source!A92)</f>
        <v>92</v>
      </c>
      <c r="B78">
        <v>51457622</v>
      </c>
      <c r="C78">
        <v>51457616</v>
      </c>
      <c r="D78">
        <v>121548</v>
      </c>
      <c r="E78">
        <v>1</v>
      </c>
      <c r="F78">
        <v>1</v>
      </c>
      <c r="G78">
        <v>1</v>
      </c>
      <c r="H78">
        <v>1</v>
      </c>
      <c r="I78" t="s">
        <v>31</v>
      </c>
      <c r="J78" t="s">
        <v>3</v>
      </c>
      <c r="K78" t="s">
        <v>643</v>
      </c>
      <c r="L78">
        <v>1369</v>
      </c>
      <c r="N78">
        <v>1013</v>
      </c>
      <c r="O78" t="s">
        <v>642</v>
      </c>
      <c r="P78" t="s">
        <v>642</v>
      </c>
      <c r="Q78">
        <v>1</v>
      </c>
      <c r="X78">
        <v>1.71</v>
      </c>
      <c r="Y78">
        <v>0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2</v>
      </c>
      <c r="AF78" t="s">
        <v>156</v>
      </c>
      <c r="AG78">
        <v>1.9664999999999999</v>
      </c>
      <c r="AH78">
        <v>2</v>
      </c>
      <c r="AI78">
        <v>51457618</v>
      </c>
      <c r="AJ78">
        <v>78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2">
      <c r="A79">
        <f>ROW(Source!A92)</f>
        <v>92</v>
      </c>
      <c r="B79">
        <v>51457623</v>
      </c>
      <c r="C79">
        <v>51457616</v>
      </c>
      <c r="D79">
        <v>0</v>
      </c>
      <c r="E79">
        <v>1</v>
      </c>
      <c r="F79">
        <v>1</v>
      </c>
      <c r="G79">
        <v>1</v>
      </c>
      <c r="H79">
        <v>2</v>
      </c>
      <c r="I79" t="s">
        <v>679</v>
      </c>
      <c r="J79" t="s">
        <v>3</v>
      </c>
      <c r="K79" t="s">
        <v>680</v>
      </c>
      <c r="L79">
        <v>37129807</v>
      </c>
      <c r="N79">
        <v>1011</v>
      </c>
      <c r="O79" t="s">
        <v>646</v>
      </c>
      <c r="P79" t="s">
        <v>646</v>
      </c>
      <c r="Q79">
        <v>1</v>
      </c>
      <c r="X79">
        <v>1.71</v>
      </c>
      <c r="Y79">
        <v>0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0</v>
      </c>
      <c r="AF79" t="s">
        <v>156</v>
      </c>
      <c r="AG79">
        <v>1.9664999999999999</v>
      </c>
      <c r="AH79">
        <v>2</v>
      </c>
      <c r="AI79">
        <v>51457619</v>
      </c>
      <c r="AJ79">
        <v>79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2">
      <c r="A80">
        <f>ROW(Source!A92)</f>
        <v>92</v>
      </c>
      <c r="B80">
        <v>51457624</v>
      </c>
      <c r="C80">
        <v>51457616</v>
      </c>
      <c r="D80">
        <v>0</v>
      </c>
      <c r="E80">
        <v>1</v>
      </c>
      <c r="F80">
        <v>1</v>
      </c>
      <c r="G80">
        <v>1</v>
      </c>
      <c r="H80">
        <v>2</v>
      </c>
      <c r="I80" t="s">
        <v>681</v>
      </c>
      <c r="J80" t="s">
        <v>3</v>
      </c>
      <c r="K80" t="s">
        <v>682</v>
      </c>
      <c r="L80">
        <v>37129807</v>
      </c>
      <c r="N80">
        <v>1011</v>
      </c>
      <c r="O80" t="s">
        <v>646</v>
      </c>
      <c r="P80" t="s">
        <v>646</v>
      </c>
      <c r="Q80">
        <v>1</v>
      </c>
      <c r="X80">
        <v>6.12</v>
      </c>
      <c r="Y80">
        <v>0</v>
      </c>
      <c r="Z80">
        <v>0</v>
      </c>
      <c r="AA80">
        <v>0</v>
      </c>
      <c r="AB80">
        <v>0</v>
      </c>
      <c r="AC80">
        <v>0</v>
      </c>
      <c r="AD80">
        <v>1</v>
      </c>
      <c r="AE80">
        <v>0</v>
      </c>
      <c r="AF80" t="s">
        <v>156</v>
      </c>
      <c r="AG80">
        <v>7.0379999999999994</v>
      </c>
      <c r="AH80">
        <v>2</v>
      </c>
      <c r="AI80">
        <v>51457620</v>
      </c>
      <c r="AJ80">
        <v>80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2">
      <c r="A81">
        <f>ROW(Source!A93)</f>
        <v>93</v>
      </c>
      <c r="B81">
        <v>51457637</v>
      </c>
      <c r="C81">
        <v>51457625</v>
      </c>
      <c r="D81">
        <v>0</v>
      </c>
      <c r="E81">
        <v>1</v>
      </c>
      <c r="F81">
        <v>1</v>
      </c>
      <c r="G81">
        <v>1</v>
      </c>
      <c r="H81">
        <v>1</v>
      </c>
      <c r="I81" t="s">
        <v>683</v>
      </c>
      <c r="J81" t="s">
        <v>3</v>
      </c>
      <c r="K81" t="s">
        <v>684</v>
      </c>
      <c r="L81">
        <v>1369</v>
      </c>
      <c r="N81">
        <v>1013</v>
      </c>
      <c r="O81" t="s">
        <v>642</v>
      </c>
      <c r="P81" t="s">
        <v>642</v>
      </c>
      <c r="Q81">
        <v>1</v>
      </c>
      <c r="X81">
        <v>72.52</v>
      </c>
      <c r="Y81">
        <v>0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1</v>
      </c>
      <c r="AF81" t="s">
        <v>156</v>
      </c>
      <c r="AG81">
        <v>83.397999999999982</v>
      </c>
      <c r="AH81">
        <v>2</v>
      </c>
      <c r="AI81">
        <v>51457626</v>
      </c>
      <c r="AJ81">
        <v>81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</row>
    <row r="82" spans="1:44" x14ac:dyDescent="0.2">
      <c r="A82">
        <f>ROW(Source!A93)</f>
        <v>93</v>
      </c>
      <c r="B82">
        <v>51457638</v>
      </c>
      <c r="C82">
        <v>51457625</v>
      </c>
      <c r="D82">
        <v>121548</v>
      </c>
      <c r="E82">
        <v>1</v>
      </c>
      <c r="F82">
        <v>1</v>
      </c>
      <c r="G82">
        <v>1</v>
      </c>
      <c r="H82">
        <v>1</v>
      </c>
      <c r="I82" t="s">
        <v>31</v>
      </c>
      <c r="J82" t="s">
        <v>3</v>
      </c>
      <c r="K82" t="s">
        <v>643</v>
      </c>
      <c r="L82">
        <v>1369</v>
      </c>
      <c r="N82">
        <v>1013</v>
      </c>
      <c r="O82" t="s">
        <v>642</v>
      </c>
      <c r="P82" t="s">
        <v>642</v>
      </c>
      <c r="Q82">
        <v>1</v>
      </c>
      <c r="X82">
        <v>31.4</v>
      </c>
      <c r="Y82">
        <v>0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2</v>
      </c>
      <c r="AF82" t="s">
        <v>156</v>
      </c>
      <c r="AG82">
        <v>36.109999999999992</v>
      </c>
      <c r="AH82">
        <v>2</v>
      </c>
      <c r="AI82">
        <v>51457627</v>
      </c>
      <c r="AJ82">
        <v>82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2">
      <c r="A83">
        <f>ROW(Source!A93)</f>
        <v>93</v>
      </c>
      <c r="B83">
        <v>51457639</v>
      </c>
      <c r="C83">
        <v>51457625</v>
      </c>
      <c r="D83">
        <v>0</v>
      </c>
      <c r="E83">
        <v>1</v>
      </c>
      <c r="F83">
        <v>1</v>
      </c>
      <c r="G83">
        <v>1</v>
      </c>
      <c r="H83">
        <v>2</v>
      </c>
      <c r="I83" t="s">
        <v>685</v>
      </c>
      <c r="J83" t="s">
        <v>3</v>
      </c>
      <c r="K83" t="s">
        <v>686</v>
      </c>
      <c r="L83">
        <v>37129807</v>
      </c>
      <c r="N83">
        <v>1011</v>
      </c>
      <c r="O83" t="s">
        <v>646</v>
      </c>
      <c r="P83" t="s">
        <v>646</v>
      </c>
      <c r="Q83">
        <v>1</v>
      </c>
      <c r="X83">
        <v>3.7</v>
      </c>
      <c r="Y83">
        <v>0</v>
      </c>
      <c r="Z83">
        <v>0</v>
      </c>
      <c r="AA83">
        <v>0</v>
      </c>
      <c r="AB83">
        <v>0</v>
      </c>
      <c r="AC83">
        <v>0</v>
      </c>
      <c r="AD83">
        <v>1</v>
      </c>
      <c r="AE83">
        <v>0</v>
      </c>
      <c r="AF83" t="s">
        <v>156</v>
      </c>
      <c r="AG83">
        <v>4.2549999999999999</v>
      </c>
      <c r="AH83">
        <v>2</v>
      </c>
      <c r="AI83">
        <v>51457628</v>
      </c>
      <c r="AJ83">
        <v>83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</row>
    <row r="84" spans="1:44" x14ac:dyDescent="0.2">
      <c r="A84">
        <f>ROW(Source!A93)</f>
        <v>93</v>
      </c>
      <c r="B84">
        <v>51457640</v>
      </c>
      <c r="C84">
        <v>51457625</v>
      </c>
      <c r="D84">
        <v>0</v>
      </c>
      <c r="E84">
        <v>1</v>
      </c>
      <c r="F84">
        <v>1</v>
      </c>
      <c r="G84">
        <v>1</v>
      </c>
      <c r="H84">
        <v>2</v>
      </c>
      <c r="I84" t="s">
        <v>659</v>
      </c>
      <c r="J84" t="s">
        <v>3</v>
      </c>
      <c r="K84" t="s">
        <v>660</v>
      </c>
      <c r="L84">
        <v>37129807</v>
      </c>
      <c r="N84">
        <v>1011</v>
      </c>
      <c r="O84" t="s">
        <v>646</v>
      </c>
      <c r="P84" t="s">
        <v>646</v>
      </c>
      <c r="Q84">
        <v>1</v>
      </c>
      <c r="X84">
        <v>1.85</v>
      </c>
      <c r="Y84">
        <v>0</v>
      </c>
      <c r="Z84">
        <v>0</v>
      </c>
      <c r="AA84">
        <v>0</v>
      </c>
      <c r="AB84">
        <v>0</v>
      </c>
      <c r="AC84">
        <v>0</v>
      </c>
      <c r="AD84">
        <v>1</v>
      </c>
      <c r="AE84">
        <v>0</v>
      </c>
      <c r="AF84" t="s">
        <v>156</v>
      </c>
      <c r="AG84">
        <v>2.1274999999999999</v>
      </c>
      <c r="AH84">
        <v>2</v>
      </c>
      <c r="AI84">
        <v>51457629</v>
      </c>
      <c r="AJ84">
        <v>84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</row>
    <row r="85" spans="1:44" x14ac:dyDescent="0.2">
      <c r="A85">
        <f>ROW(Source!A93)</f>
        <v>93</v>
      </c>
      <c r="B85">
        <v>51457641</v>
      </c>
      <c r="C85">
        <v>51457625</v>
      </c>
      <c r="D85">
        <v>0</v>
      </c>
      <c r="E85">
        <v>1</v>
      </c>
      <c r="F85">
        <v>1</v>
      </c>
      <c r="G85">
        <v>1</v>
      </c>
      <c r="H85">
        <v>2</v>
      </c>
      <c r="I85" t="s">
        <v>687</v>
      </c>
      <c r="J85" t="s">
        <v>3</v>
      </c>
      <c r="K85" t="s">
        <v>688</v>
      </c>
      <c r="L85">
        <v>37129807</v>
      </c>
      <c r="N85">
        <v>1011</v>
      </c>
      <c r="O85" t="s">
        <v>646</v>
      </c>
      <c r="P85" t="s">
        <v>646</v>
      </c>
      <c r="Q85">
        <v>1</v>
      </c>
      <c r="X85">
        <v>4.26</v>
      </c>
      <c r="Y85">
        <v>0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0</v>
      </c>
      <c r="AF85" t="s">
        <v>156</v>
      </c>
      <c r="AG85">
        <v>4.8989999999999991</v>
      </c>
      <c r="AH85">
        <v>2</v>
      </c>
      <c r="AI85">
        <v>51457630</v>
      </c>
      <c r="AJ85">
        <v>85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</row>
    <row r="86" spans="1:44" x14ac:dyDescent="0.2">
      <c r="A86">
        <f>ROW(Source!A93)</f>
        <v>93</v>
      </c>
      <c r="B86">
        <v>51457642</v>
      </c>
      <c r="C86">
        <v>51457625</v>
      </c>
      <c r="D86">
        <v>0</v>
      </c>
      <c r="E86">
        <v>1</v>
      </c>
      <c r="F86">
        <v>1</v>
      </c>
      <c r="G86">
        <v>1</v>
      </c>
      <c r="H86">
        <v>2</v>
      </c>
      <c r="I86" t="s">
        <v>689</v>
      </c>
      <c r="J86" t="s">
        <v>3</v>
      </c>
      <c r="K86" t="s">
        <v>690</v>
      </c>
      <c r="L86">
        <v>37129807</v>
      </c>
      <c r="N86">
        <v>1011</v>
      </c>
      <c r="O86" t="s">
        <v>646</v>
      </c>
      <c r="P86" t="s">
        <v>646</v>
      </c>
      <c r="Q86">
        <v>1</v>
      </c>
      <c r="X86">
        <v>59.64</v>
      </c>
      <c r="Y86">
        <v>0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0</v>
      </c>
      <c r="AF86" t="s">
        <v>156</v>
      </c>
      <c r="AG86">
        <v>68.585999999999999</v>
      </c>
      <c r="AH86">
        <v>2</v>
      </c>
      <c r="AI86">
        <v>51457631</v>
      </c>
      <c r="AJ86">
        <v>86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</row>
    <row r="87" spans="1:44" x14ac:dyDescent="0.2">
      <c r="A87">
        <f>ROW(Source!A93)</f>
        <v>93</v>
      </c>
      <c r="B87">
        <v>51457643</v>
      </c>
      <c r="C87">
        <v>51457625</v>
      </c>
      <c r="D87">
        <v>0</v>
      </c>
      <c r="E87">
        <v>1</v>
      </c>
      <c r="F87">
        <v>1</v>
      </c>
      <c r="G87">
        <v>1</v>
      </c>
      <c r="H87">
        <v>2</v>
      </c>
      <c r="I87" t="s">
        <v>691</v>
      </c>
      <c r="J87" t="s">
        <v>3</v>
      </c>
      <c r="K87" t="s">
        <v>692</v>
      </c>
      <c r="L87">
        <v>37129807</v>
      </c>
      <c r="N87">
        <v>1011</v>
      </c>
      <c r="O87" t="s">
        <v>646</v>
      </c>
      <c r="P87" t="s">
        <v>646</v>
      </c>
      <c r="Q87">
        <v>1</v>
      </c>
      <c r="X87">
        <v>1.6</v>
      </c>
      <c r="Y87">
        <v>0</v>
      </c>
      <c r="Z87">
        <v>0</v>
      </c>
      <c r="AA87">
        <v>0</v>
      </c>
      <c r="AB87">
        <v>0</v>
      </c>
      <c r="AC87">
        <v>0</v>
      </c>
      <c r="AD87">
        <v>1</v>
      </c>
      <c r="AE87">
        <v>0</v>
      </c>
      <c r="AF87" t="s">
        <v>156</v>
      </c>
      <c r="AG87">
        <v>1.8399999999999999</v>
      </c>
      <c r="AH87">
        <v>2</v>
      </c>
      <c r="AI87">
        <v>51457632</v>
      </c>
      <c r="AJ87">
        <v>87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</row>
    <row r="88" spans="1:44" x14ac:dyDescent="0.2">
      <c r="A88">
        <f>ROW(Source!A93)</f>
        <v>93</v>
      </c>
      <c r="B88">
        <v>51457644</v>
      </c>
      <c r="C88">
        <v>51457625</v>
      </c>
      <c r="D88">
        <v>0</v>
      </c>
      <c r="E88">
        <v>1</v>
      </c>
      <c r="F88">
        <v>1</v>
      </c>
      <c r="G88">
        <v>1</v>
      </c>
      <c r="H88">
        <v>2</v>
      </c>
      <c r="I88" t="s">
        <v>693</v>
      </c>
      <c r="J88" t="s">
        <v>3</v>
      </c>
      <c r="K88" t="s">
        <v>694</v>
      </c>
      <c r="L88">
        <v>37129807</v>
      </c>
      <c r="N88">
        <v>1011</v>
      </c>
      <c r="O88" t="s">
        <v>646</v>
      </c>
      <c r="P88" t="s">
        <v>646</v>
      </c>
      <c r="Q88">
        <v>1</v>
      </c>
      <c r="X88">
        <v>4.26</v>
      </c>
      <c r="Y88">
        <v>0</v>
      </c>
      <c r="Z88">
        <v>0</v>
      </c>
      <c r="AA88">
        <v>0</v>
      </c>
      <c r="AB88">
        <v>0</v>
      </c>
      <c r="AC88">
        <v>0</v>
      </c>
      <c r="AD88">
        <v>1</v>
      </c>
      <c r="AE88">
        <v>0</v>
      </c>
      <c r="AF88" t="s">
        <v>156</v>
      </c>
      <c r="AG88">
        <v>4.8989999999999991</v>
      </c>
      <c r="AH88">
        <v>2</v>
      </c>
      <c r="AI88">
        <v>51457633</v>
      </c>
      <c r="AJ88">
        <v>88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</row>
    <row r="89" spans="1:44" x14ac:dyDescent="0.2">
      <c r="A89">
        <f>ROW(Source!A93)</f>
        <v>93</v>
      </c>
      <c r="B89">
        <v>51457645</v>
      </c>
      <c r="C89">
        <v>51457625</v>
      </c>
      <c r="D89">
        <v>0</v>
      </c>
      <c r="E89">
        <v>1</v>
      </c>
      <c r="F89">
        <v>1</v>
      </c>
      <c r="G89">
        <v>1</v>
      </c>
      <c r="H89">
        <v>2</v>
      </c>
      <c r="I89" t="s">
        <v>695</v>
      </c>
      <c r="J89" t="s">
        <v>3</v>
      </c>
      <c r="K89" t="s">
        <v>696</v>
      </c>
      <c r="L89">
        <v>37129807</v>
      </c>
      <c r="N89">
        <v>1011</v>
      </c>
      <c r="O89" t="s">
        <v>646</v>
      </c>
      <c r="P89" t="s">
        <v>646</v>
      </c>
      <c r="Q89">
        <v>1</v>
      </c>
      <c r="X89">
        <v>0.45</v>
      </c>
      <c r="Y89">
        <v>0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0</v>
      </c>
      <c r="AF89" t="s">
        <v>156</v>
      </c>
      <c r="AG89">
        <v>0.51749999999999996</v>
      </c>
      <c r="AH89">
        <v>2</v>
      </c>
      <c r="AI89">
        <v>51457634</v>
      </c>
      <c r="AJ89">
        <v>89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</row>
    <row r="90" spans="1:44" x14ac:dyDescent="0.2">
      <c r="A90">
        <f>ROW(Source!A93)</f>
        <v>93</v>
      </c>
      <c r="B90">
        <v>51457646</v>
      </c>
      <c r="C90">
        <v>51457625</v>
      </c>
      <c r="D90">
        <v>0</v>
      </c>
      <c r="E90">
        <v>1</v>
      </c>
      <c r="F90">
        <v>1</v>
      </c>
      <c r="G90">
        <v>1</v>
      </c>
      <c r="H90">
        <v>2</v>
      </c>
      <c r="I90" t="s">
        <v>697</v>
      </c>
      <c r="J90" t="s">
        <v>3</v>
      </c>
      <c r="K90" t="s">
        <v>698</v>
      </c>
      <c r="L90">
        <v>37129807</v>
      </c>
      <c r="N90">
        <v>1011</v>
      </c>
      <c r="O90" t="s">
        <v>646</v>
      </c>
      <c r="P90" t="s">
        <v>646</v>
      </c>
      <c r="Q90">
        <v>1</v>
      </c>
      <c r="X90">
        <v>4.26</v>
      </c>
      <c r="Y90">
        <v>0</v>
      </c>
      <c r="Z90">
        <v>0</v>
      </c>
      <c r="AA90">
        <v>0</v>
      </c>
      <c r="AB90">
        <v>0</v>
      </c>
      <c r="AC90">
        <v>0</v>
      </c>
      <c r="AD90">
        <v>1</v>
      </c>
      <c r="AE90">
        <v>0</v>
      </c>
      <c r="AF90" t="s">
        <v>156</v>
      </c>
      <c r="AG90">
        <v>4.8989999999999991</v>
      </c>
      <c r="AH90">
        <v>2</v>
      </c>
      <c r="AI90">
        <v>51457635</v>
      </c>
      <c r="AJ90">
        <v>90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</row>
    <row r="91" spans="1:44" x14ac:dyDescent="0.2">
      <c r="A91">
        <f>ROW(Source!A93)</f>
        <v>93</v>
      </c>
      <c r="B91">
        <v>51457647</v>
      </c>
      <c r="C91">
        <v>51457625</v>
      </c>
      <c r="D91">
        <v>0</v>
      </c>
      <c r="E91">
        <v>1</v>
      </c>
      <c r="F91">
        <v>1</v>
      </c>
      <c r="G91">
        <v>1</v>
      </c>
      <c r="H91">
        <v>2</v>
      </c>
      <c r="I91" t="s">
        <v>681</v>
      </c>
      <c r="J91" t="s">
        <v>3</v>
      </c>
      <c r="K91" t="s">
        <v>682</v>
      </c>
      <c r="L91">
        <v>37129807</v>
      </c>
      <c r="N91">
        <v>1011</v>
      </c>
      <c r="O91" t="s">
        <v>646</v>
      </c>
      <c r="P91" t="s">
        <v>646</v>
      </c>
      <c r="Q91">
        <v>1</v>
      </c>
      <c r="X91">
        <v>10.62</v>
      </c>
      <c r="Y91">
        <v>0</v>
      </c>
      <c r="Z91">
        <v>0</v>
      </c>
      <c r="AA91">
        <v>0</v>
      </c>
      <c r="AB91">
        <v>0</v>
      </c>
      <c r="AC91">
        <v>0</v>
      </c>
      <c r="AD91">
        <v>1</v>
      </c>
      <c r="AE91">
        <v>0</v>
      </c>
      <c r="AF91" t="s">
        <v>156</v>
      </c>
      <c r="AG91">
        <v>12.212999999999997</v>
      </c>
      <c r="AH91">
        <v>2</v>
      </c>
      <c r="AI91">
        <v>51457636</v>
      </c>
      <c r="AJ91">
        <v>91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</row>
    <row r="92" spans="1:44" x14ac:dyDescent="0.2">
      <c r="A92">
        <f>ROW(Source!A94)</f>
        <v>94</v>
      </c>
      <c r="B92">
        <v>51457637</v>
      </c>
      <c r="C92">
        <v>51457625</v>
      </c>
      <c r="D92">
        <v>0</v>
      </c>
      <c r="E92">
        <v>1</v>
      </c>
      <c r="F92">
        <v>1</v>
      </c>
      <c r="G92">
        <v>1</v>
      </c>
      <c r="H92">
        <v>1</v>
      </c>
      <c r="I92" t="s">
        <v>683</v>
      </c>
      <c r="J92" t="s">
        <v>3</v>
      </c>
      <c r="K92" t="s">
        <v>684</v>
      </c>
      <c r="L92">
        <v>1369</v>
      </c>
      <c r="N92">
        <v>1013</v>
      </c>
      <c r="O92" t="s">
        <v>642</v>
      </c>
      <c r="P92" t="s">
        <v>642</v>
      </c>
      <c r="Q92">
        <v>1</v>
      </c>
      <c r="X92">
        <v>72.52</v>
      </c>
      <c r="Y92">
        <v>0</v>
      </c>
      <c r="Z92">
        <v>0</v>
      </c>
      <c r="AA92">
        <v>0</v>
      </c>
      <c r="AB92">
        <v>0</v>
      </c>
      <c r="AC92">
        <v>0</v>
      </c>
      <c r="AD92">
        <v>1</v>
      </c>
      <c r="AE92">
        <v>1</v>
      </c>
      <c r="AF92" t="s">
        <v>156</v>
      </c>
      <c r="AG92">
        <v>83.397999999999982</v>
      </c>
      <c r="AH92">
        <v>2</v>
      </c>
      <c r="AI92">
        <v>51457626</v>
      </c>
      <c r="AJ92">
        <v>92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</row>
    <row r="93" spans="1:44" x14ac:dyDescent="0.2">
      <c r="A93">
        <f>ROW(Source!A94)</f>
        <v>94</v>
      </c>
      <c r="B93">
        <v>51457638</v>
      </c>
      <c r="C93">
        <v>51457625</v>
      </c>
      <c r="D93">
        <v>121548</v>
      </c>
      <c r="E93">
        <v>1</v>
      </c>
      <c r="F93">
        <v>1</v>
      </c>
      <c r="G93">
        <v>1</v>
      </c>
      <c r="H93">
        <v>1</v>
      </c>
      <c r="I93" t="s">
        <v>31</v>
      </c>
      <c r="J93" t="s">
        <v>3</v>
      </c>
      <c r="K93" t="s">
        <v>643</v>
      </c>
      <c r="L93">
        <v>1369</v>
      </c>
      <c r="N93">
        <v>1013</v>
      </c>
      <c r="O93" t="s">
        <v>642</v>
      </c>
      <c r="P93" t="s">
        <v>642</v>
      </c>
      <c r="Q93">
        <v>1</v>
      </c>
      <c r="X93">
        <v>31.4</v>
      </c>
      <c r="Y93">
        <v>0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2</v>
      </c>
      <c r="AF93" t="s">
        <v>156</v>
      </c>
      <c r="AG93">
        <v>36.109999999999992</v>
      </c>
      <c r="AH93">
        <v>2</v>
      </c>
      <c r="AI93">
        <v>51457627</v>
      </c>
      <c r="AJ93">
        <v>93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</row>
    <row r="94" spans="1:44" x14ac:dyDescent="0.2">
      <c r="A94">
        <f>ROW(Source!A94)</f>
        <v>94</v>
      </c>
      <c r="B94">
        <v>51457639</v>
      </c>
      <c r="C94">
        <v>51457625</v>
      </c>
      <c r="D94">
        <v>0</v>
      </c>
      <c r="E94">
        <v>1</v>
      </c>
      <c r="F94">
        <v>1</v>
      </c>
      <c r="G94">
        <v>1</v>
      </c>
      <c r="H94">
        <v>2</v>
      </c>
      <c r="I94" t="s">
        <v>685</v>
      </c>
      <c r="J94" t="s">
        <v>3</v>
      </c>
      <c r="K94" t="s">
        <v>686</v>
      </c>
      <c r="L94">
        <v>37129807</v>
      </c>
      <c r="N94">
        <v>1011</v>
      </c>
      <c r="O94" t="s">
        <v>646</v>
      </c>
      <c r="P94" t="s">
        <v>646</v>
      </c>
      <c r="Q94">
        <v>1</v>
      </c>
      <c r="X94">
        <v>3.7</v>
      </c>
      <c r="Y94">
        <v>0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0</v>
      </c>
      <c r="AF94" t="s">
        <v>156</v>
      </c>
      <c r="AG94">
        <v>4.2549999999999999</v>
      </c>
      <c r="AH94">
        <v>2</v>
      </c>
      <c r="AI94">
        <v>51457628</v>
      </c>
      <c r="AJ94">
        <v>94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</row>
    <row r="95" spans="1:44" x14ac:dyDescent="0.2">
      <c r="A95">
        <f>ROW(Source!A94)</f>
        <v>94</v>
      </c>
      <c r="B95">
        <v>51457640</v>
      </c>
      <c r="C95">
        <v>51457625</v>
      </c>
      <c r="D95">
        <v>0</v>
      </c>
      <c r="E95">
        <v>1</v>
      </c>
      <c r="F95">
        <v>1</v>
      </c>
      <c r="G95">
        <v>1</v>
      </c>
      <c r="H95">
        <v>2</v>
      </c>
      <c r="I95" t="s">
        <v>659</v>
      </c>
      <c r="J95" t="s">
        <v>3</v>
      </c>
      <c r="K95" t="s">
        <v>660</v>
      </c>
      <c r="L95">
        <v>37129807</v>
      </c>
      <c r="N95">
        <v>1011</v>
      </c>
      <c r="O95" t="s">
        <v>646</v>
      </c>
      <c r="P95" t="s">
        <v>646</v>
      </c>
      <c r="Q95">
        <v>1</v>
      </c>
      <c r="X95">
        <v>1.85</v>
      </c>
      <c r="Y95">
        <v>0</v>
      </c>
      <c r="Z95">
        <v>0</v>
      </c>
      <c r="AA95">
        <v>0</v>
      </c>
      <c r="AB95">
        <v>0</v>
      </c>
      <c r="AC95">
        <v>0</v>
      </c>
      <c r="AD95">
        <v>1</v>
      </c>
      <c r="AE95">
        <v>0</v>
      </c>
      <c r="AF95" t="s">
        <v>156</v>
      </c>
      <c r="AG95">
        <v>2.1274999999999999</v>
      </c>
      <c r="AH95">
        <v>2</v>
      </c>
      <c r="AI95">
        <v>51457629</v>
      </c>
      <c r="AJ95">
        <v>95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</row>
    <row r="96" spans="1:44" x14ac:dyDescent="0.2">
      <c r="A96">
        <f>ROW(Source!A94)</f>
        <v>94</v>
      </c>
      <c r="B96">
        <v>51457641</v>
      </c>
      <c r="C96">
        <v>51457625</v>
      </c>
      <c r="D96">
        <v>0</v>
      </c>
      <c r="E96">
        <v>1</v>
      </c>
      <c r="F96">
        <v>1</v>
      </c>
      <c r="G96">
        <v>1</v>
      </c>
      <c r="H96">
        <v>2</v>
      </c>
      <c r="I96" t="s">
        <v>687</v>
      </c>
      <c r="J96" t="s">
        <v>3</v>
      </c>
      <c r="K96" t="s">
        <v>688</v>
      </c>
      <c r="L96">
        <v>37129807</v>
      </c>
      <c r="N96">
        <v>1011</v>
      </c>
      <c r="O96" t="s">
        <v>646</v>
      </c>
      <c r="P96" t="s">
        <v>646</v>
      </c>
      <c r="Q96">
        <v>1</v>
      </c>
      <c r="X96">
        <v>4.26</v>
      </c>
      <c r="Y96">
        <v>0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 t="s">
        <v>156</v>
      </c>
      <c r="AG96">
        <v>4.8989999999999991</v>
      </c>
      <c r="AH96">
        <v>2</v>
      </c>
      <c r="AI96">
        <v>51457630</v>
      </c>
      <c r="AJ96">
        <v>96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</row>
    <row r="97" spans="1:44" x14ac:dyDescent="0.2">
      <c r="A97">
        <f>ROW(Source!A94)</f>
        <v>94</v>
      </c>
      <c r="B97">
        <v>51457642</v>
      </c>
      <c r="C97">
        <v>51457625</v>
      </c>
      <c r="D97">
        <v>0</v>
      </c>
      <c r="E97">
        <v>1</v>
      </c>
      <c r="F97">
        <v>1</v>
      </c>
      <c r="G97">
        <v>1</v>
      </c>
      <c r="H97">
        <v>2</v>
      </c>
      <c r="I97" t="s">
        <v>689</v>
      </c>
      <c r="J97" t="s">
        <v>3</v>
      </c>
      <c r="K97" t="s">
        <v>690</v>
      </c>
      <c r="L97">
        <v>37129807</v>
      </c>
      <c r="N97">
        <v>1011</v>
      </c>
      <c r="O97" t="s">
        <v>646</v>
      </c>
      <c r="P97" t="s">
        <v>646</v>
      </c>
      <c r="Q97">
        <v>1</v>
      </c>
      <c r="X97">
        <v>59.64</v>
      </c>
      <c r="Y97">
        <v>0</v>
      </c>
      <c r="Z97">
        <v>0</v>
      </c>
      <c r="AA97">
        <v>0</v>
      </c>
      <c r="AB97">
        <v>0</v>
      </c>
      <c r="AC97">
        <v>0</v>
      </c>
      <c r="AD97">
        <v>1</v>
      </c>
      <c r="AE97">
        <v>0</v>
      </c>
      <c r="AF97" t="s">
        <v>156</v>
      </c>
      <c r="AG97">
        <v>68.585999999999999</v>
      </c>
      <c r="AH97">
        <v>2</v>
      </c>
      <c r="AI97">
        <v>51457631</v>
      </c>
      <c r="AJ97">
        <v>97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</row>
    <row r="98" spans="1:44" x14ac:dyDescent="0.2">
      <c r="A98">
        <f>ROW(Source!A94)</f>
        <v>94</v>
      </c>
      <c r="B98">
        <v>51457643</v>
      </c>
      <c r="C98">
        <v>51457625</v>
      </c>
      <c r="D98">
        <v>0</v>
      </c>
      <c r="E98">
        <v>1</v>
      </c>
      <c r="F98">
        <v>1</v>
      </c>
      <c r="G98">
        <v>1</v>
      </c>
      <c r="H98">
        <v>2</v>
      </c>
      <c r="I98" t="s">
        <v>691</v>
      </c>
      <c r="J98" t="s">
        <v>3</v>
      </c>
      <c r="K98" t="s">
        <v>692</v>
      </c>
      <c r="L98">
        <v>37129807</v>
      </c>
      <c r="N98">
        <v>1011</v>
      </c>
      <c r="O98" t="s">
        <v>646</v>
      </c>
      <c r="P98" t="s">
        <v>646</v>
      </c>
      <c r="Q98">
        <v>1</v>
      </c>
      <c r="X98">
        <v>1.6</v>
      </c>
      <c r="Y98">
        <v>0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0</v>
      </c>
      <c r="AF98" t="s">
        <v>156</v>
      </c>
      <c r="AG98">
        <v>1.8399999999999999</v>
      </c>
      <c r="AH98">
        <v>2</v>
      </c>
      <c r="AI98">
        <v>51457632</v>
      </c>
      <c r="AJ98">
        <v>98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</row>
    <row r="99" spans="1:44" x14ac:dyDescent="0.2">
      <c r="A99">
        <f>ROW(Source!A94)</f>
        <v>94</v>
      </c>
      <c r="B99">
        <v>51457644</v>
      </c>
      <c r="C99">
        <v>51457625</v>
      </c>
      <c r="D99">
        <v>0</v>
      </c>
      <c r="E99">
        <v>1</v>
      </c>
      <c r="F99">
        <v>1</v>
      </c>
      <c r="G99">
        <v>1</v>
      </c>
      <c r="H99">
        <v>2</v>
      </c>
      <c r="I99" t="s">
        <v>693</v>
      </c>
      <c r="J99" t="s">
        <v>3</v>
      </c>
      <c r="K99" t="s">
        <v>694</v>
      </c>
      <c r="L99">
        <v>37129807</v>
      </c>
      <c r="N99">
        <v>1011</v>
      </c>
      <c r="O99" t="s">
        <v>646</v>
      </c>
      <c r="P99" t="s">
        <v>646</v>
      </c>
      <c r="Q99">
        <v>1</v>
      </c>
      <c r="X99">
        <v>4.26</v>
      </c>
      <c r="Y99">
        <v>0</v>
      </c>
      <c r="Z99">
        <v>0</v>
      </c>
      <c r="AA99">
        <v>0</v>
      </c>
      <c r="AB99">
        <v>0</v>
      </c>
      <c r="AC99">
        <v>0</v>
      </c>
      <c r="AD99">
        <v>1</v>
      </c>
      <c r="AE99">
        <v>0</v>
      </c>
      <c r="AF99" t="s">
        <v>156</v>
      </c>
      <c r="AG99">
        <v>4.8989999999999991</v>
      </c>
      <c r="AH99">
        <v>2</v>
      </c>
      <c r="AI99">
        <v>51457633</v>
      </c>
      <c r="AJ99">
        <v>99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</row>
    <row r="100" spans="1:44" x14ac:dyDescent="0.2">
      <c r="A100">
        <f>ROW(Source!A94)</f>
        <v>94</v>
      </c>
      <c r="B100">
        <v>51457645</v>
      </c>
      <c r="C100">
        <v>51457625</v>
      </c>
      <c r="D100">
        <v>0</v>
      </c>
      <c r="E100">
        <v>1</v>
      </c>
      <c r="F100">
        <v>1</v>
      </c>
      <c r="G100">
        <v>1</v>
      </c>
      <c r="H100">
        <v>2</v>
      </c>
      <c r="I100" t="s">
        <v>695</v>
      </c>
      <c r="J100" t="s">
        <v>3</v>
      </c>
      <c r="K100" t="s">
        <v>696</v>
      </c>
      <c r="L100">
        <v>37129807</v>
      </c>
      <c r="N100">
        <v>1011</v>
      </c>
      <c r="O100" t="s">
        <v>646</v>
      </c>
      <c r="P100" t="s">
        <v>646</v>
      </c>
      <c r="Q100">
        <v>1</v>
      </c>
      <c r="X100">
        <v>0.45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</v>
      </c>
      <c r="AE100">
        <v>0</v>
      </c>
      <c r="AF100" t="s">
        <v>156</v>
      </c>
      <c r="AG100">
        <v>0.51749999999999996</v>
      </c>
      <c r="AH100">
        <v>2</v>
      </c>
      <c r="AI100">
        <v>51457634</v>
      </c>
      <c r="AJ100">
        <v>100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</row>
    <row r="101" spans="1:44" x14ac:dyDescent="0.2">
      <c r="A101">
        <f>ROW(Source!A94)</f>
        <v>94</v>
      </c>
      <c r="B101">
        <v>51457646</v>
      </c>
      <c r="C101">
        <v>51457625</v>
      </c>
      <c r="D101">
        <v>0</v>
      </c>
      <c r="E101">
        <v>1</v>
      </c>
      <c r="F101">
        <v>1</v>
      </c>
      <c r="G101">
        <v>1</v>
      </c>
      <c r="H101">
        <v>2</v>
      </c>
      <c r="I101" t="s">
        <v>697</v>
      </c>
      <c r="J101" t="s">
        <v>3</v>
      </c>
      <c r="K101" t="s">
        <v>698</v>
      </c>
      <c r="L101">
        <v>37129807</v>
      </c>
      <c r="N101">
        <v>1011</v>
      </c>
      <c r="O101" t="s">
        <v>646</v>
      </c>
      <c r="P101" t="s">
        <v>646</v>
      </c>
      <c r="Q101">
        <v>1</v>
      </c>
      <c r="X101">
        <v>4.26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1</v>
      </c>
      <c r="AE101">
        <v>0</v>
      </c>
      <c r="AF101" t="s">
        <v>156</v>
      </c>
      <c r="AG101">
        <v>4.8989999999999991</v>
      </c>
      <c r="AH101">
        <v>2</v>
      </c>
      <c r="AI101">
        <v>51457635</v>
      </c>
      <c r="AJ101">
        <v>101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</row>
    <row r="102" spans="1:44" x14ac:dyDescent="0.2">
      <c r="A102">
        <f>ROW(Source!A94)</f>
        <v>94</v>
      </c>
      <c r="B102">
        <v>51457647</v>
      </c>
      <c r="C102">
        <v>51457625</v>
      </c>
      <c r="D102">
        <v>0</v>
      </c>
      <c r="E102">
        <v>1</v>
      </c>
      <c r="F102">
        <v>1</v>
      </c>
      <c r="G102">
        <v>1</v>
      </c>
      <c r="H102">
        <v>2</v>
      </c>
      <c r="I102" t="s">
        <v>681</v>
      </c>
      <c r="J102" t="s">
        <v>3</v>
      </c>
      <c r="K102" t="s">
        <v>682</v>
      </c>
      <c r="L102">
        <v>37129807</v>
      </c>
      <c r="N102">
        <v>1011</v>
      </c>
      <c r="O102" t="s">
        <v>646</v>
      </c>
      <c r="P102" t="s">
        <v>646</v>
      </c>
      <c r="Q102">
        <v>1</v>
      </c>
      <c r="X102">
        <v>10.62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0</v>
      </c>
      <c r="AF102" t="s">
        <v>156</v>
      </c>
      <c r="AG102">
        <v>12.212999999999997</v>
      </c>
      <c r="AH102">
        <v>2</v>
      </c>
      <c r="AI102">
        <v>51457636</v>
      </c>
      <c r="AJ102">
        <v>102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</row>
    <row r="103" spans="1:44" x14ac:dyDescent="0.2">
      <c r="A103">
        <f>ROW(Source!A95)</f>
        <v>95</v>
      </c>
      <c r="B103">
        <v>51457654</v>
      </c>
      <c r="C103">
        <v>51457648</v>
      </c>
      <c r="D103">
        <v>0</v>
      </c>
      <c r="E103">
        <v>1</v>
      </c>
      <c r="F103">
        <v>1</v>
      </c>
      <c r="G103">
        <v>1</v>
      </c>
      <c r="H103">
        <v>1</v>
      </c>
      <c r="I103" t="s">
        <v>699</v>
      </c>
      <c r="J103" t="s">
        <v>3</v>
      </c>
      <c r="K103" t="s">
        <v>700</v>
      </c>
      <c r="L103">
        <v>1369</v>
      </c>
      <c r="N103">
        <v>1013</v>
      </c>
      <c r="O103" t="s">
        <v>642</v>
      </c>
      <c r="P103" t="s">
        <v>642</v>
      </c>
      <c r="Q103">
        <v>1</v>
      </c>
      <c r="X103">
        <v>1560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1</v>
      </c>
      <c r="AE103">
        <v>1</v>
      </c>
      <c r="AF103" t="s">
        <v>156</v>
      </c>
      <c r="AG103">
        <v>1793.9999999999998</v>
      </c>
      <c r="AH103">
        <v>2</v>
      </c>
      <c r="AI103">
        <v>51457649</v>
      </c>
      <c r="AJ103">
        <v>103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</row>
    <row r="104" spans="1:44" x14ac:dyDescent="0.2">
      <c r="A104">
        <f>ROW(Source!A95)</f>
        <v>95</v>
      </c>
      <c r="B104">
        <v>51457655</v>
      </c>
      <c r="C104">
        <v>51457648</v>
      </c>
      <c r="D104">
        <v>121548</v>
      </c>
      <c r="E104">
        <v>1</v>
      </c>
      <c r="F104">
        <v>1</v>
      </c>
      <c r="G104">
        <v>1</v>
      </c>
      <c r="H104">
        <v>1</v>
      </c>
      <c r="I104" t="s">
        <v>31</v>
      </c>
      <c r="J104" t="s">
        <v>3</v>
      </c>
      <c r="K104" t="s">
        <v>643</v>
      </c>
      <c r="L104">
        <v>1369</v>
      </c>
      <c r="N104">
        <v>1013</v>
      </c>
      <c r="O104" t="s">
        <v>642</v>
      </c>
      <c r="P104" t="s">
        <v>642</v>
      </c>
      <c r="Q104">
        <v>1</v>
      </c>
      <c r="X104">
        <v>44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1</v>
      </c>
      <c r="AE104">
        <v>2</v>
      </c>
      <c r="AF104" t="s">
        <v>156</v>
      </c>
      <c r="AG104">
        <v>50.599999999999994</v>
      </c>
      <c r="AH104">
        <v>2</v>
      </c>
      <c r="AI104">
        <v>51457650</v>
      </c>
      <c r="AJ104">
        <v>104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</row>
    <row r="105" spans="1:44" x14ac:dyDescent="0.2">
      <c r="A105">
        <f>ROW(Source!A95)</f>
        <v>95</v>
      </c>
      <c r="B105">
        <v>51457656</v>
      </c>
      <c r="C105">
        <v>51457648</v>
      </c>
      <c r="D105">
        <v>0</v>
      </c>
      <c r="E105">
        <v>1</v>
      </c>
      <c r="F105">
        <v>1</v>
      </c>
      <c r="G105">
        <v>1</v>
      </c>
      <c r="H105">
        <v>2</v>
      </c>
      <c r="I105" t="s">
        <v>673</v>
      </c>
      <c r="J105" t="s">
        <v>3</v>
      </c>
      <c r="K105" t="s">
        <v>674</v>
      </c>
      <c r="L105">
        <v>37129807</v>
      </c>
      <c r="N105">
        <v>1011</v>
      </c>
      <c r="O105" t="s">
        <v>646</v>
      </c>
      <c r="P105" t="s">
        <v>646</v>
      </c>
      <c r="Q105">
        <v>1</v>
      </c>
      <c r="X105">
        <v>22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1</v>
      </c>
      <c r="AE105">
        <v>0</v>
      </c>
      <c r="AF105" t="s">
        <v>156</v>
      </c>
      <c r="AG105">
        <v>25.299999999999997</v>
      </c>
      <c r="AH105">
        <v>2</v>
      </c>
      <c r="AI105">
        <v>51457651</v>
      </c>
      <c r="AJ105">
        <v>105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</row>
    <row r="106" spans="1:44" x14ac:dyDescent="0.2">
      <c r="A106">
        <f>ROW(Source!A95)</f>
        <v>95</v>
      </c>
      <c r="B106">
        <v>51457657</v>
      </c>
      <c r="C106">
        <v>51457648</v>
      </c>
      <c r="D106">
        <v>0</v>
      </c>
      <c r="E106">
        <v>1</v>
      </c>
      <c r="F106">
        <v>1</v>
      </c>
      <c r="G106">
        <v>1</v>
      </c>
      <c r="H106">
        <v>2</v>
      </c>
      <c r="I106" t="s">
        <v>701</v>
      </c>
      <c r="J106" t="s">
        <v>3</v>
      </c>
      <c r="K106" t="s">
        <v>702</v>
      </c>
      <c r="L106">
        <v>37129807</v>
      </c>
      <c r="N106">
        <v>1011</v>
      </c>
      <c r="O106" t="s">
        <v>646</v>
      </c>
      <c r="P106" t="s">
        <v>646</v>
      </c>
      <c r="Q106">
        <v>1</v>
      </c>
      <c r="X106">
        <v>113.35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1</v>
      </c>
      <c r="AE106">
        <v>0</v>
      </c>
      <c r="AF106" t="s">
        <v>156</v>
      </c>
      <c r="AG106">
        <v>130.35249999999999</v>
      </c>
      <c r="AH106">
        <v>2</v>
      </c>
      <c r="AI106">
        <v>51457652</v>
      </c>
      <c r="AJ106">
        <v>106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</row>
    <row r="107" spans="1:44" x14ac:dyDescent="0.2">
      <c r="A107">
        <f>ROW(Source!A95)</f>
        <v>95</v>
      </c>
      <c r="B107">
        <v>51457658</v>
      </c>
      <c r="C107">
        <v>51457648</v>
      </c>
      <c r="D107">
        <v>0</v>
      </c>
      <c r="E107">
        <v>1</v>
      </c>
      <c r="F107">
        <v>1</v>
      </c>
      <c r="G107">
        <v>1</v>
      </c>
      <c r="H107">
        <v>2</v>
      </c>
      <c r="I107" t="s">
        <v>681</v>
      </c>
      <c r="J107" t="s">
        <v>3</v>
      </c>
      <c r="K107" t="s">
        <v>682</v>
      </c>
      <c r="L107">
        <v>37129807</v>
      </c>
      <c r="N107">
        <v>1011</v>
      </c>
      <c r="O107" t="s">
        <v>646</v>
      </c>
      <c r="P107" t="s">
        <v>646</v>
      </c>
      <c r="Q107">
        <v>1</v>
      </c>
      <c r="X107">
        <v>10.7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1</v>
      </c>
      <c r="AE107">
        <v>0</v>
      </c>
      <c r="AF107" t="s">
        <v>156</v>
      </c>
      <c r="AG107">
        <v>12.304999999999998</v>
      </c>
      <c r="AH107">
        <v>2</v>
      </c>
      <c r="AI107">
        <v>51457653</v>
      </c>
      <c r="AJ107">
        <v>107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</row>
    <row r="108" spans="1:44" x14ac:dyDescent="0.2">
      <c r="A108">
        <f>ROW(Source!A96)</f>
        <v>96</v>
      </c>
      <c r="B108">
        <v>51457654</v>
      </c>
      <c r="C108">
        <v>51457648</v>
      </c>
      <c r="D108">
        <v>0</v>
      </c>
      <c r="E108">
        <v>1</v>
      </c>
      <c r="F108">
        <v>1</v>
      </c>
      <c r="G108">
        <v>1</v>
      </c>
      <c r="H108">
        <v>1</v>
      </c>
      <c r="I108" t="s">
        <v>699</v>
      </c>
      <c r="J108" t="s">
        <v>3</v>
      </c>
      <c r="K108" t="s">
        <v>700</v>
      </c>
      <c r="L108">
        <v>1369</v>
      </c>
      <c r="N108">
        <v>1013</v>
      </c>
      <c r="O108" t="s">
        <v>642</v>
      </c>
      <c r="P108" t="s">
        <v>642</v>
      </c>
      <c r="Q108">
        <v>1</v>
      </c>
      <c r="X108">
        <v>1560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1</v>
      </c>
      <c r="AE108">
        <v>1</v>
      </c>
      <c r="AF108" t="s">
        <v>156</v>
      </c>
      <c r="AG108">
        <v>1793.9999999999998</v>
      </c>
      <c r="AH108">
        <v>2</v>
      </c>
      <c r="AI108">
        <v>51457649</v>
      </c>
      <c r="AJ108">
        <v>108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</row>
    <row r="109" spans="1:44" x14ac:dyDescent="0.2">
      <c r="A109">
        <f>ROW(Source!A96)</f>
        <v>96</v>
      </c>
      <c r="B109">
        <v>51457655</v>
      </c>
      <c r="C109">
        <v>51457648</v>
      </c>
      <c r="D109">
        <v>121548</v>
      </c>
      <c r="E109">
        <v>1</v>
      </c>
      <c r="F109">
        <v>1</v>
      </c>
      <c r="G109">
        <v>1</v>
      </c>
      <c r="H109">
        <v>1</v>
      </c>
      <c r="I109" t="s">
        <v>31</v>
      </c>
      <c r="J109" t="s">
        <v>3</v>
      </c>
      <c r="K109" t="s">
        <v>643</v>
      </c>
      <c r="L109">
        <v>1369</v>
      </c>
      <c r="N109">
        <v>1013</v>
      </c>
      <c r="O109" t="s">
        <v>642</v>
      </c>
      <c r="P109" t="s">
        <v>642</v>
      </c>
      <c r="Q109">
        <v>1</v>
      </c>
      <c r="X109">
        <v>44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1</v>
      </c>
      <c r="AE109">
        <v>2</v>
      </c>
      <c r="AF109" t="s">
        <v>156</v>
      </c>
      <c r="AG109">
        <v>50.599999999999994</v>
      </c>
      <c r="AH109">
        <v>2</v>
      </c>
      <c r="AI109">
        <v>51457650</v>
      </c>
      <c r="AJ109">
        <v>109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</row>
    <row r="110" spans="1:44" x14ac:dyDescent="0.2">
      <c r="A110">
        <f>ROW(Source!A96)</f>
        <v>96</v>
      </c>
      <c r="B110">
        <v>51457656</v>
      </c>
      <c r="C110">
        <v>51457648</v>
      </c>
      <c r="D110">
        <v>0</v>
      </c>
      <c r="E110">
        <v>1</v>
      </c>
      <c r="F110">
        <v>1</v>
      </c>
      <c r="G110">
        <v>1</v>
      </c>
      <c r="H110">
        <v>2</v>
      </c>
      <c r="I110" t="s">
        <v>673</v>
      </c>
      <c r="J110" t="s">
        <v>3</v>
      </c>
      <c r="K110" t="s">
        <v>674</v>
      </c>
      <c r="L110">
        <v>37129807</v>
      </c>
      <c r="N110">
        <v>1011</v>
      </c>
      <c r="O110" t="s">
        <v>646</v>
      </c>
      <c r="P110" t="s">
        <v>646</v>
      </c>
      <c r="Q110">
        <v>1</v>
      </c>
      <c r="X110">
        <v>22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1</v>
      </c>
      <c r="AE110">
        <v>0</v>
      </c>
      <c r="AF110" t="s">
        <v>156</v>
      </c>
      <c r="AG110">
        <v>25.299999999999997</v>
      </c>
      <c r="AH110">
        <v>2</v>
      </c>
      <c r="AI110">
        <v>51457651</v>
      </c>
      <c r="AJ110">
        <v>110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</row>
    <row r="111" spans="1:44" x14ac:dyDescent="0.2">
      <c r="A111">
        <f>ROW(Source!A96)</f>
        <v>96</v>
      </c>
      <c r="B111">
        <v>51457657</v>
      </c>
      <c r="C111">
        <v>51457648</v>
      </c>
      <c r="D111">
        <v>0</v>
      </c>
      <c r="E111">
        <v>1</v>
      </c>
      <c r="F111">
        <v>1</v>
      </c>
      <c r="G111">
        <v>1</v>
      </c>
      <c r="H111">
        <v>2</v>
      </c>
      <c r="I111" t="s">
        <v>701</v>
      </c>
      <c r="J111" t="s">
        <v>3</v>
      </c>
      <c r="K111" t="s">
        <v>702</v>
      </c>
      <c r="L111">
        <v>37129807</v>
      </c>
      <c r="N111">
        <v>1011</v>
      </c>
      <c r="O111" t="s">
        <v>646</v>
      </c>
      <c r="P111" t="s">
        <v>646</v>
      </c>
      <c r="Q111">
        <v>1</v>
      </c>
      <c r="X111">
        <v>113.35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0</v>
      </c>
      <c r="AF111" t="s">
        <v>156</v>
      </c>
      <c r="AG111">
        <v>130.35249999999999</v>
      </c>
      <c r="AH111">
        <v>2</v>
      </c>
      <c r="AI111">
        <v>51457652</v>
      </c>
      <c r="AJ111">
        <v>111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</row>
    <row r="112" spans="1:44" x14ac:dyDescent="0.2">
      <c r="A112">
        <f>ROW(Source!A96)</f>
        <v>96</v>
      </c>
      <c r="B112">
        <v>51457658</v>
      </c>
      <c r="C112">
        <v>51457648</v>
      </c>
      <c r="D112">
        <v>0</v>
      </c>
      <c r="E112">
        <v>1</v>
      </c>
      <c r="F112">
        <v>1</v>
      </c>
      <c r="G112">
        <v>1</v>
      </c>
      <c r="H112">
        <v>2</v>
      </c>
      <c r="I112" t="s">
        <v>681</v>
      </c>
      <c r="J112" t="s">
        <v>3</v>
      </c>
      <c r="K112" t="s">
        <v>682</v>
      </c>
      <c r="L112">
        <v>37129807</v>
      </c>
      <c r="N112">
        <v>1011</v>
      </c>
      <c r="O112" t="s">
        <v>646</v>
      </c>
      <c r="P112" t="s">
        <v>646</v>
      </c>
      <c r="Q112">
        <v>1</v>
      </c>
      <c r="X112">
        <v>10.7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1</v>
      </c>
      <c r="AE112">
        <v>0</v>
      </c>
      <c r="AF112" t="s">
        <v>156</v>
      </c>
      <c r="AG112">
        <v>12.304999999999998</v>
      </c>
      <c r="AH112">
        <v>2</v>
      </c>
      <c r="AI112">
        <v>51457653</v>
      </c>
      <c r="AJ112">
        <v>112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</row>
    <row r="113" spans="1:44" x14ac:dyDescent="0.2">
      <c r="A113">
        <f>ROW(Source!A152)</f>
        <v>152</v>
      </c>
      <c r="B113">
        <v>51457694</v>
      </c>
      <c r="C113">
        <v>51457669</v>
      </c>
      <c r="D113">
        <v>0</v>
      </c>
      <c r="E113">
        <v>1</v>
      </c>
      <c r="F113">
        <v>1</v>
      </c>
      <c r="G113">
        <v>1</v>
      </c>
      <c r="H113">
        <v>1</v>
      </c>
      <c r="I113" t="s">
        <v>703</v>
      </c>
      <c r="J113" t="s">
        <v>3</v>
      </c>
      <c r="K113" t="s">
        <v>704</v>
      </c>
      <c r="L113">
        <v>1369</v>
      </c>
      <c r="N113">
        <v>1013</v>
      </c>
      <c r="O113" t="s">
        <v>642</v>
      </c>
      <c r="P113" t="s">
        <v>642</v>
      </c>
      <c r="Q113">
        <v>1</v>
      </c>
      <c r="X113">
        <v>1160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1</v>
      </c>
      <c r="AF113" t="s">
        <v>43</v>
      </c>
      <c r="AG113">
        <v>1534.1</v>
      </c>
      <c r="AH113">
        <v>2</v>
      </c>
      <c r="AI113">
        <v>51457670</v>
      </c>
      <c r="AJ113">
        <v>113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</row>
    <row r="114" spans="1:44" x14ac:dyDescent="0.2">
      <c r="A114">
        <f>ROW(Source!A152)</f>
        <v>152</v>
      </c>
      <c r="B114">
        <v>51457695</v>
      </c>
      <c r="C114">
        <v>51457669</v>
      </c>
      <c r="D114">
        <v>121548</v>
      </c>
      <c r="E114">
        <v>1</v>
      </c>
      <c r="F114">
        <v>1</v>
      </c>
      <c r="G114">
        <v>1</v>
      </c>
      <c r="H114">
        <v>1</v>
      </c>
      <c r="I114" t="s">
        <v>31</v>
      </c>
      <c r="J114" t="s">
        <v>3</v>
      </c>
      <c r="K114" t="s">
        <v>643</v>
      </c>
      <c r="L114">
        <v>1369</v>
      </c>
      <c r="N114">
        <v>1013</v>
      </c>
      <c r="O114" t="s">
        <v>642</v>
      </c>
      <c r="P114" t="s">
        <v>642</v>
      </c>
      <c r="Q114">
        <v>1</v>
      </c>
      <c r="X114">
        <v>105.2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1</v>
      </c>
      <c r="AE114">
        <v>2</v>
      </c>
      <c r="AF114" t="s">
        <v>36</v>
      </c>
      <c r="AG114">
        <v>151.22499999999999</v>
      </c>
      <c r="AH114">
        <v>2</v>
      </c>
      <c r="AI114">
        <v>51457671</v>
      </c>
      <c r="AJ114">
        <v>114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</row>
    <row r="115" spans="1:44" x14ac:dyDescent="0.2">
      <c r="A115">
        <f>ROW(Source!A152)</f>
        <v>152</v>
      </c>
      <c r="B115">
        <v>51457696</v>
      </c>
      <c r="C115">
        <v>51457669</v>
      </c>
      <c r="D115">
        <v>0</v>
      </c>
      <c r="E115">
        <v>1</v>
      </c>
      <c r="F115">
        <v>1</v>
      </c>
      <c r="G115">
        <v>1</v>
      </c>
      <c r="H115">
        <v>2</v>
      </c>
      <c r="I115" t="s">
        <v>673</v>
      </c>
      <c r="J115" t="s">
        <v>3</v>
      </c>
      <c r="K115" t="s">
        <v>674</v>
      </c>
      <c r="L115">
        <v>37129807</v>
      </c>
      <c r="N115">
        <v>1011</v>
      </c>
      <c r="O115" t="s">
        <v>646</v>
      </c>
      <c r="P115" t="s">
        <v>646</v>
      </c>
      <c r="Q115">
        <v>1</v>
      </c>
      <c r="X115">
        <v>33.4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1</v>
      </c>
      <c r="AE115">
        <v>0</v>
      </c>
      <c r="AF115" t="s">
        <v>36</v>
      </c>
      <c r="AG115">
        <v>48.012499999999996</v>
      </c>
      <c r="AH115">
        <v>2</v>
      </c>
      <c r="AI115">
        <v>51457672</v>
      </c>
      <c r="AJ115">
        <v>115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</row>
    <row r="116" spans="1:44" x14ac:dyDescent="0.2">
      <c r="A116">
        <f>ROW(Source!A152)</f>
        <v>152</v>
      </c>
      <c r="B116">
        <v>51457697</v>
      </c>
      <c r="C116">
        <v>51457669</v>
      </c>
      <c r="D116">
        <v>0</v>
      </c>
      <c r="E116">
        <v>1</v>
      </c>
      <c r="F116">
        <v>1</v>
      </c>
      <c r="G116">
        <v>1</v>
      </c>
      <c r="H116">
        <v>2</v>
      </c>
      <c r="I116" t="s">
        <v>705</v>
      </c>
      <c r="J116" t="s">
        <v>3</v>
      </c>
      <c r="K116" t="s">
        <v>706</v>
      </c>
      <c r="L116">
        <v>37129807</v>
      </c>
      <c r="N116">
        <v>1011</v>
      </c>
      <c r="O116" t="s">
        <v>646</v>
      </c>
      <c r="P116" t="s">
        <v>646</v>
      </c>
      <c r="Q116">
        <v>1</v>
      </c>
      <c r="X116">
        <v>23.32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1</v>
      </c>
      <c r="AE116">
        <v>0</v>
      </c>
      <c r="AF116" t="s">
        <v>36</v>
      </c>
      <c r="AG116">
        <v>33.522499999999994</v>
      </c>
      <c r="AH116">
        <v>2</v>
      </c>
      <c r="AI116">
        <v>51457673</v>
      </c>
      <c r="AJ116">
        <v>116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</row>
    <row r="117" spans="1:44" x14ac:dyDescent="0.2">
      <c r="A117">
        <f>ROW(Source!A152)</f>
        <v>152</v>
      </c>
      <c r="B117">
        <v>51457698</v>
      </c>
      <c r="C117">
        <v>51457669</v>
      </c>
      <c r="D117">
        <v>0</v>
      </c>
      <c r="E117">
        <v>1</v>
      </c>
      <c r="F117">
        <v>1</v>
      </c>
      <c r="G117">
        <v>1</v>
      </c>
      <c r="H117">
        <v>2</v>
      </c>
      <c r="I117" t="s">
        <v>701</v>
      </c>
      <c r="J117" t="s">
        <v>3</v>
      </c>
      <c r="K117" t="s">
        <v>702</v>
      </c>
      <c r="L117">
        <v>37129807</v>
      </c>
      <c r="N117">
        <v>1011</v>
      </c>
      <c r="O117" t="s">
        <v>646</v>
      </c>
      <c r="P117" t="s">
        <v>646</v>
      </c>
      <c r="Q117">
        <v>1</v>
      </c>
      <c r="X117">
        <v>18.27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1</v>
      </c>
      <c r="AE117">
        <v>0</v>
      </c>
      <c r="AF117" t="s">
        <v>36</v>
      </c>
      <c r="AG117">
        <v>26.263124999999995</v>
      </c>
      <c r="AH117">
        <v>2</v>
      </c>
      <c r="AI117">
        <v>51457674</v>
      </c>
      <c r="AJ117">
        <v>117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</row>
    <row r="118" spans="1:44" x14ac:dyDescent="0.2">
      <c r="A118">
        <f>ROW(Source!A152)</f>
        <v>152</v>
      </c>
      <c r="B118">
        <v>51457699</v>
      </c>
      <c r="C118">
        <v>51457669</v>
      </c>
      <c r="D118">
        <v>0</v>
      </c>
      <c r="E118">
        <v>1</v>
      </c>
      <c r="F118">
        <v>1</v>
      </c>
      <c r="G118">
        <v>1</v>
      </c>
      <c r="H118">
        <v>2</v>
      </c>
      <c r="I118" t="s">
        <v>689</v>
      </c>
      <c r="J118" t="s">
        <v>3</v>
      </c>
      <c r="K118" t="s">
        <v>690</v>
      </c>
      <c r="L118">
        <v>37129807</v>
      </c>
      <c r="N118">
        <v>1011</v>
      </c>
      <c r="O118" t="s">
        <v>646</v>
      </c>
      <c r="P118" t="s">
        <v>646</v>
      </c>
      <c r="Q118">
        <v>1</v>
      </c>
      <c r="X118">
        <v>75.900000000000006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0</v>
      </c>
      <c r="AF118" t="s">
        <v>36</v>
      </c>
      <c r="AG118">
        <v>109.10624999999999</v>
      </c>
      <c r="AH118">
        <v>2</v>
      </c>
      <c r="AI118">
        <v>51457675</v>
      </c>
      <c r="AJ118">
        <v>118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</row>
    <row r="119" spans="1:44" x14ac:dyDescent="0.2">
      <c r="A119">
        <f>ROW(Source!A152)</f>
        <v>152</v>
      </c>
      <c r="B119">
        <v>51457700</v>
      </c>
      <c r="C119">
        <v>51457669</v>
      </c>
      <c r="D119">
        <v>0</v>
      </c>
      <c r="E119">
        <v>1</v>
      </c>
      <c r="F119">
        <v>1</v>
      </c>
      <c r="G119">
        <v>1</v>
      </c>
      <c r="H119">
        <v>2</v>
      </c>
      <c r="I119" t="s">
        <v>693</v>
      </c>
      <c r="J119" t="s">
        <v>3</v>
      </c>
      <c r="K119" t="s">
        <v>694</v>
      </c>
      <c r="L119">
        <v>37129807</v>
      </c>
      <c r="N119">
        <v>1011</v>
      </c>
      <c r="O119" t="s">
        <v>646</v>
      </c>
      <c r="P119" t="s">
        <v>646</v>
      </c>
      <c r="Q119">
        <v>1</v>
      </c>
      <c r="X119">
        <v>19.2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1</v>
      </c>
      <c r="AE119">
        <v>0</v>
      </c>
      <c r="AF119" t="s">
        <v>36</v>
      </c>
      <c r="AG119">
        <v>27.599999999999998</v>
      </c>
      <c r="AH119">
        <v>2</v>
      </c>
      <c r="AI119">
        <v>51457676</v>
      </c>
      <c r="AJ119">
        <v>119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</row>
    <row r="120" spans="1:44" x14ac:dyDescent="0.2">
      <c r="A120">
        <f>ROW(Source!A152)</f>
        <v>152</v>
      </c>
      <c r="B120">
        <v>51457701</v>
      </c>
      <c r="C120">
        <v>51457669</v>
      </c>
      <c r="D120">
        <v>0</v>
      </c>
      <c r="E120">
        <v>1</v>
      </c>
      <c r="F120">
        <v>1</v>
      </c>
      <c r="G120">
        <v>1</v>
      </c>
      <c r="H120">
        <v>2</v>
      </c>
      <c r="I120" t="s">
        <v>681</v>
      </c>
      <c r="J120" t="s">
        <v>3</v>
      </c>
      <c r="K120" t="s">
        <v>682</v>
      </c>
      <c r="L120">
        <v>37129807</v>
      </c>
      <c r="N120">
        <v>1011</v>
      </c>
      <c r="O120" t="s">
        <v>646</v>
      </c>
      <c r="P120" t="s">
        <v>646</v>
      </c>
      <c r="Q120">
        <v>1</v>
      </c>
      <c r="X120">
        <v>104.4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0</v>
      </c>
      <c r="AF120" t="s">
        <v>36</v>
      </c>
      <c r="AG120">
        <v>150.07499999999999</v>
      </c>
      <c r="AH120">
        <v>2</v>
      </c>
      <c r="AI120">
        <v>51457677</v>
      </c>
      <c r="AJ120">
        <v>120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</row>
    <row r="121" spans="1:44" x14ac:dyDescent="0.2">
      <c r="A121">
        <f>ROW(Source!A152)</f>
        <v>152</v>
      </c>
      <c r="B121">
        <v>51457702</v>
      </c>
      <c r="C121">
        <v>51457669</v>
      </c>
      <c r="D121">
        <v>0</v>
      </c>
      <c r="E121">
        <v>1</v>
      </c>
      <c r="F121">
        <v>1</v>
      </c>
      <c r="G121">
        <v>1</v>
      </c>
      <c r="H121">
        <v>2</v>
      </c>
      <c r="I121" t="s">
        <v>707</v>
      </c>
      <c r="J121" t="s">
        <v>3</v>
      </c>
      <c r="K121" t="s">
        <v>708</v>
      </c>
      <c r="L121">
        <v>37129807</v>
      </c>
      <c r="N121">
        <v>1011</v>
      </c>
      <c r="O121" t="s">
        <v>646</v>
      </c>
      <c r="P121" t="s">
        <v>646</v>
      </c>
      <c r="Q121">
        <v>1</v>
      </c>
      <c r="X121">
        <v>0.25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1</v>
      </c>
      <c r="AE121">
        <v>0</v>
      </c>
      <c r="AF121" t="s">
        <v>36</v>
      </c>
      <c r="AG121">
        <v>0.359375</v>
      </c>
      <c r="AH121">
        <v>2</v>
      </c>
      <c r="AI121">
        <v>51457678</v>
      </c>
      <c r="AJ121">
        <v>121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</row>
    <row r="122" spans="1:44" x14ac:dyDescent="0.2">
      <c r="A122">
        <f>ROW(Source!A152)</f>
        <v>152</v>
      </c>
      <c r="B122">
        <v>51457703</v>
      </c>
      <c r="C122">
        <v>51457669</v>
      </c>
      <c r="D122">
        <v>0</v>
      </c>
      <c r="E122">
        <v>1</v>
      </c>
      <c r="F122">
        <v>1</v>
      </c>
      <c r="G122">
        <v>1</v>
      </c>
      <c r="H122">
        <v>2</v>
      </c>
      <c r="I122" t="s">
        <v>709</v>
      </c>
      <c r="J122" t="s">
        <v>3</v>
      </c>
      <c r="K122" t="s">
        <v>710</v>
      </c>
      <c r="L122">
        <v>37129807</v>
      </c>
      <c r="N122">
        <v>1011</v>
      </c>
      <c r="O122" t="s">
        <v>646</v>
      </c>
      <c r="P122" t="s">
        <v>646</v>
      </c>
      <c r="Q122">
        <v>1</v>
      </c>
      <c r="X122">
        <v>0.25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1</v>
      </c>
      <c r="AE122">
        <v>0</v>
      </c>
      <c r="AF122" t="s">
        <v>36</v>
      </c>
      <c r="AG122">
        <v>0.359375</v>
      </c>
      <c r="AH122">
        <v>2</v>
      </c>
      <c r="AI122">
        <v>51457679</v>
      </c>
      <c r="AJ122">
        <v>122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</row>
    <row r="123" spans="1:44" x14ac:dyDescent="0.2">
      <c r="A123">
        <f>ROW(Source!A152)</f>
        <v>152</v>
      </c>
      <c r="B123">
        <v>51457704</v>
      </c>
      <c r="C123">
        <v>51457669</v>
      </c>
      <c r="D123">
        <v>0</v>
      </c>
      <c r="E123">
        <v>1</v>
      </c>
      <c r="F123">
        <v>1</v>
      </c>
      <c r="G123">
        <v>1</v>
      </c>
      <c r="H123">
        <v>2</v>
      </c>
      <c r="I123" t="s">
        <v>711</v>
      </c>
      <c r="J123" t="s">
        <v>3</v>
      </c>
      <c r="K123" t="s">
        <v>712</v>
      </c>
      <c r="L123">
        <v>37129807</v>
      </c>
      <c r="N123">
        <v>1011</v>
      </c>
      <c r="O123" t="s">
        <v>646</v>
      </c>
      <c r="P123" t="s">
        <v>646</v>
      </c>
      <c r="Q123">
        <v>1</v>
      </c>
      <c r="X123">
        <v>60.32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1</v>
      </c>
      <c r="AE123">
        <v>0</v>
      </c>
      <c r="AF123" t="s">
        <v>36</v>
      </c>
      <c r="AG123">
        <v>86.71</v>
      </c>
      <c r="AH123">
        <v>2</v>
      </c>
      <c r="AI123">
        <v>51457680</v>
      </c>
      <c r="AJ123">
        <v>123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</row>
    <row r="124" spans="1:44" x14ac:dyDescent="0.2">
      <c r="A124">
        <f>ROW(Source!A152)</f>
        <v>152</v>
      </c>
      <c r="B124">
        <v>51457705</v>
      </c>
      <c r="C124">
        <v>51457669</v>
      </c>
      <c r="D124">
        <v>0</v>
      </c>
      <c r="E124">
        <v>1</v>
      </c>
      <c r="F124">
        <v>1</v>
      </c>
      <c r="G124">
        <v>1</v>
      </c>
      <c r="H124">
        <v>3</v>
      </c>
      <c r="I124" t="s">
        <v>713</v>
      </c>
      <c r="J124" t="s">
        <v>3</v>
      </c>
      <c r="K124" t="s">
        <v>714</v>
      </c>
      <c r="L124">
        <v>1348</v>
      </c>
      <c r="N124">
        <v>1009</v>
      </c>
      <c r="O124" t="s">
        <v>230</v>
      </c>
      <c r="P124" t="s">
        <v>230</v>
      </c>
      <c r="Q124">
        <v>1000</v>
      </c>
      <c r="X124">
        <v>0.08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1</v>
      </c>
      <c r="AE124">
        <v>0</v>
      </c>
      <c r="AF124" t="s">
        <v>3</v>
      </c>
      <c r="AG124">
        <v>0.08</v>
      </c>
      <c r="AH124">
        <v>2</v>
      </c>
      <c r="AI124">
        <v>51457681</v>
      </c>
      <c r="AJ124">
        <v>124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</row>
    <row r="125" spans="1:44" x14ac:dyDescent="0.2">
      <c r="A125">
        <f>ROW(Source!A152)</f>
        <v>152</v>
      </c>
      <c r="B125">
        <v>51457706</v>
      </c>
      <c r="C125">
        <v>51457669</v>
      </c>
      <c r="D125">
        <v>0</v>
      </c>
      <c r="E125">
        <v>1</v>
      </c>
      <c r="F125">
        <v>1</v>
      </c>
      <c r="G125">
        <v>1</v>
      </c>
      <c r="H125">
        <v>3</v>
      </c>
      <c r="I125" t="s">
        <v>233</v>
      </c>
      <c r="J125" t="s">
        <v>3</v>
      </c>
      <c r="K125" t="s">
        <v>234</v>
      </c>
      <c r="L125">
        <v>1371</v>
      </c>
      <c r="N125">
        <v>1013</v>
      </c>
      <c r="O125" t="s">
        <v>154</v>
      </c>
      <c r="P125" t="s">
        <v>154</v>
      </c>
      <c r="Q125">
        <v>1</v>
      </c>
      <c r="X125">
        <v>1840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1</v>
      </c>
      <c r="AE125">
        <v>0</v>
      </c>
      <c r="AF125" t="s">
        <v>3</v>
      </c>
      <c r="AG125">
        <v>1840</v>
      </c>
      <c r="AH125">
        <v>2</v>
      </c>
      <c r="AI125">
        <v>51457682</v>
      </c>
      <c r="AJ125">
        <v>125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</row>
    <row r="126" spans="1:44" x14ac:dyDescent="0.2">
      <c r="A126">
        <f>ROW(Source!A152)</f>
        <v>152</v>
      </c>
      <c r="B126">
        <v>51457707</v>
      </c>
      <c r="C126">
        <v>51457669</v>
      </c>
      <c r="D126">
        <v>0</v>
      </c>
      <c r="E126">
        <v>1</v>
      </c>
      <c r="F126">
        <v>1</v>
      </c>
      <c r="G126">
        <v>1</v>
      </c>
      <c r="H126">
        <v>3</v>
      </c>
      <c r="I126" t="s">
        <v>715</v>
      </c>
      <c r="J126" t="s">
        <v>3</v>
      </c>
      <c r="K126" t="s">
        <v>716</v>
      </c>
      <c r="L126">
        <v>1371</v>
      </c>
      <c r="N126">
        <v>1013</v>
      </c>
      <c r="O126" t="s">
        <v>154</v>
      </c>
      <c r="P126" t="s">
        <v>154</v>
      </c>
      <c r="Q126">
        <v>1</v>
      </c>
      <c r="X126">
        <v>7360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1</v>
      </c>
      <c r="AE126">
        <v>0</v>
      </c>
      <c r="AF126" t="s">
        <v>3</v>
      </c>
      <c r="AG126">
        <v>7360</v>
      </c>
      <c r="AH126">
        <v>2</v>
      </c>
      <c r="AI126">
        <v>51457683</v>
      </c>
      <c r="AJ126">
        <v>126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</row>
    <row r="127" spans="1:44" x14ac:dyDescent="0.2">
      <c r="A127">
        <f>ROW(Source!A152)</f>
        <v>152</v>
      </c>
      <c r="B127">
        <v>51457708</v>
      </c>
      <c r="C127">
        <v>51457669</v>
      </c>
      <c r="D127">
        <v>0</v>
      </c>
      <c r="E127">
        <v>1</v>
      </c>
      <c r="F127">
        <v>1</v>
      </c>
      <c r="G127">
        <v>1</v>
      </c>
      <c r="H127">
        <v>3</v>
      </c>
      <c r="I127" t="s">
        <v>717</v>
      </c>
      <c r="J127" t="s">
        <v>3</v>
      </c>
      <c r="K127" t="s">
        <v>718</v>
      </c>
      <c r="L127">
        <v>1407</v>
      </c>
      <c r="N127">
        <v>1013</v>
      </c>
      <c r="O127" t="s">
        <v>719</v>
      </c>
      <c r="P127" t="s">
        <v>719</v>
      </c>
      <c r="Q127">
        <v>1</v>
      </c>
      <c r="X127">
        <v>3.68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0</v>
      </c>
      <c r="AF127" t="s">
        <v>3</v>
      </c>
      <c r="AG127">
        <v>3.68</v>
      </c>
      <c r="AH127">
        <v>2</v>
      </c>
      <c r="AI127">
        <v>51457684</v>
      </c>
      <c r="AJ127">
        <v>127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</row>
    <row r="128" spans="1:44" x14ac:dyDescent="0.2">
      <c r="A128">
        <f>ROW(Source!A152)</f>
        <v>152</v>
      </c>
      <c r="B128">
        <v>51457709</v>
      </c>
      <c r="C128">
        <v>51457669</v>
      </c>
      <c r="D128">
        <v>0</v>
      </c>
      <c r="E128">
        <v>1</v>
      </c>
      <c r="F128">
        <v>1</v>
      </c>
      <c r="G128">
        <v>1</v>
      </c>
      <c r="H128">
        <v>3</v>
      </c>
      <c r="I128" t="s">
        <v>720</v>
      </c>
      <c r="J128" t="s">
        <v>3</v>
      </c>
      <c r="K128" t="s">
        <v>721</v>
      </c>
      <c r="L128">
        <v>1348</v>
      </c>
      <c r="N128">
        <v>1009</v>
      </c>
      <c r="O128" t="s">
        <v>230</v>
      </c>
      <c r="P128" t="s">
        <v>230</v>
      </c>
      <c r="Q128">
        <v>1000</v>
      </c>
      <c r="X128">
        <v>0.89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1</v>
      </c>
      <c r="AE128">
        <v>0</v>
      </c>
      <c r="AF128" t="s">
        <v>3</v>
      </c>
      <c r="AG128">
        <v>0.89</v>
      </c>
      <c r="AH128">
        <v>2</v>
      </c>
      <c r="AI128">
        <v>51457685</v>
      </c>
      <c r="AJ128">
        <v>128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</row>
    <row r="129" spans="1:44" x14ac:dyDescent="0.2">
      <c r="A129">
        <f>ROW(Source!A152)</f>
        <v>152</v>
      </c>
      <c r="B129">
        <v>51457710</v>
      </c>
      <c r="C129">
        <v>51457669</v>
      </c>
      <c r="D129">
        <v>0</v>
      </c>
      <c r="E129">
        <v>1</v>
      </c>
      <c r="F129">
        <v>1</v>
      </c>
      <c r="G129">
        <v>1</v>
      </c>
      <c r="H129">
        <v>3</v>
      </c>
      <c r="I129" t="s">
        <v>722</v>
      </c>
      <c r="J129" t="s">
        <v>3</v>
      </c>
      <c r="K129" t="s">
        <v>723</v>
      </c>
      <c r="L129">
        <v>1348</v>
      </c>
      <c r="N129">
        <v>1009</v>
      </c>
      <c r="O129" t="s">
        <v>230</v>
      </c>
      <c r="P129" t="s">
        <v>230</v>
      </c>
      <c r="Q129">
        <v>1000</v>
      </c>
      <c r="X129">
        <v>7.0000000000000007E-2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1</v>
      </c>
      <c r="AE129">
        <v>0</v>
      </c>
      <c r="AF129" t="s">
        <v>3</v>
      </c>
      <c r="AG129">
        <v>7.0000000000000007E-2</v>
      </c>
      <c r="AH129">
        <v>2</v>
      </c>
      <c r="AI129">
        <v>51457686</v>
      </c>
      <c r="AJ129">
        <v>129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</row>
    <row r="130" spans="1:44" x14ac:dyDescent="0.2">
      <c r="A130">
        <f>ROW(Source!A152)</f>
        <v>152</v>
      </c>
      <c r="B130">
        <v>51457711</v>
      </c>
      <c r="C130">
        <v>51457669</v>
      </c>
      <c r="D130">
        <v>0</v>
      </c>
      <c r="E130">
        <v>1</v>
      </c>
      <c r="F130">
        <v>1</v>
      </c>
      <c r="G130">
        <v>1</v>
      </c>
      <c r="H130">
        <v>3</v>
      </c>
      <c r="I130" t="s">
        <v>253</v>
      </c>
      <c r="J130" t="s">
        <v>3</v>
      </c>
      <c r="K130" t="s">
        <v>254</v>
      </c>
      <c r="L130">
        <v>1348</v>
      </c>
      <c r="N130">
        <v>1009</v>
      </c>
      <c r="O130" t="s">
        <v>230</v>
      </c>
      <c r="P130" t="s">
        <v>230</v>
      </c>
      <c r="Q130">
        <v>1000</v>
      </c>
      <c r="X130">
        <v>3.44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1</v>
      </c>
      <c r="AE130">
        <v>0</v>
      </c>
      <c r="AF130" t="s">
        <v>3</v>
      </c>
      <c r="AG130">
        <v>3.44</v>
      </c>
      <c r="AH130">
        <v>2</v>
      </c>
      <c r="AI130">
        <v>51457687</v>
      </c>
      <c r="AJ130">
        <v>130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</row>
    <row r="131" spans="1:44" x14ac:dyDescent="0.2">
      <c r="A131">
        <f>ROW(Source!A152)</f>
        <v>152</v>
      </c>
      <c r="B131">
        <v>51457712</v>
      </c>
      <c r="C131">
        <v>51457669</v>
      </c>
      <c r="D131">
        <v>0</v>
      </c>
      <c r="E131">
        <v>1</v>
      </c>
      <c r="F131">
        <v>1</v>
      </c>
      <c r="G131">
        <v>1</v>
      </c>
      <c r="H131">
        <v>3</v>
      </c>
      <c r="I131" t="s">
        <v>301</v>
      </c>
      <c r="J131" t="s">
        <v>3</v>
      </c>
      <c r="K131" t="s">
        <v>302</v>
      </c>
      <c r="L131">
        <v>1348</v>
      </c>
      <c r="N131">
        <v>1009</v>
      </c>
      <c r="O131" t="s">
        <v>230</v>
      </c>
      <c r="P131" t="s">
        <v>230</v>
      </c>
      <c r="Q131">
        <v>1000</v>
      </c>
      <c r="X131">
        <v>0.66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1</v>
      </c>
      <c r="AE131">
        <v>0</v>
      </c>
      <c r="AF131" t="s">
        <v>3</v>
      </c>
      <c r="AG131">
        <v>0.66</v>
      </c>
      <c r="AH131">
        <v>2</v>
      </c>
      <c r="AI131">
        <v>51457688</v>
      </c>
      <c r="AJ131">
        <v>131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</row>
    <row r="132" spans="1:44" x14ac:dyDescent="0.2">
      <c r="A132">
        <f>ROW(Source!A152)</f>
        <v>152</v>
      </c>
      <c r="B132">
        <v>51457713</v>
      </c>
      <c r="C132">
        <v>51457669</v>
      </c>
      <c r="D132">
        <v>0</v>
      </c>
      <c r="E132">
        <v>1</v>
      </c>
      <c r="F132">
        <v>1</v>
      </c>
      <c r="G132">
        <v>1</v>
      </c>
      <c r="H132">
        <v>3</v>
      </c>
      <c r="I132" t="s">
        <v>257</v>
      </c>
      <c r="J132" t="s">
        <v>3</v>
      </c>
      <c r="K132" t="s">
        <v>258</v>
      </c>
      <c r="L132">
        <v>1348</v>
      </c>
      <c r="N132">
        <v>1009</v>
      </c>
      <c r="O132" t="s">
        <v>230</v>
      </c>
      <c r="P132" t="s">
        <v>230</v>
      </c>
      <c r="Q132">
        <v>1000</v>
      </c>
      <c r="X132">
        <v>8.2899999999999991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1</v>
      </c>
      <c r="AE132">
        <v>0</v>
      </c>
      <c r="AF132" t="s">
        <v>3</v>
      </c>
      <c r="AG132">
        <v>8.2899999999999991</v>
      </c>
      <c r="AH132">
        <v>2</v>
      </c>
      <c r="AI132">
        <v>51457689</v>
      </c>
      <c r="AJ132">
        <v>132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</row>
    <row r="133" spans="1:44" x14ac:dyDescent="0.2">
      <c r="A133">
        <f>ROW(Source!A152)</f>
        <v>152</v>
      </c>
      <c r="B133">
        <v>51457714</v>
      </c>
      <c r="C133">
        <v>51457669</v>
      </c>
      <c r="D133">
        <v>0</v>
      </c>
      <c r="E133">
        <v>1</v>
      </c>
      <c r="F133">
        <v>1</v>
      </c>
      <c r="G133">
        <v>1</v>
      </c>
      <c r="H133">
        <v>3</v>
      </c>
      <c r="I133" t="s">
        <v>241</v>
      </c>
      <c r="J133" t="s">
        <v>3</v>
      </c>
      <c r="K133" t="s">
        <v>242</v>
      </c>
      <c r="L133">
        <v>1371</v>
      </c>
      <c r="N133">
        <v>1013</v>
      </c>
      <c r="O133" t="s">
        <v>154</v>
      </c>
      <c r="P133" t="s">
        <v>154</v>
      </c>
      <c r="Q133">
        <v>1</v>
      </c>
      <c r="X133">
        <v>320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1</v>
      </c>
      <c r="AE133">
        <v>0</v>
      </c>
      <c r="AF133" t="s">
        <v>3</v>
      </c>
      <c r="AG133">
        <v>320</v>
      </c>
      <c r="AH133">
        <v>2</v>
      </c>
      <c r="AI133">
        <v>51457690</v>
      </c>
      <c r="AJ133">
        <v>133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</row>
    <row r="134" spans="1:44" x14ac:dyDescent="0.2">
      <c r="A134">
        <f>ROW(Source!A152)</f>
        <v>152</v>
      </c>
      <c r="B134">
        <v>51457715</v>
      </c>
      <c r="C134">
        <v>51457669</v>
      </c>
      <c r="D134">
        <v>0</v>
      </c>
      <c r="E134">
        <v>1</v>
      </c>
      <c r="F134">
        <v>1</v>
      </c>
      <c r="G134">
        <v>1</v>
      </c>
      <c r="H134">
        <v>3</v>
      </c>
      <c r="I134" t="s">
        <v>249</v>
      </c>
      <c r="J134" t="s">
        <v>3</v>
      </c>
      <c r="K134" t="s">
        <v>250</v>
      </c>
      <c r="L134">
        <v>1371</v>
      </c>
      <c r="N134">
        <v>1013</v>
      </c>
      <c r="O134" t="s">
        <v>154</v>
      </c>
      <c r="P134" t="s">
        <v>154</v>
      </c>
      <c r="Q134">
        <v>1</v>
      </c>
      <c r="X134">
        <v>3680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1</v>
      </c>
      <c r="AE134">
        <v>0</v>
      </c>
      <c r="AF134" t="s">
        <v>3</v>
      </c>
      <c r="AG134">
        <v>3680</v>
      </c>
      <c r="AH134">
        <v>2</v>
      </c>
      <c r="AI134">
        <v>51457691</v>
      </c>
      <c r="AJ134">
        <v>134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</row>
    <row r="135" spans="1:44" x14ac:dyDescent="0.2">
      <c r="A135">
        <f>ROW(Source!A152)</f>
        <v>152</v>
      </c>
      <c r="B135">
        <v>51457716</v>
      </c>
      <c r="C135">
        <v>51457669</v>
      </c>
      <c r="D135">
        <v>0</v>
      </c>
      <c r="E135">
        <v>1</v>
      </c>
      <c r="F135">
        <v>1</v>
      </c>
      <c r="G135">
        <v>1</v>
      </c>
      <c r="H135">
        <v>3</v>
      </c>
      <c r="I135" t="s">
        <v>223</v>
      </c>
      <c r="J135" t="s">
        <v>3</v>
      </c>
      <c r="K135" t="s">
        <v>224</v>
      </c>
      <c r="L135">
        <v>1301</v>
      </c>
      <c r="N135">
        <v>1003</v>
      </c>
      <c r="O135" t="s">
        <v>225</v>
      </c>
      <c r="P135" t="s">
        <v>225</v>
      </c>
      <c r="Q135">
        <v>1</v>
      </c>
      <c r="X135">
        <v>2000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0</v>
      </c>
      <c r="AF135" t="s">
        <v>3</v>
      </c>
      <c r="AG135">
        <v>2000</v>
      </c>
      <c r="AH135">
        <v>2</v>
      </c>
      <c r="AI135">
        <v>51457692</v>
      </c>
      <c r="AJ135">
        <v>135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</row>
    <row r="136" spans="1:44" x14ac:dyDescent="0.2">
      <c r="A136">
        <f>ROW(Source!A152)</f>
        <v>152</v>
      </c>
      <c r="B136">
        <v>51457717</v>
      </c>
      <c r="C136">
        <v>51457669</v>
      </c>
      <c r="D136">
        <v>0</v>
      </c>
      <c r="E136">
        <v>1</v>
      </c>
      <c r="F136">
        <v>1</v>
      </c>
      <c r="G136">
        <v>1</v>
      </c>
      <c r="H136">
        <v>3</v>
      </c>
      <c r="I136" t="s">
        <v>261</v>
      </c>
      <c r="J136" t="s">
        <v>3</v>
      </c>
      <c r="K136" t="s">
        <v>262</v>
      </c>
      <c r="L136">
        <v>1371</v>
      </c>
      <c r="N136">
        <v>1013</v>
      </c>
      <c r="O136" t="s">
        <v>154</v>
      </c>
      <c r="P136" t="s">
        <v>154</v>
      </c>
      <c r="Q136">
        <v>1</v>
      </c>
      <c r="X136">
        <v>3680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1</v>
      </c>
      <c r="AE136">
        <v>0</v>
      </c>
      <c r="AF136" t="s">
        <v>3</v>
      </c>
      <c r="AG136">
        <v>3680</v>
      </c>
      <c r="AH136">
        <v>2</v>
      </c>
      <c r="AI136">
        <v>51457693</v>
      </c>
      <c r="AJ136">
        <v>136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</row>
    <row r="137" spans="1:44" x14ac:dyDescent="0.2">
      <c r="A137">
        <f>ROW(Source!A153)</f>
        <v>153</v>
      </c>
      <c r="B137">
        <v>51457694</v>
      </c>
      <c r="C137">
        <v>51457669</v>
      </c>
      <c r="D137">
        <v>0</v>
      </c>
      <c r="E137">
        <v>1</v>
      </c>
      <c r="F137">
        <v>1</v>
      </c>
      <c r="G137">
        <v>1</v>
      </c>
      <c r="H137">
        <v>1</v>
      </c>
      <c r="I137" t="s">
        <v>703</v>
      </c>
      <c r="J137" t="s">
        <v>3</v>
      </c>
      <c r="K137" t="s">
        <v>704</v>
      </c>
      <c r="L137">
        <v>1369</v>
      </c>
      <c r="N137">
        <v>1013</v>
      </c>
      <c r="O137" t="s">
        <v>642</v>
      </c>
      <c r="P137" t="s">
        <v>642</v>
      </c>
      <c r="Q137">
        <v>1</v>
      </c>
      <c r="X137">
        <v>1160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1</v>
      </c>
      <c r="AE137">
        <v>1</v>
      </c>
      <c r="AF137" t="s">
        <v>43</v>
      </c>
      <c r="AG137">
        <v>1534.1</v>
      </c>
      <c r="AH137">
        <v>2</v>
      </c>
      <c r="AI137">
        <v>51457670</v>
      </c>
      <c r="AJ137">
        <v>137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</row>
    <row r="138" spans="1:44" x14ac:dyDescent="0.2">
      <c r="A138">
        <f>ROW(Source!A153)</f>
        <v>153</v>
      </c>
      <c r="B138">
        <v>51457695</v>
      </c>
      <c r="C138">
        <v>51457669</v>
      </c>
      <c r="D138">
        <v>121548</v>
      </c>
      <c r="E138">
        <v>1</v>
      </c>
      <c r="F138">
        <v>1</v>
      </c>
      <c r="G138">
        <v>1</v>
      </c>
      <c r="H138">
        <v>1</v>
      </c>
      <c r="I138" t="s">
        <v>31</v>
      </c>
      <c r="J138" t="s">
        <v>3</v>
      </c>
      <c r="K138" t="s">
        <v>643</v>
      </c>
      <c r="L138">
        <v>1369</v>
      </c>
      <c r="N138">
        <v>1013</v>
      </c>
      <c r="O138" t="s">
        <v>642</v>
      </c>
      <c r="P138" t="s">
        <v>642</v>
      </c>
      <c r="Q138">
        <v>1</v>
      </c>
      <c r="X138">
        <v>105.2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1</v>
      </c>
      <c r="AE138">
        <v>2</v>
      </c>
      <c r="AF138" t="s">
        <v>36</v>
      </c>
      <c r="AG138">
        <v>151.22499999999999</v>
      </c>
      <c r="AH138">
        <v>2</v>
      </c>
      <c r="AI138">
        <v>51457671</v>
      </c>
      <c r="AJ138">
        <v>138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</row>
    <row r="139" spans="1:44" x14ac:dyDescent="0.2">
      <c r="A139">
        <f>ROW(Source!A153)</f>
        <v>153</v>
      </c>
      <c r="B139">
        <v>51457696</v>
      </c>
      <c r="C139">
        <v>51457669</v>
      </c>
      <c r="D139">
        <v>0</v>
      </c>
      <c r="E139">
        <v>1</v>
      </c>
      <c r="F139">
        <v>1</v>
      </c>
      <c r="G139">
        <v>1</v>
      </c>
      <c r="H139">
        <v>2</v>
      </c>
      <c r="I139" t="s">
        <v>673</v>
      </c>
      <c r="J139" t="s">
        <v>3</v>
      </c>
      <c r="K139" t="s">
        <v>674</v>
      </c>
      <c r="L139">
        <v>37129807</v>
      </c>
      <c r="N139">
        <v>1011</v>
      </c>
      <c r="O139" t="s">
        <v>646</v>
      </c>
      <c r="P139" t="s">
        <v>646</v>
      </c>
      <c r="Q139">
        <v>1</v>
      </c>
      <c r="X139">
        <v>33.4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1</v>
      </c>
      <c r="AE139">
        <v>0</v>
      </c>
      <c r="AF139" t="s">
        <v>36</v>
      </c>
      <c r="AG139">
        <v>48.012499999999996</v>
      </c>
      <c r="AH139">
        <v>2</v>
      </c>
      <c r="AI139">
        <v>51457672</v>
      </c>
      <c r="AJ139">
        <v>139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</row>
    <row r="140" spans="1:44" x14ac:dyDescent="0.2">
      <c r="A140">
        <f>ROW(Source!A153)</f>
        <v>153</v>
      </c>
      <c r="B140">
        <v>51457697</v>
      </c>
      <c r="C140">
        <v>51457669</v>
      </c>
      <c r="D140">
        <v>0</v>
      </c>
      <c r="E140">
        <v>1</v>
      </c>
      <c r="F140">
        <v>1</v>
      </c>
      <c r="G140">
        <v>1</v>
      </c>
      <c r="H140">
        <v>2</v>
      </c>
      <c r="I140" t="s">
        <v>705</v>
      </c>
      <c r="J140" t="s">
        <v>3</v>
      </c>
      <c r="K140" t="s">
        <v>706</v>
      </c>
      <c r="L140">
        <v>37129807</v>
      </c>
      <c r="N140">
        <v>1011</v>
      </c>
      <c r="O140" t="s">
        <v>646</v>
      </c>
      <c r="P140" t="s">
        <v>646</v>
      </c>
      <c r="Q140">
        <v>1</v>
      </c>
      <c r="X140">
        <v>23.32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1</v>
      </c>
      <c r="AE140">
        <v>0</v>
      </c>
      <c r="AF140" t="s">
        <v>36</v>
      </c>
      <c r="AG140">
        <v>33.522499999999994</v>
      </c>
      <c r="AH140">
        <v>2</v>
      </c>
      <c r="AI140">
        <v>51457673</v>
      </c>
      <c r="AJ140">
        <v>140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</row>
    <row r="141" spans="1:44" x14ac:dyDescent="0.2">
      <c r="A141">
        <f>ROW(Source!A153)</f>
        <v>153</v>
      </c>
      <c r="B141">
        <v>51457698</v>
      </c>
      <c r="C141">
        <v>51457669</v>
      </c>
      <c r="D141">
        <v>0</v>
      </c>
      <c r="E141">
        <v>1</v>
      </c>
      <c r="F141">
        <v>1</v>
      </c>
      <c r="G141">
        <v>1</v>
      </c>
      <c r="H141">
        <v>2</v>
      </c>
      <c r="I141" t="s">
        <v>701</v>
      </c>
      <c r="J141" t="s">
        <v>3</v>
      </c>
      <c r="K141" t="s">
        <v>702</v>
      </c>
      <c r="L141">
        <v>37129807</v>
      </c>
      <c r="N141">
        <v>1011</v>
      </c>
      <c r="O141" t="s">
        <v>646</v>
      </c>
      <c r="P141" t="s">
        <v>646</v>
      </c>
      <c r="Q141">
        <v>1</v>
      </c>
      <c r="X141">
        <v>18.27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1</v>
      </c>
      <c r="AE141">
        <v>0</v>
      </c>
      <c r="AF141" t="s">
        <v>36</v>
      </c>
      <c r="AG141">
        <v>26.263124999999995</v>
      </c>
      <c r="AH141">
        <v>2</v>
      </c>
      <c r="AI141">
        <v>51457674</v>
      </c>
      <c r="AJ141">
        <v>141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</row>
    <row r="142" spans="1:44" x14ac:dyDescent="0.2">
      <c r="A142">
        <f>ROW(Source!A153)</f>
        <v>153</v>
      </c>
      <c r="B142">
        <v>51457699</v>
      </c>
      <c r="C142">
        <v>51457669</v>
      </c>
      <c r="D142">
        <v>0</v>
      </c>
      <c r="E142">
        <v>1</v>
      </c>
      <c r="F142">
        <v>1</v>
      </c>
      <c r="G142">
        <v>1</v>
      </c>
      <c r="H142">
        <v>2</v>
      </c>
      <c r="I142" t="s">
        <v>689</v>
      </c>
      <c r="J142" t="s">
        <v>3</v>
      </c>
      <c r="K142" t="s">
        <v>690</v>
      </c>
      <c r="L142">
        <v>37129807</v>
      </c>
      <c r="N142">
        <v>1011</v>
      </c>
      <c r="O142" t="s">
        <v>646</v>
      </c>
      <c r="P142" t="s">
        <v>646</v>
      </c>
      <c r="Q142">
        <v>1</v>
      </c>
      <c r="X142">
        <v>75.900000000000006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1</v>
      </c>
      <c r="AE142">
        <v>0</v>
      </c>
      <c r="AF142" t="s">
        <v>36</v>
      </c>
      <c r="AG142">
        <v>109.10624999999999</v>
      </c>
      <c r="AH142">
        <v>2</v>
      </c>
      <c r="AI142">
        <v>51457675</v>
      </c>
      <c r="AJ142">
        <v>142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</row>
    <row r="143" spans="1:44" x14ac:dyDescent="0.2">
      <c r="A143">
        <f>ROW(Source!A153)</f>
        <v>153</v>
      </c>
      <c r="B143">
        <v>51457700</v>
      </c>
      <c r="C143">
        <v>51457669</v>
      </c>
      <c r="D143">
        <v>0</v>
      </c>
      <c r="E143">
        <v>1</v>
      </c>
      <c r="F143">
        <v>1</v>
      </c>
      <c r="G143">
        <v>1</v>
      </c>
      <c r="H143">
        <v>2</v>
      </c>
      <c r="I143" t="s">
        <v>693</v>
      </c>
      <c r="J143" t="s">
        <v>3</v>
      </c>
      <c r="K143" t="s">
        <v>694</v>
      </c>
      <c r="L143">
        <v>37129807</v>
      </c>
      <c r="N143">
        <v>1011</v>
      </c>
      <c r="O143" t="s">
        <v>646</v>
      </c>
      <c r="P143" t="s">
        <v>646</v>
      </c>
      <c r="Q143">
        <v>1</v>
      </c>
      <c r="X143">
        <v>19.2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1</v>
      </c>
      <c r="AE143">
        <v>0</v>
      </c>
      <c r="AF143" t="s">
        <v>36</v>
      </c>
      <c r="AG143">
        <v>27.599999999999998</v>
      </c>
      <c r="AH143">
        <v>2</v>
      </c>
      <c r="AI143">
        <v>51457676</v>
      </c>
      <c r="AJ143">
        <v>143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</row>
    <row r="144" spans="1:44" x14ac:dyDescent="0.2">
      <c r="A144">
        <f>ROW(Source!A153)</f>
        <v>153</v>
      </c>
      <c r="B144">
        <v>51457701</v>
      </c>
      <c r="C144">
        <v>51457669</v>
      </c>
      <c r="D144">
        <v>0</v>
      </c>
      <c r="E144">
        <v>1</v>
      </c>
      <c r="F144">
        <v>1</v>
      </c>
      <c r="G144">
        <v>1</v>
      </c>
      <c r="H144">
        <v>2</v>
      </c>
      <c r="I144" t="s">
        <v>681</v>
      </c>
      <c r="J144" t="s">
        <v>3</v>
      </c>
      <c r="K144" t="s">
        <v>682</v>
      </c>
      <c r="L144">
        <v>37129807</v>
      </c>
      <c r="N144">
        <v>1011</v>
      </c>
      <c r="O144" t="s">
        <v>646</v>
      </c>
      <c r="P144" t="s">
        <v>646</v>
      </c>
      <c r="Q144">
        <v>1</v>
      </c>
      <c r="X144">
        <v>104.4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1</v>
      </c>
      <c r="AE144">
        <v>0</v>
      </c>
      <c r="AF144" t="s">
        <v>36</v>
      </c>
      <c r="AG144">
        <v>150.07499999999999</v>
      </c>
      <c r="AH144">
        <v>2</v>
      </c>
      <c r="AI144">
        <v>51457677</v>
      </c>
      <c r="AJ144">
        <v>144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</row>
    <row r="145" spans="1:44" x14ac:dyDescent="0.2">
      <c r="A145">
        <f>ROW(Source!A153)</f>
        <v>153</v>
      </c>
      <c r="B145">
        <v>51457702</v>
      </c>
      <c r="C145">
        <v>51457669</v>
      </c>
      <c r="D145">
        <v>0</v>
      </c>
      <c r="E145">
        <v>1</v>
      </c>
      <c r="F145">
        <v>1</v>
      </c>
      <c r="G145">
        <v>1</v>
      </c>
      <c r="H145">
        <v>2</v>
      </c>
      <c r="I145" t="s">
        <v>707</v>
      </c>
      <c r="J145" t="s">
        <v>3</v>
      </c>
      <c r="K145" t="s">
        <v>708</v>
      </c>
      <c r="L145">
        <v>37129807</v>
      </c>
      <c r="N145">
        <v>1011</v>
      </c>
      <c r="O145" t="s">
        <v>646</v>
      </c>
      <c r="P145" t="s">
        <v>646</v>
      </c>
      <c r="Q145">
        <v>1</v>
      </c>
      <c r="X145">
        <v>0.25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1</v>
      </c>
      <c r="AE145">
        <v>0</v>
      </c>
      <c r="AF145" t="s">
        <v>36</v>
      </c>
      <c r="AG145">
        <v>0.359375</v>
      </c>
      <c r="AH145">
        <v>2</v>
      </c>
      <c r="AI145">
        <v>51457678</v>
      </c>
      <c r="AJ145">
        <v>145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</row>
    <row r="146" spans="1:44" x14ac:dyDescent="0.2">
      <c r="A146">
        <f>ROW(Source!A153)</f>
        <v>153</v>
      </c>
      <c r="B146">
        <v>51457703</v>
      </c>
      <c r="C146">
        <v>51457669</v>
      </c>
      <c r="D146">
        <v>0</v>
      </c>
      <c r="E146">
        <v>1</v>
      </c>
      <c r="F146">
        <v>1</v>
      </c>
      <c r="G146">
        <v>1</v>
      </c>
      <c r="H146">
        <v>2</v>
      </c>
      <c r="I146" t="s">
        <v>709</v>
      </c>
      <c r="J146" t="s">
        <v>3</v>
      </c>
      <c r="K146" t="s">
        <v>710</v>
      </c>
      <c r="L146">
        <v>37129807</v>
      </c>
      <c r="N146">
        <v>1011</v>
      </c>
      <c r="O146" t="s">
        <v>646</v>
      </c>
      <c r="P146" t="s">
        <v>646</v>
      </c>
      <c r="Q146">
        <v>1</v>
      </c>
      <c r="X146">
        <v>0.25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1</v>
      </c>
      <c r="AE146">
        <v>0</v>
      </c>
      <c r="AF146" t="s">
        <v>36</v>
      </c>
      <c r="AG146">
        <v>0.359375</v>
      </c>
      <c r="AH146">
        <v>2</v>
      </c>
      <c r="AI146">
        <v>51457679</v>
      </c>
      <c r="AJ146">
        <v>146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</row>
    <row r="147" spans="1:44" x14ac:dyDescent="0.2">
      <c r="A147">
        <f>ROW(Source!A153)</f>
        <v>153</v>
      </c>
      <c r="B147">
        <v>51457704</v>
      </c>
      <c r="C147">
        <v>51457669</v>
      </c>
      <c r="D147">
        <v>0</v>
      </c>
      <c r="E147">
        <v>1</v>
      </c>
      <c r="F147">
        <v>1</v>
      </c>
      <c r="G147">
        <v>1</v>
      </c>
      <c r="H147">
        <v>2</v>
      </c>
      <c r="I147" t="s">
        <v>711</v>
      </c>
      <c r="J147" t="s">
        <v>3</v>
      </c>
      <c r="K147" t="s">
        <v>712</v>
      </c>
      <c r="L147">
        <v>37129807</v>
      </c>
      <c r="N147">
        <v>1011</v>
      </c>
      <c r="O147" t="s">
        <v>646</v>
      </c>
      <c r="P147" t="s">
        <v>646</v>
      </c>
      <c r="Q147">
        <v>1</v>
      </c>
      <c r="X147">
        <v>60.32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1</v>
      </c>
      <c r="AE147">
        <v>0</v>
      </c>
      <c r="AF147" t="s">
        <v>36</v>
      </c>
      <c r="AG147">
        <v>86.71</v>
      </c>
      <c r="AH147">
        <v>2</v>
      </c>
      <c r="AI147">
        <v>51457680</v>
      </c>
      <c r="AJ147">
        <v>147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</row>
    <row r="148" spans="1:44" x14ac:dyDescent="0.2">
      <c r="A148">
        <f>ROW(Source!A153)</f>
        <v>153</v>
      </c>
      <c r="B148">
        <v>51457705</v>
      </c>
      <c r="C148">
        <v>51457669</v>
      </c>
      <c r="D148">
        <v>0</v>
      </c>
      <c r="E148">
        <v>1</v>
      </c>
      <c r="F148">
        <v>1</v>
      </c>
      <c r="G148">
        <v>1</v>
      </c>
      <c r="H148">
        <v>3</v>
      </c>
      <c r="I148" t="s">
        <v>713</v>
      </c>
      <c r="J148" t="s">
        <v>3</v>
      </c>
      <c r="K148" t="s">
        <v>714</v>
      </c>
      <c r="L148">
        <v>1348</v>
      </c>
      <c r="N148">
        <v>1009</v>
      </c>
      <c r="O148" t="s">
        <v>230</v>
      </c>
      <c r="P148" t="s">
        <v>230</v>
      </c>
      <c r="Q148">
        <v>1000</v>
      </c>
      <c r="X148">
        <v>0.08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1</v>
      </c>
      <c r="AE148">
        <v>0</v>
      </c>
      <c r="AF148" t="s">
        <v>3</v>
      </c>
      <c r="AG148">
        <v>0.08</v>
      </c>
      <c r="AH148">
        <v>2</v>
      </c>
      <c r="AI148">
        <v>51457681</v>
      </c>
      <c r="AJ148">
        <v>148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</row>
    <row r="149" spans="1:44" x14ac:dyDescent="0.2">
      <c r="A149">
        <f>ROW(Source!A153)</f>
        <v>153</v>
      </c>
      <c r="B149">
        <v>51457706</v>
      </c>
      <c r="C149">
        <v>51457669</v>
      </c>
      <c r="D149">
        <v>0</v>
      </c>
      <c r="E149">
        <v>1</v>
      </c>
      <c r="F149">
        <v>1</v>
      </c>
      <c r="G149">
        <v>1</v>
      </c>
      <c r="H149">
        <v>3</v>
      </c>
      <c r="I149" t="s">
        <v>233</v>
      </c>
      <c r="J149" t="s">
        <v>3</v>
      </c>
      <c r="K149" t="s">
        <v>234</v>
      </c>
      <c r="L149">
        <v>1371</v>
      </c>
      <c r="N149">
        <v>1013</v>
      </c>
      <c r="O149" t="s">
        <v>154</v>
      </c>
      <c r="P149" t="s">
        <v>154</v>
      </c>
      <c r="Q149">
        <v>1</v>
      </c>
      <c r="X149">
        <v>1840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1</v>
      </c>
      <c r="AE149">
        <v>0</v>
      </c>
      <c r="AF149" t="s">
        <v>3</v>
      </c>
      <c r="AG149">
        <v>1840</v>
      </c>
      <c r="AH149">
        <v>2</v>
      </c>
      <c r="AI149">
        <v>51457682</v>
      </c>
      <c r="AJ149">
        <v>149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</row>
    <row r="150" spans="1:44" x14ac:dyDescent="0.2">
      <c r="A150">
        <f>ROW(Source!A153)</f>
        <v>153</v>
      </c>
      <c r="B150">
        <v>51457707</v>
      </c>
      <c r="C150">
        <v>51457669</v>
      </c>
      <c r="D150">
        <v>0</v>
      </c>
      <c r="E150">
        <v>1</v>
      </c>
      <c r="F150">
        <v>1</v>
      </c>
      <c r="G150">
        <v>1</v>
      </c>
      <c r="H150">
        <v>3</v>
      </c>
      <c r="I150" t="s">
        <v>715</v>
      </c>
      <c r="J150" t="s">
        <v>3</v>
      </c>
      <c r="K150" t="s">
        <v>716</v>
      </c>
      <c r="L150">
        <v>1371</v>
      </c>
      <c r="N150">
        <v>1013</v>
      </c>
      <c r="O150" t="s">
        <v>154</v>
      </c>
      <c r="P150" t="s">
        <v>154</v>
      </c>
      <c r="Q150">
        <v>1</v>
      </c>
      <c r="X150">
        <v>7360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 t="s">
        <v>3</v>
      </c>
      <c r="AG150">
        <v>7360</v>
      </c>
      <c r="AH150">
        <v>2</v>
      </c>
      <c r="AI150">
        <v>51457683</v>
      </c>
      <c r="AJ150">
        <v>150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</row>
    <row r="151" spans="1:44" x14ac:dyDescent="0.2">
      <c r="A151">
        <f>ROW(Source!A153)</f>
        <v>153</v>
      </c>
      <c r="B151">
        <v>51457708</v>
      </c>
      <c r="C151">
        <v>51457669</v>
      </c>
      <c r="D151">
        <v>0</v>
      </c>
      <c r="E151">
        <v>1</v>
      </c>
      <c r="F151">
        <v>1</v>
      </c>
      <c r="G151">
        <v>1</v>
      </c>
      <c r="H151">
        <v>3</v>
      </c>
      <c r="I151" t="s">
        <v>717</v>
      </c>
      <c r="J151" t="s">
        <v>3</v>
      </c>
      <c r="K151" t="s">
        <v>718</v>
      </c>
      <c r="L151">
        <v>1407</v>
      </c>
      <c r="N151">
        <v>1013</v>
      </c>
      <c r="O151" t="s">
        <v>719</v>
      </c>
      <c r="P151" t="s">
        <v>719</v>
      </c>
      <c r="Q151">
        <v>1</v>
      </c>
      <c r="X151">
        <v>3.68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1</v>
      </c>
      <c r="AE151">
        <v>0</v>
      </c>
      <c r="AF151" t="s">
        <v>3</v>
      </c>
      <c r="AG151">
        <v>3.68</v>
      </c>
      <c r="AH151">
        <v>2</v>
      </c>
      <c r="AI151">
        <v>51457684</v>
      </c>
      <c r="AJ151">
        <v>151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</row>
    <row r="152" spans="1:44" x14ac:dyDescent="0.2">
      <c r="A152">
        <f>ROW(Source!A153)</f>
        <v>153</v>
      </c>
      <c r="B152">
        <v>51457709</v>
      </c>
      <c r="C152">
        <v>51457669</v>
      </c>
      <c r="D152">
        <v>0</v>
      </c>
      <c r="E152">
        <v>1</v>
      </c>
      <c r="F152">
        <v>1</v>
      </c>
      <c r="G152">
        <v>1</v>
      </c>
      <c r="H152">
        <v>3</v>
      </c>
      <c r="I152" t="s">
        <v>720</v>
      </c>
      <c r="J152" t="s">
        <v>3</v>
      </c>
      <c r="K152" t="s">
        <v>721</v>
      </c>
      <c r="L152">
        <v>1348</v>
      </c>
      <c r="N152">
        <v>1009</v>
      </c>
      <c r="O152" t="s">
        <v>230</v>
      </c>
      <c r="P152" t="s">
        <v>230</v>
      </c>
      <c r="Q152">
        <v>1000</v>
      </c>
      <c r="X152">
        <v>0.89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1</v>
      </c>
      <c r="AE152">
        <v>0</v>
      </c>
      <c r="AF152" t="s">
        <v>3</v>
      </c>
      <c r="AG152">
        <v>0.89</v>
      </c>
      <c r="AH152">
        <v>2</v>
      </c>
      <c r="AI152">
        <v>51457685</v>
      </c>
      <c r="AJ152">
        <v>152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</row>
    <row r="153" spans="1:44" x14ac:dyDescent="0.2">
      <c r="A153">
        <f>ROW(Source!A153)</f>
        <v>153</v>
      </c>
      <c r="B153">
        <v>51457710</v>
      </c>
      <c r="C153">
        <v>51457669</v>
      </c>
      <c r="D153">
        <v>0</v>
      </c>
      <c r="E153">
        <v>1</v>
      </c>
      <c r="F153">
        <v>1</v>
      </c>
      <c r="G153">
        <v>1</v>
      </c>
      <c r="H153">
        <v>3</v>
      </c>
      <c r="I153" t="s">
        <v>722</v>
      </c>
      <c r="J153" t="s">
        <v>3</v>
      </c>
      <c r="K153" t="s">
        <v>723</v>
      </c>
      <c r="L153">
        <v>1348</v>
      </c>
      <c r="N153">
        <v>1009</v>
      </c>
      <c r="O153" t="s">
        <v>230</v>
      </c>
      <c r="P153" t="s">
        <v>230</v>
      </c>
      <c r="Q153">
        <v>1000</v>
      </c>
      <c r="X153">
        <v>7.0000000000000007E-2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1</v>
      </c>
      <c r="AE153">
        <v>0</v>
      </c>
      <c r="AF153" t="s">
        <v>3</v>
      </c>
      <c r="AG153">
        <v>7.0000000000000007E-2</v>
      </c>
      <c r="AH153">
        <v>2</v>
      </c>
      <c r="AI153">
        <v>51457686</v>
      </c>
      <c r="AJ153">
        <v>153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</row>
    <row r="154" spans="1:44" x14ac:dyDescent="0.2">
      <c r="A154">
        <f>ROW(Source!A153)</f>
        <v>153</v>
      </c>
      <c r="B154">
        <v>51457711</v>
      </c>
      <c r="C154">
        <v>51457669</v>
      </c>
      <c r="D154">
        <v>0</v>
      </c>
      <c r="E154">
        <v>1</v>
      </c>
      <c r="F154">
        <v>1</v>
      </c>
      <c r="G154">
        <v>1</v>
      </c>
      <c r="H154">
        <v>3</v>
      </c>
      <c r="I154" t="s">
        <v>253</v>
      </c>
      <c r="J154" t="s">
        <v>3</v>
      </c>
      <c r="K154" t="s">
        <v>254</v>
      </c>
      <c r="L154">
        <v>1348</v>
      </c>
      <c r="N154">
        <v>1009</v>
      </c>
      <c r="O154" t="s">
        <v>230</v>
      </c>
      <c r="P154" t="s">
        <v>230</v>
      </c>
      <c r="Q154">
        <v>1000</v>
      </c>
      <c r="X154">
        <v>3.44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1</v>
      </c>
      <c r="AE154">
        <v>0</v>
      </c>
      <c r="AF154" t="s">
        <v>3</v>
      </c>
      <c r="AG154">
        <v>3.44</v>
      </c>
      <c r="AH154">
        <v>2</v>
      </c>
      <c r="AI154">
        <v>51457687</v>
      </c>
      <c r="AJ154">
        <v>154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</row>
    <row r="155" spans="1:44" x14ac:dyDescent="0.2">
      <c r="A155">
        <f>ROW(Source!A153)</f>
        <v>153</v>
      </c>
      <c r="B155">
        <v>51457712</v>
      </c>
      <c r="C155">
        <v>51457669</v>
      </c>
      <c r="D155">
        <v>0</v>
      </c>
      <c r="E155">
        <v>1</v>
      </c>
      <c r="F155">
        <v>1</v>
      </c>
      <c r="G155">
        <v>1</v>
      </c>
      <c r="H155">
        <v>3</v>
      </c>
      <c r="I155" t="s">
        <v>301</v>
      </c>
      <c r="J155" t="s">
        <v>3</v>
      </c>
      <c r="K155" t="s">
        <v>302</v>
      </c>
      <c r="L155">
        <v>1348</v>
      </c>
      <c r="N155">
        <v>1009</v>
      </c>
      <c r="O155" t="s">
        <v>230</v>
      </c>
      <c r="P155" t="s">
        <v>230</v>
      </c>
      <c r="Q155">
        <v>1000</v>
      </c>
      <c r="X155">
        <v>0.66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1</v>
      </c>
      <c r="AE155">
        <v>0</v>
      </c>
      <c r="AF155" t="s">
        <v>3</v>
      </c>
      <c r="AG155">
        <v>0.66</v>
      </c>
      <c r="AH155">
        <v>2</v>
      </c>
      <c r="AI155">
        <v>51457688</v>
      </c>
      <c r="AJ155">
        <v>155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</row>
    <row r="156" spans="1:44" x14ac:dyDescent="0.2">
      <c r="A156">
        <f>ROW(Source!A153)</f>
        <v>153</v>
      </c>
      <c r="B156">
        <v>51457713</v>
      </c>
      <c r="C156">
        <v>51457669</v>
      </c>
      <c r="D156">
        <v>0</v>
      </c>
      <c r="E156">
        <v>1</v>
      </c>
      <c r="F156">
        <v>1</v>
      </c>
      <c r="G156">
        <v>1</v>
      </c>
      <c r="H156">
        <v>3</v>
      </c>
      <c r="I156" t="s">
        <v>257</v>
      </c>
      <c r="J156" t="s">
        <v>3</v>
      </c>
      <c r="K156" t="s">
        <v>258</v>
      </c>
      <c r="L156">
        <v>1348</v>
      </c>
      <c r="N156">
        <v>1009</v>
      </c>
      <c r="O156" t="s">
        <v>230</v>
      </c>
      <c r="P156" t="s">
        <v>230</v>
      </c>
      <c r="Q156">
        <v>1000</v>
      </c>
      <c r="X156">
        <v>8.2899999999999991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1</v>
      </c>
      <c r="AE156">
        <v>0</v>
      </c>
      <c r="AF156" t="s">
        <v>3</v>
      </c>
      <c r="AG156">
        <v>8.2899999999999991</v>
      </c>
      <c r="AH156">
        <v>2</v>
      </c>
      <c r="AI156">
        <v>51457689</v>
      </c>
      <c r="AJ156">
        <v>156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</row>
    <row r="157" spans="1:44" x14ac:dyDescent="0.2">
      <c r="A157">
        <f>ROW(Source!A153)</f>
        <v>153</v>
      </c>
      <c r="B157">
        <v>51457714</v>
      </c>
      <c r="C157">
        <v>51457669</v>
      </c>
      <c r="D157">
        <v>0</v>
      </c>
      <c r="E157">
        <v>1</v>
      </c>
      <c r="F157">
        <v>1</v>
      </c>
      <c r="G157">
        <v>1</v>
      </c>
      <c r="H157">
        <v>3</v>
      </c>
      <c r="I157" t="s">
        <v>241</v>
      </c>
      <c r="J157" t="s">
        <v>3</v>
      </c>
      <c r="K157" t="s">
        <v>242</v>
      </c>
      <c r="L157">
        <v>1371</v>
      </c>
      <c r="N157">
        <v>1013</v>
      </c>
      <c r="O157" t="s">
        <v>154</v>
      </c>
      <c r="P157" t="s">
        <v>154</v>
      </c>
      <c r="Q157">
        <v>1</v>
      </c>
      <c r="X157">
        <v>320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1</v>
      </c>
      <c r="AE157">
        <v>0</v>
      </c>
      <c r="AF157" t="s">
        <v>3</v>
      </c>
      <c r="AG157">
        <v>320</v>
      </c>
      <c r="AH157">
        <v>2</v>
      </c>
      <c r="AI157">
        <v>51457690</v>
      </c>
      <c r="AJ157">
        <v>157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</row>
    <row r="158" spans="1:44" x14ac:dyDescent="0.2">
      <c r="A158">
        <f>ROW(Source!A153)</f>
        <v>153</v>
      </c>
      <c r="B158">
        <v>51457715</v>
      </c>
      <c r="C158">
        <v>51457669</v>
      </c>
      <c r="D158">
        <v>0</v>
      </c>
      <c r="E158">
        <v>1</v>
      </c>
      <c r="F158">
        <v>1</v>
      </c>
      <c r="G158">
        <v>1</v>
      </c>
      <c r="H158">
        <v>3</v>
      </c>
      <c r="I158" t="s">
        <v>249</v>
      </c>
      <c r="J158" t="s">
        <v>3</v>
      </c>
      <c r="K158" t="s">
        <v>250</v>
      </c>
      <c r="L158">
        <v>1371</v>
      </c>
      <c r="N158">
        <v>1013</v>
      </c>
      <c r="O158" t="s">
        <v>154</v>
      </c>
      <c r="P158" t="s">
        <v>154</v>
      </c>
      <c r="Q158">
        <v>1</v>
      </c>
      <c r="X158">
        <v>3680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1</v>
      </c>
      <c r="AE158">
        <v>0</v>
      </c>
      <c r="AF158" t="s">
        <v>3</v>
      </c>
      <c r="AG158">
        <v>3680</v>
      </c>
      <c r="AH158">
        <v>2</v>
      </c>
      <c r="AI158">
        <v>51457691</v>
      </c>
      <c r="AJ158">
        <v>158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</row>
    <row r="159" spans="1:44" x14ac:dyDescent="0.2">
      <c r="A159">
        <f>ROW(Source!A153)</f>
        <v>153</v>
      </c>
      <c r="B159">
        <v>51457716</v>
      </c>
      <c r="C159">
        <v>51457669</v>
      </c>
      <c r="D159">
        <v>0</v>
      </c>
      <c r="E159">
        <v>1</v>
      </c>
      <c r="F159">
        <v>1</v>
      </c>
      <c r="G159">
        <v>1</v>
      </c>
      <c r="H159">
        <v>3</v>
      </c>
      <c r="I159" t="s">
        <v>223</v>
      </c>
      <c r="J159" t="s">
        <v>3</v>
      </c>
      <c r="K159" t="s">
        <v>224</v>
      </c>
      <c r="L159">
        <v>1301</v>
      </c>
      <c r="N159">
        <v>1003</v>
      </c>
      <c r="O159" t="s">
        <v>225</v>
      </c>
      <c r="P159" t="s">
        <v>225</v>
      </c>
      <c r="Q159">
        <v>1</v>
      </c>
      <c r="X159">
        <v>2000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1</v>
      </c>
      <c r="AE159">
        <v>0</v>
      </c>
      <c r="AF159" t="s">
        <v>3</v>
      </c>
      <c r="AG159">
        <v>2000</v>
      </c>
      <c r="AH159">
        <v>2</v>
      </c>
      <c r="AI159">
        <v>51457692</v>
      </c>
      <c r="AJ159">
        <v>159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</row>
    <row r="160" spans="1:44" x14ac:dyDescent="0.2">
      <c r="A160">
        <f>ROW(Source!A153)</f>
        <v>153</v>
      </c>
      <c r="B160">
        <v>51457717</v>
      </c>
      <c r="C160">
        <v>51457669</v>
      </c>
      <c r="D160">
        <v>0</v>
      </c>
      <c r="E160">
        <v>1</v>
      </c>
      <c r="F160">
        <v>1</v>
      </c>
      <c r="G160">
        <v>1</v>
      </c>
      <c r="H160">
        <v>3</v>
      </c>
      <c r="I160" t="s">
        <v>261</v>
      </c>
      <c r="J160" t="s">
        <v>3</v>
      </c>
      <c r="K160" t="s">
        <v>262</v>
      </c>
      <c r="L160">
        <v>1371</v>
      </c>
      <c r="N160">
        <v>1013</v>
      </c>
      <c r="O160" t="s">
        <v>154</v>
      </c>
      <c r="P160" t="s">
        <v>154</v>
      </c>
      <c r="Q160">
        <v>1</v>
      </c>
      <c r="X160">
        <v>3680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1</v>
      </c>
      <c r="AE160">
        <v>0</v>
      </c>
      <c r="AF160" t="s">
        <v>3</v>
      </c>
      <c r="AG160">
        <v>3680</v>
      </c>
      <c r="AH160">
        <v>2</v>
      </c>
      <c r="AI160">
        <v>51457693</v>
      </c>
      <c r="AJ160">
        <v>160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</row>
    <row r="161" spans="1:44" x14ac:dyDescent="0.2">
      <c r="A161">
        <f>ROW(Source!A176)</f>
        <v>176</v>
      </c>
      <c r="B161">
        <v>51457754</v>
      </c>
      <c r="C161">
        <v>51457729</v>
      </c>
      <c r="D161">
        <v>0</v>
      </c>
      <c r="E161">
        <v>1</v>
      </c>
      <c r="F161">
        <v>1</v>
      </c>
      <c r="G161">
        <v>1</v>
      </c>
      <c r="H161">
        <v>1</v>
      </c>
      <c r="I161" t="s">
        <v>703</v>
      </c>
      <c r="J161" t="s">
        <v>3</v>
      </c>
      <c r="K161" t="s">
        <v>704</v>
      </c>
      <c r="L161">
        <v>1369</v>
      </c>
      <c r="N161">
        <v>1013</v>
      </c>
      <c r="O161" t="s">
        <v>642</v>
      </c>
      <c r="P161" t="s">
        <v>642</v>
      </c>
      <c r="Q161">
        <v>1</v>
      </c>
      <c r="X161">
        <v>1160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1</v>
      </c>
      <c r="AE161">
        <v>1</v>
      </c>
      <c r="AF161" t="s">
        <v>43</v>
      </c>
      <c r="AG161">
        <v>1534.1</v>
      </c>
      <c r="AH161">
        <v>2</v>
      </c>
      <c r="AI161">
        <v>51457730</v>
      </c>
      <c r="AJ161">
        <v>161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</row>
    <row r="162" spans="1:44" x14ac:dyDescent="0.2">
      <c r="A162">
        <f>ROW(Source!A176)</f>
        <v>176</v>
      </c>
      <c r="B162">
        <v>51457755</v>
      </c>
      <c r="C162">
        <v>51457729</v>
      </c>
      <c r="D162">
        <v>121548</v>
      </c>
      <c r="E162">
        <v>1</v>
      </c>
      <c r="F162">
        <v>1</v>
      </c>
      <c r="G162">
        <v>1</v>
      </c>
      <c r="H162">
        <v>1</v>
      </c>
      <c r="I162" t="s">
        <v>31</v>
      </c>
      <c r="J162" t="s">
        <v>3</v>
      </c>
      <c r="K162" t="s">
        <v>643</v>
      </c>
      <c r="L162">
        <v>1369</v>
      </c>
      <c r="N162">
        <v>1013</v>
      </c>
      <c r="O162" t="s">
        <v>642</v>
      </c>
      <c r="P162" t="s">
        <v>642</v>
      </c>
      <c r="Q162">
        <v>1</v>
      </c>
      <c r="X162">
        <v>105.2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1</v>
      </c>
      <c r="AE162">
        <v>2</v>
      </c>
      <c r="AF162" t="s">
        <v>36</v>
      </c>
      <c r="AG162">
        <v>151.22499999999999</v>
      </c>
      <c r="AH162">
        <v>2</v>
      </c>
      <c r="AI162">
        <v>51457731</v>
      </c>
      <c r="AJ162">
        <v>162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</row>
    <row r="163" spans="1:44" x14ac:dyDescent="0.2">
      <c r="A163">
        <f>ROW(Source!A176)</f>
        <v>176</v>
      </c>
      <c r="B163">
        <v>51457756</v>
      </c>
      <c r="C163">
        <v>51457729</v>
      </c>
      <c r="D163">
        <v>0</v>
      </c>
      <c r="E163">
        <v>1</v>
      </c>
      <c r="F163">
        <v>1</v>
      </c>
      <c r="G163">
        <v>1</v>
      </c>
      <c r="H163">
        <v>2</v>
      </c>
      <c r="I163" t="s">
        <v>673</v>
      </c>
      <c r="J163" t="s">
        <v>3</v>
      </c>
      <c r="K163" t="s">
        <v>674</v>
      </c>
      <c r="L163">
        <v>37129807</v>
      </c>
      <c r="N163">
        <v>1011</v>
      </c>
      <c r="O163" t="s">
        <v>646</v>
      </c>
      <c r="P163" t="s">
        <v>646</v>
      </c>
      <c r="Q163">
        <v>1</v>
      </c>
      <c r="X163">
        <v>33.4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1</v>
      </c>
      <c r="AE163">
        <v>0</v>
      </c>
      <c r="AF163" t="s">
        <v>36</v>
      </c>
      <c r="AG163">
        <v>48.012499999999996</v>
      </c>
      <c r="AH163">
        <v>2</v>
      </c>
      <c r="AI163">
        <v>51457732</v>
      </c>
      <c r="AJ163">
        <v>163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</row>
    <row r="164" spans="1:44" x14ac:dyDescent="0.2">
      <c r="A164">
        <f>ROW(Source!A176)</f>
        <v>176</v>
      </c>
      <c r="B164">
        <v>51457757</v>
      </c>
      <c r="C164">
        <v>51457729</v>
      </c>
      <c r="D164">
        <v>0</v>
      </c>
      <c r="E164">
        <v>1</v>
      </c>
      <c r="F164">
        <v>1</v>
      </c>
      <c r="G164">
        <v>1</v>
      </c>
      <c r="H164">
        <v>2</v>
      </c>
      <c r="I164" t="s">
        <v>705</v>
      </c>
      <c r="J164" t="s">
        <v>3</v>
      </c>
      <c r="K164" t="s">
        <v>706</v>
      </c>
      <c r="L164">
        <v>37129807</v>
      </c>
      <c r="N164">
        <v>1011</v>
      </c>
      <c r="O164" t="s">
        <v>646</v>
      </c>
      <c r="P164" t="s">
        <v>646</v>
      </c>
      <c r="Q164">
        <v>1</v>
      </c>
      <c r="X164">
        <v>23.32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1</v>
      </c>
      <c r="AE164">
        <v>0</v>
      </c>
      <c r="AF164" t="s">
        <v>36</v>
      </c>
      <c r="AG164">
        <v>33.522499999999994</v>
      </c>
      <c r="AH164">
        <v>2</v>
      </c>
      <c r="AI164">
        <v>51457733</v>
      </c>
      <c r="AJ164">
        <v>164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</row>
    <row r="165" spans="1:44" x14ac:dyDescent="0.2">
      <c r="A165">
        <f>ROW(Source!A176)</f>
        <v>176</v>
      </c>
      <c r="B165">
        <v>51457758</v>
      </c>
      <c r="C165">
        <v>51457729</v>
      </c>
      <c r="D165">
        <v>0</v>
      </c>
      <c r="E165">
        <v>1</v>
      </c>
      <c r="F165">
        <v>1</v>
      </c>
      <c r="G165">
        <v>1</v>
      </c>
      <c r="H165">
        <v>2</v>
      </c>
      <c r="I165" t="s">
        <v>701</v>
      </c>
      <c r="J165" t="s">
        <v>3</v>
      </c>
      <c r="K165" t="s">
        <v>702</v>
      </c>
      <c r="L165">
        <v>37129807</v>
      </c>
      <c r="N165">
        <v>1011</v>
      </c>
      <c r="O165" t="s">
        <v>646</v>
      </c>
      <c r="P165" t="s">
        <v>646</v>
      </c>
      <c r="Q165">
        <v>1</v>
      </c>
      <c r="X165">
        <v>18.27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1</v>
      </c>
      <c r="AE165">
        <v>0</v>
      </c>
      <c r="AF165" t="s">
        <v>36</v>
      </c>
      <c r="AG165">
        <v>26.263124999999995</v>
      </c>
      <c r="AH165">
        <v>2</v>
      </c>
      <c r="AI165">
        <v>51457734</v>
      </c>
      <c r="AJ165">
        <v>165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</row>
    <row r="166" spans="1:44" x14ac:dyDescent="0.2">
      <c r="A166">
        <f>ROW(Source!A176)</f>
        <v>176</v>
      </c>
      <c r="B166">
        <v>51457759</v>
      </c>
      <c r="C166">
        <v>51457729</v>
      </c>
      <c r="D166">
        <v>0</v>
      </c>
      <c r="E166">
        <v>1</v>
      </c>
      <c r="F166">
        <v>1</v>
      </c>
      <c r="G166">
        <v>1</v>
      </c>
      <c r="H166">
        <v>2</v>
      </c>
      <c r="I166" t="s">
        <v>689</v>
      </c>
      <c r="J166" t="s">
        <v>3</v>
      </c>
      <c r="K166" t="s">
        <v>690</v>
      </c>
      <c r="L166">
        <v>37129807</v>
      </c>
      <c r="N166">
        <v>1011</v>
      </c>
      <c r="O166" t="s">
        <v>646</v>
      </c>
      <c r="P166" t="s">
        <v>646</v>
      </c>
      <c r="Q166">
        <v>1</v>
      </c>
      <c r="X166">
        <v>75.900000000000006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1</v>
      </c>
      <c r="AE166">
        <v>0</v>
      </c>
      <c r="AF166" t="s">
        <v>36</v>
      </c>
      <c r="AG166">
        <v>109.10624999999999</v>
      </c>
      <c r="AH166">
        <v>2</v>
      </c>
      <c r="AI166">
        <v>51457735</v>
      </c>
      <c r="AJ166">
        <v>166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</row>
    <row r="167" spans="1:44" x14ac:dyDescent="0.2">
      <c r="A167">
        <f>ROW(Source!A176)</f>
        <v>176</v>
      </c>
      <c r="B167">
        <v>51457760</v>
      </c>
      <c r="C167">
        <v>51457729</v>
      </c>
      <c r="D167">
        <v>0</v>
      </c>
      <c r="E167">
        <v>1</v>
      </c>
      <c r="F167">
        <v>1</v>
      </c>
      <c r="G167">
        <v>1</v>
      </c>
      <c r="H167">
        <v>2</v>
      </c>
      <c r="I167" t="s">
        <v>693</v>
      </c>
      <c r="J167" t="s">
        <v>3</v>
      </c>
      <c r="K167" t="s">
        <v>694</v>
      </c>
      <c r="L167">
        <v>37129807</v>
      </c>
      <c r="N167">
        <v>1011</v>
      </c>
      <c r="O167" t="s">
        <v>646</v>
      </c>
      <c r="P167" t="s">
        <v>646</v>
      </c>
      <c r="Q167">
        <v>1</v>
      </c>
      <c r="X167">
        <v>19.2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1</v>
      </c>
      <c r="AE167">
        <v>0</v>
      </c>
      <c r="AF167" t="s">
        <v>36</v>
      </c>
      <c r="AG167">
        <v>27.599999999999998</v>
      </c>
      <c r="AH167">
        <v>2</v>
      </c>
      <c r="AI167">
        <v>51457736</v>
      </c>
      <c r="AJ167">
        <v>167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</row>
    <row r="168" spans="1:44" x14ac:dyDescent="0.2">
      <c r="A168">
        <f>ROW(Source!A176)</f>
        <v>176</v>
      </c>
      <c r="B168">
        <v>51457761</v>
      </c>
      <c r="C168">
        <v>51457729</v>
      </c>
      <c r="D168">
        <v>0</v>
      </c>
      <c r="E168">
        <v>1</v>
      </c>
      <c r="F168">
        <v>1</v>
      </c>
      <c r="G168">
        <v>1</v>
      </c>
      <c r="H168">
        <v>2</v>
      </c>
      <c r="I168" t="s">
        <v>681</v>
      </c>
      <c r="J168" t="s">
        <v>3</v>
      </c>
      <c r="K168" t="s">
        <v>682</v>
      </c>
      <c r="L168">
        <v>37129807</v>
      </c>
      <c r="N168">
        <v>1011</v>
      </c>
      <c r="O168" t="s">
        <v>646</v>
      </c>
      <c r="P168" t="s">
        <v>646</v>
      </c>
      <c r="Q168">
        <v>1</v>
      </c>
      <c r="X168">
        <v>104.4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1</v>
      </c>
      <c r="AE168">
        <v>0</v>
      </c>
      <c r="AF168" t="s">
        <v>36</v>
      </c>
      <c r="AG168">
        <v>150.07499999999999</v>
      </c>
      <c r="AH168">
        <v>2</v>
      </c>
      <c r="AI168">
        <v>51457737</v>
      </c>
      <c r="AJ168">
        <v>168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</row>
    <row r="169" spans="1:44" x14ac:dyDescent="0.2">
      <c r="A169">
        <f>ROW(Source!A176)</f>
        <v>176</v>
      </c>
      <c r="B169">
        <v>51457762</v>
      </c>
      <c r="C169">
        <v>51457729</v>
      </c>
      <c r="D169">
        <v>0</v>
      </c>
      <c r="E169">
        <v>1</v>
      </c>
      <c r="F169">
        <v>1</v>
      </c>
      <c r="G169">
        <v>1</v>
      </c>
      <c r="H169">
        <v>2</v>
      </c>
      <c r="I169" t="s">
        <v>707</v>
      </c>
      <c r="J169" t="s">
        <v>3</v>
      </c>
      <c r="K169" t="s">
        <v>708</v>
      </c>
      <c r="L169">
        <v>37129807</v>
      </c>
      <c r="N169">
        <v>1011</v>
      </c>
      <c r="O169" t="s">
        <v>646</v>
      </c>
      <c r="P169" t="s">
        <v>646</v>
      </c>
      <c r="Q169">
        <v>1</v>
      </c>
      <c r="X169">
        <v>0.25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1</v>
      </c>
      <c r="AE169">
        <v>0</v>
      </c>
      <c r="AF169" t="s">
        <v>36</v>
      </c>
      <c r="AG169">
        <v>0.359375</v>
      </c>
      <c r="AH169">
        <v>2</v>
      </c>
      <c r="AI169">
        <v>51457738</v>
      </c>
      <c r="AJ169">
        <v>169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</row>
    <row r="170" spans="1:44" x14ac:dyDescent="0.2">
      <c r="A170">
        <f>ROW(Source!A176)</f>
        <v>176</v>
      </c>
      <c r="B170">
        <v>51457763</v>
      </c>
      <c r="C170">
        <v>51457729</v>
      </c>
      <c r="D170">
        <v>0</v>
      </c>
      <c r="E170">
        <v>1</v>
      </c>
      <c r="F170">
        <v>1</v>
      </c>
      <c r="G170">
        <v>1</v>
      </c>
      <c r="H170">
        <v>2</v>
      </c>
      <c r="I170" t="s">
        <v>709</v>
      </c>
      <c r="J170" t="s">
        <v>3</v>
      </c>
      <c r="K170" t="s">
        <v>710</v>
      </c>
      <c r="L170">
        <v>37129807</v>
      </c>
      <c r="N170">
        <v>1011</v>
      </c>
      <c r="O170" t="s">
        <v>646</v>
      </c>
      <c r="P170" t="s">
        <v>646</v>
      </c>
      <c r="Q170">
        <v>1</v>
      </c>
      <c r="X170">
        <v>0.25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1</v>
      </c>
      <c r="AE170">
        <v>0</v>
      </c>
      <c r="AF170" t="s">
        <v>36</v>
      </c>
      <c r="AG170">
        <v>0.359375</v>
      </c>
      <c r="AH170">
        <v>2</v>
      </c>
      <c r="AI170">
        <v>51457739</v>
      </c>
      <c r="AJ170">
        <v>170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</row>
    <row r="171" spans="1:44" x14ac:dyDescent="0.2">
      <c r="A171">
        <f>ROW(Source!A176)</f>
        <v>176</v>
      </c>
      <c r="B171">
        <v>51457764</v>
      </c>
      <c r="C171">
        <v>51457729</v>
      </c>
      <c r="D171">
        <v>0</v>
      </c>
      <c r="E171">
        <v>1</v>
      </c>
      <c r="F171">
        <v>1</v>
      </c>
      <c r="G171">
        <v>1</v>
      </c>
      <c r="H171">
        <v>2</v>
      </c>
      <c r="I171" t="s">
        <v>711</v>
      </c>
      <c r="J171" t="s">
        <v>3</v>
      </c>
      <c r="K171" t="s">
        <v>712</v>
      </c>
      <c r="L171">
        <v>37129807</v>
      </c>
      <c r="N171">
        <v>1011</v>
      </c>
      <c r="O171" t="s">
        <v>646</v>
      </c>
      <c r="P171" t="s">
        <v>646</v>
      </c>
      <c r="Q171">
        <v>1</v>
      </c>
      <c r="X171">
        <v>60.32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1</v>
      </c>
      <c r="AE171">
        <v>0</v>
      </c>
      <c r="AF171" t="s">
        <v>36</v>
      </c>
      <c r="AG171">
        <v>86.71</v>
      </c>
      <c r="AH171">
        <v>2</v>
      </c>
      <c r="AI171">
        <v>51457740</v>
      </c>
      <c r="AJ171">
        <v>171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</row>
    <row r="172" spans="1:44" x14ac:dyDescent="0.2">
      <c r="A172">
        <f>ROW(Source!A176)</f>
        <v>176</v>
      </c>
      <c r="B172">
        <v>51457765</v>
      </c>
      <c r="C172">
        <v>51457729</v>
      </c>
      <c r="D172">
        <v>0</v>
      </c>
      <c r="E172">
        <v>1</v>
      </c>
      <c r="F172">
        <v>1</v>
      </c>
      <c r="G172">
        <v>1</v>
      </c>
      <c r="H172">
        <v>3</v>
      </c>
      <c r="I172" t="s">
        <v>713</v>
      </c>
      <c r="J172" t="s">
        <v>3</v>
      </c>
      <c r="K172" t="s">
        <v>714</v>
      </c>
      <c r="L172">
        <v>1348</v>
      </c>
      <c r="N172">
        <v>1009</v>
      </c>
      <c r="O172" t="s">
        <v>230</v>
      </c>
      <c r="P172" t="s">
        <v>230</v>
      </c>
      <c r="Q172">
        <v>1000</v>
      </c>
      <c r="X172">
        <v>0.08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1</v>
      </c>
      <c r="AE172">
        <v>0</v>
      </c>
      <c r="AF172" t="s">
        <v>3</v>
      </c>
      <c r="AG172">
        <v>0.08</v>
      </c>
      <c r="AH172">
        <v>2</v>
      </c>
      <c r="AI172">
        <v>51457741</v>
      </c>
      <c r="AJ172">
        <v>172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</row>
    <row r="173" spans="1:44" x14ac:dyDescent="0.2">
      <c r="A173">
        <f>ROW(Source!A176)</f>
        <v>176</v>
      </c>
      <c r="B173">
        <v>51457766</v>
      </c>
      <c r="C173">
        <v>51457729</v>
      </c>
      <c r="D173">
        <v>0</v>
      </c>
      <c r="E173">
        <v>1</v>
      </c>
      <c r="F173">
        <v>1</v>
      </c>
      <c r="G173">
        <v>1</v>
      </c>
      <c r="H173">
        <v>3</v>
      </c>
      <c r="I173" t="s">
        <v>233</v>
      </c>
      <c r="J173" t="s">
        <v>3</v>
      </c>
      <c r="K173" t="s">
        <v>234</v>
      </c>
      <c r="L173">
        <v>1371</v>
      </c>
      <c r="N173">
        <v>1013</v>
      </c>
      <c r="O173" t="s">
        <v>154</v>
      </c>
      <c r="P173" t="s">
        <v>154</v>
      </c>
      <c r="Q173">
        <v>1</v>
      </c>
      <c r="X173">
        <v>1840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1</v>
      </c>
      <c r="AE173">
        <v>0</v>
      </c>
      <c r="AF173" t="s">
        <v>3</v>
      </c>
      <c r="AG173">
        <v>1840</v>
      </c>
      <c r="AH173">
        <v>2</v>
      </c>
      <c r="AI173">
        <v>51457742</v>
      </c>
      <c r="AJ173">
        <v>173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</row>
    <row r="174" spans="1:44" x14ac:dyDescent="0.2">
      <c r="A174">
        <f>ROW(Source!A176)</f>
        <v>176</v>
      </c>
      <c r="B174">
        <v>51457767</v>
      </c>
      <c r="C174">
        <v>51457729</v>
      </c>
      <c r="D174">
        <v>0</v>
      </c>
      <c r="E174">
        <v>1</v>
      </c>
      <c r="F174">
        <v>1</v>
      </c>
      <c r="G174">
        <v>1</v>
      </c>
      <c r="H174">
        <v>3</v>
      </c>
      <c r="I174" t="s">
        <v>715</v>
      </c>
      <c r="J174" t="s">
        <v>3</v>
      </c>
      <c r="K174" t="s">
        <v>716</v>
      </c>
      <c r="L174">
        <v>1371</v>
      </c>
      <c r="N174">
        <v>1013</v>
      </c>
      <c r="O174" t="s">
        <v>154</v>
      </c>
      <c r="P174" t="s">
        <v>154</v>
      </c>
      <c r="Q174">
        <v>1</v>
      </c>
      <c r="X174">
        <v>7360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1</v>
      </c>
      <c r="AE174">
        <v>0</v>
      </c>
      <c r="AF174" t="s">
        <v>3</v>
      </c>
      <c r="AG174">
        <v>7360</v>
      </c>
      <c r="AH174">
        <v>2</v>
      </c>
      <c r="AI174">
        <v>51457743</v>
      </c>
      <c r="AJ174">
        <v>174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</row>
    <row r="175" spans="1:44" x14ac:dyDescent="0.2">
      <c r="A175">
        <f>ROW(Source!A176)</f>
        <v>176</v>
      </c>
      <c r="B175">
        <v>51457768</v>
      </c>
      <c r="C175">
        <v>51457729</v>
      </c>
      <c r="D175">
        <v>0</v>
      </c>
      <c r="E175">
        <v>1</v>
      </c>
      <c r="F175">
        <v>1</v>
      </c>
      <c r="G175">
        <v>1</v>
      </c>
      <c r="H175">
        <v>3</v>
      </c>
      <c r="I175" t="s">
        <v>717</v>
      </c>
      <c r="J175" t="s">
        <v>3</v>
      </c>
      <c r="K175" t="s">
        <v>718</v>
      </c>
      <c r="L175">
        <v>1407</v>
      </c>
      <c r="N175">
        <v>1013</v>
      </c>
      <c r="O175" t="s">
        <v>719</v>
      </c>
      <c r="P175" t="s">
        <v>719</v>
      </c>
      <c r="Q175">
        <v>1</v>
      </c>
      <c r="X175">
        <v>3.68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1</v>
      </c>
      <c r="AE175">
        <v>0</v>
      </c>
      <c r="AF175" t="s">
        <v>3</v>
      </c>
      <c r="AG175">
        <v>3.68</v>
      </c>
      <c r="AH175">
        <v>2</v>
      </c>
      <c r="AI175">
        <v>51457744</v>
      </c>
      <c r="AJ175">
        <v>175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</row>
    <row r="176" spans="1:44" x14ac:dyDescent="0.2">
      <c r="A176">
        <f>ROW(Source!A176)</f>
        <v>176</v>
      </c>
      <c r="B176">
        <v>51457769</v>
      </c>
      <c r="C176">
        <v>51457729</v>
      </c>
      <c r="D176">
        <v>0</v>
      </c>
      <c r="E176">
        <v>1</v>
      </c>
      <c r="F176">
        <v>1</v>
      </c>
      <c r="G176">
        <v>1</v>
      </c>
      <c r="H176">
        <v>3</v>
      </c>
      <c r="I176" t="s">
        <v>720</v>
      </c>
      <c r="J176" t="s">
        <v>3</v>
      </c>
      <c r="K176" t="s">
        <v>721</v>
      </c>
      <c r="L176">
        <v>1348</v>
      </c>
      <c r="N176">
        <v>1009</v>
      </c>
      <c r="O176" t="s">
        <v>230</v>
      </c>
      <c r="P176" t="s">
        <v>230</v>
      </c>
      <c r="Q176">
        <v>1000</v>
      </c>
      <c r="X176">
        <v>0.89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1</v>
      </c>
      <c r="AE176">
        <v>0</v>
      </c>
      <c r="AF176" t="s">
        <v>3</v>
      </c>
      <c r="AG176">
        <v>0.89</v>
      </c>
      <c r="AH176">
        <v>2</v>
      </c>
      <c r="AI176">
        <v>51457745</v>
      </c>
      <c r="AJ176">
        <v>176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</row>
    <row r="177" spans="1:44" x14ac:dyDescent="0.2">
      <c r="A177">
        <f>ROW(Source!A176)</f>
        <v>176</v>
      </c>
      <c r="B177">
        <v>51457770</v>
      </c>
      <c r="C177">
        <v>51457729</v>
      </c>
      <c r="D177">
        <v>0</v>
      </c>
      <c r="E177">
        <v>1</v>
      </c>
      <c r="F177">
        <v>1</v>
      </c>
      <c r="G177">
        <v>1</v>
      </c>
      <c r="H177">
        <v>3</v>
      </c>
      <c r="I177" t="s">
        <v>722</v>
      </c>
      <c r="J177" t="s">
        <v>3</v>
      </c>
      <c r="K177" t="s">
        <v>723</v>
      </c>
      <c r="L177">
        <v>1348</v>
      </c>
      <c r="N177">
        <v>1009</v>
      </c>
      <c r="O177" t="s">
        <v>230</v>
      </c>
      <c r="P177" t="s">
        <v>230</v>
      </c>
      <c r="Q177">
        <v>1000</v>
      </c>
      <c r="X177">
        <v>7.0000000000000007E-2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1</v>
      </c>
      <c r="AE177">
        <v>0</v>
      </c>
      <c r="AF177" t="s">
        <v>3</v>
      </c>
      <c r="AG177">
        <v>7.0000000000000007E-2</v>
      </c>
      <c r="AH177">
        <v>2</v>
      </c>
      <c r="AI177">
        <v>51457746</v>
      </c>
      <c r="AJ177">
        <v>177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</row>
    <row r="178" spans="1:44" x14ac:dyDescent="0.2">
      <c r="A178">
        <f>ROW(Source!A176)</f>
        <v>176</v>
      </c>
      <c r="B178">
        <v>51457771</v>
      </c>
      <c r="C178">
        <v>51457729</v>
      </c>
      <c r="D178">
        <v>0</v>
      </c>
      <c r="E178">
        <v>1</v>
      </c>
      <c r="F178">
        <v>1</v>
      </c>
      <c r="G178">
        <v>1</v>
      </c>
      <c r="H178">
        <v>3</v>
      </c>
      <c r="I178" t="s">
        <v>253</v>
      </c>
      <c r="J178" t="s">
        <v>3</v>
      </c>
      <c r="K178" t="s">
        <v>254</v>
      </c>
      <c r="L178">
        <v>1348</v>
      </c>
      <c r="N178">
        <v>1009</v>
      </c>
      <c r="O178" t="s">
        <v>230</v>
      </c>
      <c r="P178" t="s">
        <v>230</v>
      </c>
      <c r="Q178">
        <v>1000</v>
      </c>
      <c r="X178">
        <v>3.44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1</v>
      </c>
      <c r="AE178">
        <v>0</v>
      </c>
      <c r="AF178" t="s">
        <v>3</v>
      </c>
      <c r="AG178">
        <v>3.44</v>
      </c>
      <c r="AH178">
        <v>2</v>
      </c>
      <c r="AI178">
        <v>51457747</v>
      </c>
      <c r="AJ178">
        <v>178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</row>
    <row r="179" spans="1:44" x14ac:dyDescent="0.2">
      <c r="A179">
        <f>ROW(Source!A176)</f>
        <v>176</v>
      </c>
      <c r="B179">
        <v>51457772</v>
      </c>
      <c r="C179">
        <v>51457729</v>
      </c>
      <c r="D179">
        <v>0</v>
      </c>
      <c r="E179">
        <v>1</v>
      </c>
      <c r="F179">
        <v>1</v>
      </c>
      <c r="G179">
        <v>1</v>
      </c>
      <c r="H179">
        <v>3</v>
      </c>
      <c r="I179" t="s">
        <v>301</v>
      </c>
      <c r="J179" t="s">
        <v>3</v>
      </c>
      <c r="K179" t="s">
        <v>302</v>
      </c>
      <c r="L179">
        <v>1348</v>
      </c>
      <c r="N179">
        <v>1009</v>
      </c>
      <c r="O179" t="s">
        <v>230</v>
      </c>
      <c r="P179" t="s">
        <v>230</v>
      </c>
      <c r="Q179">
        <v>1000</v>
      </c>
      <c r="X179">
        <v>0.66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1</v>
      </c>
      <c r="AE179">
        <v>0</v>
      </c>
      <c r="AF179" t="s">
        <v>3</v>
      </c>
      <c r="AG179">
        <v>0.66</v>
      </c>
      <c r="AH179">
        <v>2</v>
      </c>
      <c r="AI179">
        <v>51457748</v>
      </c>
      <c r="AJ179">
        <v>179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</row>
    <row r="180" spans="1:44" x14ac:dyDescent="0.2">
      <c r="A180">
        <f>ROW(Source!A176)</f>
        <v>176</v>
      </c>
      <c r="B180">
        <v>51457773</v>
      </c>
      <c r="C180">
        <v>51457729</v>
      </c>
      <c r="D180">
        <v>0</v>
      </c>
      <c r="E180">
        <v>1</v>
      </c>
      <c r="F180">
        <v>1</v>
      </c>
      <c r="G180">
        <v>1</v>
      </c>
      <c r="H180">
        <v>3</v>
      </c>
      <c r="I180" t="s">
        <v>257</v>
      </c>
      <c r="J180" t="s">
        <v>3</v>
      </c>
      <c r="K180" t="s">
        <v>258</v>
      </c>
      <c r="L180">
        <v>1348</v>
      </c>
      <c r="N180">
        <v>1009</v>
      </c>
      <c r="O180" t="s">
        <v>230</v>
      </c>
      <c r="P180" t="s">
        <v>230</v>
      </c>
      <c r="Q180">
        <v>1000</v>
      </c>
      <c r="X180">
        <v>8.2899999999999991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1</v>
      </c>
      <c r="AE180">
        <v>0</v>
      </c>
      <c r="AF180" t="s">
        <v>3</v>
      </c>
      <c r="AG180">
        <v>8.2899999999999991</v>
      </c>
      <c r="AH180">
        <v>2</v>
      </c>
      <c r="AI180">
        <v>51457749</v>
      </c>
      <c r="AJ180">
        <v>180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</row>
    <row r="181" spans="1:44" x14ac:dyDescent="0.2">
      <c r="A181">
        <f>ROW(Source!A176)</f>
        <v>176</v>
      </c>
      <c r="B181">
        <v>51457774</v>
      </c>
      <c r="C181">
        <v>51457729</v>
      </c>
      <c r="D181">
        <v>0</v>
      </c>
      <c r="E181">
        <v>1</v>
      </c>
      <c r="F181">
        <v>1</v>
      </c>
      <c r="G181">
        <v>1</v>
      </c>
      <c r="H181">
        <v>3</v>
      </c>
      <c r="I181" t="s">
        <v>241</v>
      </c>
      <c r="J181" t="s">
        <v>3</v>
      </c>
      <c r="K181" t="s">
        <v>242</v>
      </c>
      <c r="L181">
        <v>1371</v>
      </c>
      <c r="N181">
        <v>1013</v>
      </c>
      <c r="O181" t="s">
        <v>154</v>
      </c>
      <c r="P181" t="s">
        <v>154</v>
      </c>
      <c r="Q181">
        <v>1</v>
      </c>
      <c r="X181">
        <v>320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1</v>
      </c>
      <c r="AE181">
        <v>0</v>
      </c>
      <c r="AF181" t="s">
        <v>3</v>
      </c>
      <c r="AG181">
        <v>320</v>
      </c>
      <c r="AH181">
        <v>2</v>
      </c>
      <c r="AI181">
        <v>51457750</v>
      </c>
      <c r="AJ181">
        <v>181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</row>
    <row r="182" spans="1:44" x14ac:dyDescent="0.2">
      <c r="A182">
        <f>ROW(Source!A176)</f>
        <v>176</v>
      </c>
      <c r="B182">
        <v>51457775</v>
      </c>
      <c r="C182">
        <v>51457729</v>
      </c>
      <c r="D182">
        <v>0</v>
      </c>
      <c r="E182">
        <v>1</v>
      </c>
      <c r="F182">
        <v>1</v>
      </c>
      <c r="G182">
        <v>1</v>
      </c>
      <c r="H182">
        <v>3</v>
      </c>
      <c r="I182" t="s">
        <v>249</v>
      </c>
      <c r="J182" t="s">
        <v>3</v>
      </c>
      <c r="K182" t="s">
        <v>250</v>
      </c>
      <c r="L182">
        <v>1371</v>
      </c>
      <c r="N182">
        <v>1013</v>
      </c>
      <c r="O182" t="s">
        <v>154</v>
      </c>
      <c r="P182" t="s">
        <v>154</v>
      </c>
      <c r="Q182">
        <v>1</v>
      </c>
      <c r="X182">
        <v>3680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1</v>
      </c>
      <c r="AE182">
        <v>0</v>
      </c>
      <c r="AF182" t="s">
        <v>3</v>
      </c>
      <c r="AG182">
        <v>3680</v>
      </c>
      <c r="AH182">
        <v>2</v>
      </c>
      <c r="AI182">
        <v>51457751</v>
      </c>
      <c r="AJ182">
        <v>182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</row>
    <row r="183" spans="1:44" x14ac:dyDescent="0.2">
      <c r="A183">
        <f>ROW(Source!A176)</f>
        <v>176</v>
      </c>
      <c r="B183">
        <v>51457776</v>
      </c>
      <c r="C183">
        <v>51457729</v>
      </c>
      <c r="D183">
        <v>0</v>
      </c>
      <c r="E183">
        <v>1</v>
      </c>
      <c r="F183">
        <v>1</v>
      </c>
      <c r="G183">
        <v>1</v>
      </c>
      <c r="H183">
        <v>3</v>
      </c>
      <c r="I183" t="s">
        <v>223</v>
      </c>
      <c r="J183" t="s">
        <v>3</v>
      </c>
      <c r="K183" t="s">
        <v>224</v>
      </c>
      <c r="L183">
        <v>1301</v>
      </c>
      <c r="N183">
        <v>1003</v>
      </c>
      <c r="O183" t="s">
        <v>225</v>
      </c>
      <c r="P183" t="s">
        <v>225</v>
      </c>
      <c r="Q183">
        <v>1</v>
      </c>
      <c r="X183">
        <v>2000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1</v>
      </c>
      <c r="AE183">
        <v>0</v>
      </c>
      <c r="AF183" t="s">
        <v>3</v>
      </c>
      <c r="AG183">
        <v>2000</v>
      </c>
      <c r="AH183">
        <v>2</v>
      </c>
      <c r="AI183">
        <v>51457752</v>
      </c>
      <c r="AJ183">
        <v>183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</row>
    <row r="184" spans="1:44" x14ac:dyDescent="0.2">
      <c r="A184">
        <f>ROW(Source!A176)</f>
        <v>176</v>
      </c>
      <c r="B184">
        <v>51457777</v>
      </c>
      <c r="C184">
        <v>51457729</v>
      </c>
      <c r="D184">
        <v>0</v>
      </c>
      <c r="E184">
        <v>1</v>
      </c>
      <c r="F184">
        <v>1</v>
      </c>
      <c r="G184">
        <v>1</v>
      </c>
      <c r="H184">
        <v>3</v>
      </c>
      <c r="I184" t="s">
        <v>261</v>
      </c>
      <c r="J184" t="s">
        <v>3</v>
      </c>
      <c r="K184" t="s">
        <v>262</v>
      </c>
      <c r="L184">
        <v>1371</v>
      </c>
      <c r="N184">
        <v>1013</v>
      </c>
      <c r="O184" t="s">
        <v>154</v>
      </c>
      <c r="P184" t="s">
        <v>154</v>
      </c>
      <c r="Q184">
        <v>1</v>
      </c>
      <c r="X184">
        <v>3680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1</v>
      </c>
      <c r="AE184">
        <v>0</v>
      </c>
      <c r="AF184" t="s">
        <v>3</v>
      </c>
      <c r="AG184">
        <v>3680</v>
      </c>
      <c r="AH184">
        <v>2</v>
      </c>
      <c r="AI184">
        <v>51457753</v>
      </c>
      <c r="AJ184">
        <v>184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</row>
    <row r="185" spans="1:44" x14ac:dyDescent="0.2">
      <c r="A185">
        <f>ROW(Source!A177)</f>
        <v>177</v>
      </c>
      <c r="B185">
        <v>51457754</v>
      </c>
      <c r="C185">
        <v>51457729</v>
      </c>
      <c r="D185">
        <v>0</v>
      </c>
      <c r="E185">
        <v>1</v>
      </c>
      <c r="F185">
        <v>1</v>
      </c>
      <c r="G185">
        <v>1</v>
      </c>
      <c r="H185">
        <v>1</v>
      </c>
      <c r="I185" t="s">
        <v>703</v>
      </c>
      <c r="J185" t="s">
        <v>3</v>
      </c>
      <c r="K185" t="s">
        <v>704</v>
      </c>
      <c r="L185">
        <v>1369</v>
      </c>
      <c r="N185">
        <v>1013</v>
      </c>
      <c r="O185" t="s">
        <v>642</v>
      </c>
      <c r="P185" t="s">
        <v>642</v>
      </c>
      <c r="Q185">
        <v>1</v>
      </c>
      <c r="X185">
        <v>1160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1</v>
      </c>
      <c r="AF185" t="s">
        <v>43</v>
      </c>
      <c r="AG185">
        <v>1534.1</v>
      </c>
      <c r="AH185">
        <v>2</v>
      </c>
      <c r="AI185">
        <v>51457730</v>
      </c>
      <c r="AJ185">
        <v>185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</row>
    <row r="186" spans="1:44" x14ac:dyDescent="0.2">
      <c r="A186">
        <f>ROW(Source!A177)</f>
        <v>177</v>
      </c>
      <c r="B186">
        <v>51457755</v>
      </c>
      <c r="C186">
        <v>51457729</v>
      </c>
      <c r="D186">
        <v>121548</v>
      </c>
      <c r="E186">
        <v>1</v>
      </c>
      <c r="F186">
        <v>1</v>
      </c>
      <c r="G186">
        <v>1</v>
      </c>
      <c r="H186">
        <v>1</v>
      </c>
      <c r="I186" t="s">
        <v>31</v>
      </c>
      <c r="J186" t="s">
        <v>3</v>
      </c>
      <c r="K186" t="s">
        <v>643</v>
      </c>
      <c r="L186">
        <v>1369</v>
      </c>
      <c r="N186">
        <v>1013</v>
      </c>
      <c r="O186" t="s">
        <v>642</v>
      </c>
      <c r="P186" t="s">
        <v>642</v>
      </c>
      <c r="Q186">
        <v>1</v>
      </c>
      <c r="X186">
        <v>105.2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1</v>
      </c>
      <c r="AE186">
        <v>2</v>
      </c>
      <c r="AF186" t="s">
        <v>36</v>
      </c>
      <c r="AG186">
        <v>151.22499999999999</v>
      </c>
      <c r="AH186">
        <v>2</v>
      </c>
      <c r="AI186">
        <v>51457731</v>
      </c>
      <c r="AJ186">
        <v>186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</row>
    <row r="187" spans="1:44" x14ac:dyDescent="0.2">
      <c r="A187">
        <f>ROW(Source!A177)</f>
        <v>177</v>
      </c>
      <c r="B187">
        <v>51457756</v>
      </c>
      <c r="C187">
        <v>51457729</v>
      </c>
      <c r="D187">
        <v>0</v>
      </c>
      <c r="E187">
        <v>1</v>
      </c>
      <c r="F187">
        <v>1</v>
      </c>
      <c r="G187">
        <v>1</v>
      </c>
      <c r="H187">
        <v>2</v>
      </c>
      <c r="I187" t="s">
        <v>673</v>
      </c>
      <c r="J187" t="s">
        <v>3</v>
      </c>
      <c r="K187" t="s">
        <v>674</v>
      </c>
      <c r="L187">
        <v>37129807</v>
      </c>
      <c r="N187">
        <v>1011</v>
      </c>
      <c r="O187" t="s">
        <v>646</v>
      </c>
      <c r="P187" t="s">
        <v>646</v>
      </c>
      <c r="Q187">
        <v>1</v>
      </c>
      <c r="X187">
        <v>33.4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1</v>
      </c>
      <c r="AE187">
        <v>0</v>
      </c>
      <c r="AF187" t="s">
        <v>36</v>
      </c>
      <c r="AG187">
        <v>48.012499999999996</v>
      </c>
      <c r="AH187">
        <v>2</v>
      </c>
      <c r="AI187">
        <v>51457732</v>
      </c>
      <c r="AJ187">
        <v>187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</row>
    <row r="188" spans="1:44" x14ac:dyDescent="0.2">
      <c r="A188">
        <f>ROW(Source!A177)</f>
        <v>177</v>
      </c>
      <c r="B188">
        <v>51457757</v>
      </c>
      <c r="C188">
        <v>51457729</v>
      </c>
      <c r="D188">
        <v>0</v>
      </c>
      <c r="E188">
        <v>1</v>
      </c>
      <c r="F188">
        <v>1</v>
      </c>
      <c r="G188">
        <v>1</v>
      </c>
      <c r="H188">
        <v>2</v>
      </c>
      <c r="I188" t="s">
        <v>705</v>
      </c>
      <c r="J188" t="s">
        <v>3</v>
      </c>
      <c r="K188" t="s">
        <v>706</v>
      </c>
      <c r="L188">
        <v>37129807</v>
      </c>
      <c r="N188">
        <v>1011</v>
      </c>
      <c r="O188" t="s">
        <v>646</v>
      </c>
      <c r="P188" t="s">
        <v>646</v>
      </c>
      <c r="Q188">
        <v>1</v>
      </c>
      <c r="X188">
        <v>23.32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1</v>
      </c>
      <c r="AE188">
        <v>0</v>
      </c>
      <c r="AF188" t="s">
        <v>36</v>
      </c>
      <c r="AG188">
        <v>33.522499999999994</v>
      </c>
      <c r="AH188">
        <v>2</v>
      </c>
      <c r="AI188">
        <v>51457733</v>
      </c>
      <c r="AJ188">
        <v>188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</row>
    <row r="189" spans="1:44" x14ac:dyDescent="0.2">
      <c r="A189">
        <f>ROW(Source!A177)</f>
        <v>177</v>
      </c>
      <c r="B189">
        <v>51457758</v>
      </c>
      <c r="C189">
        <v>51457729</v>
      </c>
      <c r="D189">
        <v>0</v>
      </c>
      <c r="E189">
        <v>1</v>
      </c>
      <c r="F189">
        <v>1</v>
      </c>
      <c r="G189">
        <v>1</v>
      </c>
      <c r="H189">
        <v>2</v>
      </c>
      <c r="I189" t="s">
        <v>701</v>
      </c>
      <c r="J189" t="s">
        <v>3</v>
      </c>
      <c r="K189" t="s">
        <v>702</v>
      </c>
      <c r="L189">
        <v>37129807</v>
      </c>
      <c r="N189">
        <v>1011</v>
      </c>
      <c r="O189" t="s">
        <v>646</v>
      </c>
      <c r="P189" t="s">
        <v>646</v>
      </c>
      <c r="Q189">
        <v>1</v>
      </c>
      <c r="X189">
        <v>18.27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0</v>
      </c>
      <c r="AF189" t="s">
        <v>36</v>
      </c>
      <c r="AG189">
        <v>26.263124999999995</v>
      </c>
      <c r="AH189">
        <v>2</v>
      </c>
      <c r="AI189">
        <v>51457734</v>
      </c>
      <c r="AJ189">
        <v>189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</row>
    <row r="190" spans="1:44" x14ac:dyDescent="0.2">
      <c r="A190">
        <f>ROW(Source!A177)</f>
        <v>177</v>
      </c>
      <c r="B190">
        <v>51457759</v>
      </c>
      <c r="C190">
        <v>51457729</v>
      </c>
      <c r="D190">
        <v>0</v>
      </c>
      <c r="E190">
        <v>1</v>
      </c>
      <c r="F190">
        <v>1</v>
      </c>
      <c r="G190">
        <v>1</v>
      </c>
      <c r="H190">
        <v>2</v>
      </c>
      <c r="I190" t="s">
        <v>689</v>
      </c>
      <c r="J190" t="s">
        <v>3</v>
      </c>
      <c r="K190" t="s">
        <v>690</v>
      </c>
      <c r="L190">
        <v>37129807</v>
      </c>
      <c r="N190">
        <v>1011</v>
      </c>
      <c r="O190" t="s">
        <v>646</v>
      </c>
      <c r="P190" t="s">
        <v>646</v>
      </c>
      <c r="Q190">
        <v>1</v>
      </c>
      <c r="X190">
        <v>75.900000000000006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1</v>
      </c>
      <c r="AE190">
        <v>0</v>
      </c>
      <c r="AF190" t="s">
        <v>36</v>
      </c>
      <c r="AG190">
        <v>109.10624999999999</v>
      </c>
      <c r="AH190">
        <v>2</v>
      </c>
      <c r="AI190">
        <v>51457735</v>
      </c>
      <c r="AJ190">
        <v>190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</row>
    <row r="191" spans="1:44" x14ac:dyDescent="0.2">
      <c r="A191">
        <f>ROW(Source!A177)</f>
        <v>177</v>
      </c>
      <c r="B191">
        <v>51457760</v>
      </c>
      <c r="C191">
        <v>51457729</v>
      </c>
      <c r="D191">
        <v>0</v>
      </c>
      <c r="E191">
        <v>1</v>
      </c>
      <c r="F191">
        <v>1</v>
      </c>
      <c r="G191">
        <v>1</v>
      </c>
      <c r="H191">
        <v>2</v>
      </c>
      <c r="I191" t="s">
        <v>693</v>
      </c>
      <c r="J191" t="s">
        <v>3</v>
      </c>
      <c r="K191" t="s">
        <v>694</v>
      </c>
      <c r="L191">
        <v>37129807</v>
      </c>
      <c r="N191">
        <v>1011</v>
      </c>
      <c r="O191" t="s">
        <v>646</v>
      </c>
      <c r="P191" t="s">
        <v>646</v>
      </c>
      <c r="Q191">
        <v>1</v>
      </c>
      <c r="X191">
        <v>19.2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1</v>
      </c>
      <c r="AE191">
        <v>0</v>
      </c>
      <c r="AF191" t="s">
        <v>36</v>
      </c>
      <c r="AG191">
        <v>27.599999999999998</v>
      </c>
      <c r="AH191">
        <v>2</v>
      </c>
      <c r="AI191">
        <v>51457736</v>
      </c>
      <c r="AJ191">
        <v>191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</row>
    <row r="192" spans="1:44" x14ac:dyDescent="0.2">
      <c r="A192">
        <f>ROW(Source!A177)</f>
        <v>177</v>
      </c>
      <c r="B192">
        <v>51457761</v>
      </c>
      <c r="C192">
        <v>51457729</v>
      </c>
      <c r="D192">
        <v>0</v>
      </c>
      <c r="E192">
        <v>1</v>
      </c>
      <c r="F192">
        <v>1</v>
      </c>
      <c r="G192">
        <v>1</v>
      </c>
      <c r="H192">
        <v>2</v>
      </c>
      <c r="I192" t="s">
        <v>681</v>
      </c>
      <c r="J192" t="s">
        <v>3</v>
      </c>
      <c r="K192" t="s">
        <v>682</v>
      </c>
      <c r="L192">
        <v>37129807</v>
      </c>
      <c r="N192">
        <v>1011</v>
      </c>
      <c r="O192" t="s">
        <v>646</v>
      </c>
      <c r="P192" t="s">
        <v>646</v>
      </c>
      <c r="Q192">
        <v>1</v>
      </c>
      <c r="X192">
        <v>104.4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1</v>
      </c>
      <c r="AE192">
        <v>0</v>
      </c>
      <c r="AF192" t="s">
        <v>36</v>
      </c>
      <c r="AG192">
        <v>150.07499999999999</v>
      </c>
      <c r="AH192">
        <v>2</v>
      </c>
      <c r="AI192">
        <v>51457737</v>
      </c>
      <c r="AJ192">
        <v>192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</row>
    <row r="193" spans="1:44" x14ac:dyDescent="0.2">
      <c r="A193">
        <f>ROW(Source!A177)</f>
        <v>177</v>
      </c>
      <c r="B193">
        <v>51457762</v>
      </c>
      <c r="C193">
        <v>51457729</v>
      </c>
      <c r="D193">
        <v>0</v>
      </c>
      <c r="E193">
        <v>1</v>
      </c>
      <c r="F193">
        <v>1</v>
      </c>
      <c r="G193">
        <v>1</v>
      </c>
      <c r="H193">
        <v>2</v>
      </c>
      <c r="I193" t="s">
        <v>707</v>
      </c>
      <c r="J193" t="s">
        <v>3</v>
      </c>
      <c r="K193" t="s">
        <v>708</v>
      </c>
      <c r="L193">
        <v>37129807</v>
      </c>
      <c r="N193">
        <v>1011</v>
      </c>
      <c r="O193" t="s">
        <v>646</v>
      </c>
      <c r="P193" t="s">
        <v>646</v>
      </c>
      <c r="Q193">
        <v>1</v>
      </c>
      <c r="X193">
        <v>0.25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1</v>
      </c>
      <c r="AE193">
        <v>0</v>
      </c>
      <c r="AF193" t="s">
        <v>36</v>
      </c>
      <c r="AG193">
        <v>0.359375</v>
      </c>
      <c r="AH193">
        <v>2</v>
      </c>
      <c r="AI193">
        <v>51457738</v>
      </c>
      <c r="AJ193">
        <v>193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</row>
    <row r="194" spans="1:44" x14ac:dyDescent="0.2">
      <c r="A194">
        <f>ROW(Source!A177)</f>
        <v>177</v>
      </c>
      <c r="B194">
        <v>51457763</v>
      </c>
      <c r="C194">
        <v>51457729</v>
      </c>
      <c r="D194">
        <v>0</v>
      </c>
      <c r="E194">
        <v>1</v>
      </c>
      <c r="F194">
        <v>1</v>
      </c>
      <c r="G194">
        <v>1</v>
      </c>
      <c r="H194">
        <v>2</v>
      </c>
      <c r="I194" t="s">
        <v>709</v>
      </c>
      <c r="J194" t="s">
        <v>3</v>
      </c>
      <c r="K194" t="s">
        <v>710</v>
      </c>
      <c r="L194">
        <v>37129807</v>
      </c>
      <c r="N194">
        <v>1011</v>
      </c>
      <c r="O194" t="s">
        <v>646</v>
      </c>
      <c r="P194" t="s">
        <v>646</v>
      </c>
      <c r="Q194">
        <v>1</v>
      </c>
      <c r="X194">
        <v>0.25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1</v>
      </c>
      <c r="AE194">
        <v>0</v>
      </c>
      <c r="AF194" t="s">
        <v>36</v>
      </c>
      <c r="AG194">
        <v>0.359375</v>
      </c>
      <c r="AH194">
        <v>2</v>
      </c>
      <c r="AI194">
        <v>51457739</v>
      </c>
      <c r="AJ194">
        <v>194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</row>
    <row r="195" spans="1:44" x14ac:dyDescent="0.2">
      <c r="A195">
        <f>ROW(Source!A177)</f>
        <v>177</v>
      </c>
      <c r="B195">
        <v>51457764</v>
      </c>
      <c r="C195">
        <v>51457729</v>
      </c>
      <c r="D195">
        <v>0</v>
      </c>
      <c r="E195">
        <v>1</v>
      </c>
      <c r="F195">
        <v>1</v>
      </c>
      <c r="G195">
        <v>1</v>
      </c>
      <c r="H195">
        <v>2</v>
      </c>
      <c r="I195" t="s">
        <v>711</v>
      </c>
      <c r="J195" t="s">
        <v>3</v>
      </c>
      <c r="K195" t="s">
        <v>712</v>
      </c>
      <c r="L195">
        <v>37129807</v>
      </c>
      <c r="N195">
        <v>1011</v>
      </c>
      <c r="O195" t="s">
        <v>646</v>
      </c>
      <c r="P195" t="s">
        <v>646</v>
      </c>
      <c r="Q195">
        <v>1</v>
      </c>
      <c r="X195">
        <v>60.32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1</v>
      </c>
      <c r="AE195">
        <v>0</v>
      </c>
      <c r="AF195" t="s">
        <v>36</v>
      </c>
      <c r="AG195">
        <v>86.71</v>
      </c>
      <c r="AH195">
        <v>2</v>
      </c>
      <c r="AI195">
        <v>51457740</v>
      </c>
      <c r="AJ195">
        <v>195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</row>
    <row r="196" spans="1:44" x14ac:dyDescent="0.2">
      <c r="A196">
        <f>ROW(Source!A177)</f>
        <v>177</v>
      </c>
      <c r="B196">
        <v>51457765</v>
      </c>
      <c r="C196">
        <v>51457729</v>
      </c>
      <c r="D196">
        <v>0</v>
      </c>
      <c r="E196">
        <v>1</v>
      </c>
      <c r="F196">
        <v>1</v>
      </c>
      <c r="G196">
        <v>1</v>
      </c>
      <c r="H196">
        <v>3</v>
      </c>
      <c r="I196" t="s">
        <v>713</v>
      </c>
      <c r="J196" t="s">
        <v>3</v>
      </c>
      <c r="K196" t="s">
        <v>714</v>
      </c>
      <c r="L196">
        <v>1348</v>
      </c>
      <c r="N196">
        <v>1009</v>
      </c>
      <c r="O196" t="s">
        <v>230</v>
      </c>
      <c r="P196" t="s">
        <v>230</v>
      </c>
      <c r="Q196">
        <v>1000</v>
      </c>
      <c r="X196">
        <v>0.08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0</v>
      </c>
      <c r="AF196" t="s">
        <v>3</v>
      </c>
      <c r="AG196">
        <v>0.08</v>
      </c>
      <c r="AH196">
        <v>2</v>
      </c>
      <c r="AI196">
        <v>51457741</v>
      </c>
      <c r="AJ196">
        <v>196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</row>
    <row r="197" spans="1:44" x14ac:dyDescent="0.2">
      <c r="A197">
        <f>ROW(Source!A177)</f>
        <v>177</v>
      </c>
      <c r="B197">
        <v>51457766</v>
      </c>
      <c r="C197">
        <v>51457729</v>
      </c>
      <c r="D197">
        <v>0</v>
      </c>
      <c r="E197">
        <v>1</v>
      </c>
      <c r="F197">
        <v>1</v>
      </c>
      <c r="G197">
        <v>1</v>
      </c>
      <c r="H197">
        <v>3</v>
      </c>
      <c r="I197" t="s">
        <v>233</v>
      </c>
      <c r="J197" t="s">
        <v>3</v>
      </c>
      <c r="K197" t="s">
        <v>234</v>
      </c>
      <c r="L197">
        <v>1371</v>
      </c>
      <c r="N197">
        <v>1013</v>
      </c>
      <c r="O197" t="s">
        <v>154</v>
      </c>
      <c r="P197" t="s">
        <v>154</v>
      </c>
      <c r="Q197">
        <v>1</v>
      </c>
      <c r="X197">
        <v>1840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1</v>
      </c>
      <c r="AE197">
        <v>0</v>
      </c>
      <c r="AF197" t="s">
        <v>3</v>
      </c>
      <c r="AG197">
        <v>1840</v>
      </c>
      <c r="AH197">
        <v>2</v>
      </c>
      <c r="AI197">
        <v>51457742</v>
      </c>
      <c r="AJ197">
        <v>197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</row>
    <row r="198" spans="1:44" x14ac:dyDescent="0.2">
      <c r="A198">
        <f>ROW(Source!A177)</f>
        <v>177</v>
      </c>
      <c r="B198">
        <v>51457767</v>
      </c>
      <c r="C198">
        <v>51457729</v>
      </c>
      <c r="D198">
        <v>0</v>
      </c>
      <c r="E198">
        <v>1</v>
      </c>
      <c r="F198">
        <v>1</v>
      </c>
      <c r="G198">
        <v>1</v>
      </c>
      <c r="H198">
        <v>3</v>
      </c>
      <c r="I198" t="s">
        <v>715</v>
      </c>
      <c r="J198" t="s">
        <v>3</v>
      </c>
      <c r="K198" t="s">
        <v>716</v>
      </c>
      <c r="L198">
        <v>1371</v>
      </c>
      <c r="N198">
        <v>1013</v>
      </c>
      <c r="O198" t="s">
        <v>154</v>
      </c>
      <c r="P198" t="s">
        <v>154</v>
      </c>
      <c r="Q198">
        <v>1</v>
      </c>
      <c r="X198">
        <v>7360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1</v>
      </c>
      <c r="AE198">
        <v>0</v>
      </c>
      <c r="AF198" t="s">
        <v>3</v>
      </c>
      <c r="AG198">
        <v>7360</v>
      </c>
      <c r="AH198">
        <v>2</v>
      </c>
      <c r="AI198">
        <v>51457743</v>
      </c>
      <c r="AJ198">
        <v>198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</row>
    <row r="199" spans="1:44" x14ac:dyDescent="0.2">
      <c r="A199">
        <f>ROW(Source!A177)</f>
        <v>177</v>
      </c>
      <c r="B199">
        <v>51457768</v>
      </c>
      <c r="C199">
        <v>51457729</v>
      </c>
      <c r="D199">
        <v>0</v>
      </c>
      <c r="E199">
        <v>1</v>
      </c>
      <c r="F199">
        <v>1</v>
      </c>
      <c r="G199">
        <v>1</v>
      </c>
      <c r="H199">
        <v>3</v>
      </c>
      <c r="I199" t="s">
        <v>717</v>
      </c>
      <c r="J199" t="s">
        <v>3</v>
      </c>
      <c r="K199" t="s">
        <v>718</v>
      </c>
      <c r="L199">
        <v>1407</v>
      </c>
      <c r="N199">
        <v>1013</v>
      </c>
      <c r="O199" t="s">
        <v>719</v>
      </c>
      <c r="P199" t="s">
        <v>719</v>
      </c>
      <c r="Q199">
        <v>1</v>
      </c>
      <c r="X199">
        <v>3.68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1</v>
      </c>
      <c r="AE199">
        <v>0</v>
      </c>
      <c r="AF199" t="s">
        <v>3</v>
      </c>
      <c r="AG199">
        <v>3.68</v>
      </c>
      <c r="AH199">
        <v>2</v>
      </c>
      <c r="AI199">
        <v>51457744</v>
      </c>
      <c r="AJ199">
        <v>199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</row>
    <row r="200" spans="1:44" x14ac:dyDescent="0.2">
      <c r="A200">
        <f>ROW(Source!A177)</f>
        <v>177</v>
      </c>
      <c r="B200">
        <v>51457769</v>
      </c>
      <c r="C200">
        <v>51457729</v>
      </c>
      <c r="D200">
        <v>0</v>
      </c>
      <c r="E200">
        <v>1</v>
      </c>
      <c r="F200">
        <v>1</v>
      </c>
      <c r="G200">
        <v>1</v>
      </c>
      <c r="H200">
        <v>3</v>
      </c>
      <c r="I200" t="s">
        <v>720</v>
      </c>
      <c r="J200" t="s">
        <v>3</v>
      </c>
      <c r="K200" t="s">
        <v>721</v>
      </c>
      <c r="L200">
        <v>1348</v>
      </c>
      <c r="N200">
        <v>1009</v>
      </c>
      <c r="O200" t="s">
        <v>230</v>
      </c>
      <c r="P200" t="s">
        <v>230</v>
      </c>
      <c r="Q200">
        <v>1000</v>
      </c>
      <c r="X200">
        <v>0.89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1</v>
      </c>
      <c r="AE200">
        <v>0</v>
      </c>
      <c r="AF200" t="s">
        <v>3</v>
      </c>
      <c r="AG200">
        <v>0.89</v>
      </c>
      <c r="AH200">
        <v>2</v>
      </c>
      <c r="AI200">
        <v>51457745</v>
      </c>
      <c r="AJ200">
        <v>200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</row>
    <row r="201" spans="1:44" x14ac:dyDescent="0.2">
      <c r="A201">
        <f>ROW(Source!A177)</f>
        <v>177</v>
      </c>
      <c r="B201">
        <v>51457770</v>
      </c>
      <c r="C201">
        <v>51457729</v>
      </c>
      <c r="D201">
        <v>0</v>
      </c>
      <c r="E201">
        <v>1</v>
      </c>
      <c r="F201">
        <v>1</v>
      </c>
      <c r="G201">
        <v>1</v>
      </c>
      <c r="H201">
        <v>3</v>
      </c>
      <c r="I201" t="s">
        <v>722</v>
      </c>
      <c r="J201" t="s">
        <v>3</v>
      </c>
      <c r="K201" t="s">
        <v>723</v>
      </c>
      <c r="L201">
        <v>1348</v>
      </c>
      <c r="N201">
        <v>1009</v>
      </c>
      <c r="O201" t="s">
        <v>230</v>
      </c>
      <c r="P201" t="s">
        <v>230</v>
      </c>
      <c r="Q201">
        <v>1000</v>
      </c>
      <c r="X201">
        <v>7.0000000000000007E-2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1</v>
      </c>
      <c r="AE201">
        <v>0</v>
      </c>
      <c r="AF201" t="s">
        <v>3</v>
      </c>
      <c r="AG201">
        <v>7.0000000000000007E-2</v>
      </c>
      <c r="AH201">
        <v>2</v>
      </c>
      <c r="AI201">
        <v>51457746</v>
      </c>
      <c r="AJ201">
        <v>201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</row>
    <row r="202" spans="1:44" x14ac:dyDescent="0.2">
      <c r="A202">
        <f>ROW(Source!A177)</f>
        <v>177</v>
      </c>
      <c r="B202">
        <v>51457771</v>
      </c>
      <c r="C202">
        <v>51457729</v>
      </c>
      <c r="D202">
        <v>0</v>
      </c>
      <c r="E202">
        <v>1</v>
      </c>
      <c r="F202">
        <v>1</v>
      </c>
      <c r="G202">
        <v>1</v>
      </c>
      <c r="H202">
        <v>3</v>
      </c>
      <c r="I202" t="s">
        <v>253</v>
      </c>
      <c r="J202" t="s">
        <v>3</v>
      </c>
      <c r="K202" t="s">
        <v>254</v>
      </c>
      <c r="L202">
        <v>1348</v>
      </c>
      <c r="N202">
        <v>1009</v>
      </c>
      <c r="O202" t="s">
        <v>230</v>
      </c>
      <c r="P202" t="s">
        <v>230</v>
      </c>
      <c r="Q202">
        <v>1000</v>
      </c>
      <c r="X202">
        <v>3.44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1</v>
      </c>
      <c r="AE202">
        <v>0</v>
      </c>
      <c r="AF202" t="s">
        <v>3</v>
      </c>
      <c r="AG202">
        <v>3.44</v>
      </c>
      <c r="AH202">
        <v>2</v>
      </c>
      <c r="AI202">
        <v>51457747</v>
      </c>
      <c r="AJ202">
        <v>202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</row>
    <row r="203" spans="1:44" x14ac:dyDescent="0.2">
      <c r="A203">
        <f>ROW(Source!A177)</f>
        <v>177</v>
      </c>
      <c r="B203">
        <v>51457772</v>
      </c>
      <c r="C203">
        <v>51457729</v>
      </c>
      <c r="D203">
        <v>0</v>
      </c>
      <c r="E203">
        <v>1</v>
      </c>
      <c r="F203">
        <v>1</v>
      </c>
      <c r="G203">
        <v>1</v>
      </c>
      <c r="H203">
        <v>3</v>
      </c>
      <c r="I203" t="s">
        <v>301</v>
      </c>
      <c r="J203" t="s">
        <v>3</v>
      </c>
      <c r="K203" t="s">
        <v>302</v>
      </c>
      <c r="L203">
        <v>1348</v>
      </c>
      <c r="N203">
        <v>1009</v>
      </c>
      <c r="O203" t="s">
        <v>230</v>
      </c>
      <c r="P203" t="s">
        <v>230</v>
      </c>
      <c r="Q203">
        <v>1000</v>
      </c>
      <c r="X203">
        <v>0.66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1</v>
      </c>
      <c r="AE203">
        <v>0</v>
      </c>
      <c r="AF203" t="s">
        <v>3</v>
      </c>
      <c r="AG203">
        <v>0.66</v>
      </c>
      <c r="AH203">
        <v>2</v>
      </c>
      <c r="AI203">
        <v>51457748</v>
      </c>
      <c r="AJ203">
        <v>203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</row>
    <row r="204" spans="1:44" x14ac:dyDescent="0.2">
      <c r="A204">
        <f>ROW(Source!A177)</f>
        <v>177</v>
      </c>
      <c r="B204">
        <v>51457773</v>
      </c>
      <c r="C204">
        <v>51457729</v>
      </c>
      <c r="D204">
        <v>0</v>
      </c>
      <c r="E204">
        <v>1</v>
      </c>
      <c r="F204">
        <v>1</v>
      </c>
      <c r="G204">
        <v>1</v>
      </c>
      <c r="H204">
        <v>3</v>
      </c>
      <c r="I204" t="s">
        <v>257</v>
      </c>
      <c r="J204" t="s">
        <v>3</v>
      </c>
      <c r="K204" t="s">
        <v>258</v>
      </c>
      <c r="L204">
        <v>1348</v>
      </c>
      <c r="N204">
        <v>1009</v>
      </c>
      <c r="O204" t="s">
        <v>230</v>
      </c>
      <c r="P204" t="s">
        <v>230</v>
      </c>
      <c r="Q204">
        <v>1000</v>
      </c>
      <c r="X204">
        <v>8.2899999999999991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1</v>
      </c>
      <c r="AE204">
        <v>0</v>
      </c>
      <c r="AF204" t="s">
        <v>3</v>
      </c>
      <c r="AG204">
        <v>8.2899999999999991</v>
      </c>
      <c r="AH204">
        <v>2</v>
      </c>
      <c r="AI204">
        <v>51457749</v>
      </c>
      <c r="AJ204">
        <v>204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</row>
    <row r="205" spans="1:44" x14ac:dyDescent="0.2">
      <c r="A205">
        <f>ROW(Source!A177)</f>
        <v>177</v>
      </c>
      <c r="B205">
        <v>51457774</v>
      </c>
      <c r="C205">
        <v>51457729</v>
      </c>
      <c r="D205">
        <v>0</v>
      </c>
      <c r="E205">
        <v>1</v>
      </c>
      <c r="F205">
        <v>1</v>
      </c>
      <c r="G205">
        <v>1</v>
      </c>
      <c r="H205">
        <v>3</v>
      </c>
      <c r="I205" t="s">
        <v>241</v>
      </c>
      <c r="J205" t="s">
        <v>3</v>
      </c>
      <c r="K205" t="s">
        <v>242</v>
      </c>
      <c r="L205">
        <v>1371</v>
      </c>
      <c r="N205">
        <v>1013</v>
      </c>
      <c r="O205" t="s">
        <v>154</v>
      </c>
      <c r="P205" t="s">
        <v>154</v>
      </c>
      <c r="Q205">
        <v>1</v>
      </c>
      <c r="X205">
        <v>320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0</v>
      </c>
      <c r="AF205" t="s">
        <v>3</v>
      </c>
      <c r="AG205">
        <v>320</v>
      </c>
      <c r="AH205">
        <v>2</v>
      </c>
      <c r="AI205">
        <v>51457750</v>
      </c>
      <c r="AJ205">
        <v>205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</row>
    <row r="206" spans="1:44" x14ac:dyDescent="0.2">
      <c r="A206">
        <f>ROW(Source!A177)</f>
        <v>177</v>
      </c>
      <c r="B206">
        <v>51457775</v>
      </c>
      <c r="C206">
        <v>51457729</v>
      </c>
      <c r="D206">
        <v>0</v>
      </c>
      <c r="E206">
        <v>1</v>
      </c>
      <c r="F206">
        <v>1</v>
      </c>
      <c r="G206">
        <v>1</v>
      </c>
      <c r="H206">
        <v>3</v>
      </c>
      <c r="I206" t="s">
        <v>249</v>
      </c>
      <c r="J206" t="s">
        <v>3</v>
      </c>
      <c r="K206" t="s">
        <v>250</v>
      </c>
      <c r="L206">
        <v>1371</v>
      </c>
      <c r="N206">
        <v>1013</v>
      </c>
      <c r="O206" t="s">
        <v>154</v>
      </c>
      <c r="P206" t="s">
        <v>154</v>
      </c>
      <c r="Q206">
        <v>1</v>
      </c>
      <c r="X206">
        <v>3680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1</v>
      </c>
      <c r="AE206">
        <v>0</v>
      </c>
      <c r="AF206" t="s">
        <v>3</v>
      </c>
      <c r="AG206">
        <v>3680</v>
      </c>
      <c r="AH206">
        <v>2</v>
      </c>
      <c r="AI206">
        <v>51457751</v>
      </c>
      <c r="AJ206">
        <v>206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</row>
    <row r="207" spans="1:44" x14ac:dyDescent="0.2">
      <c r="A207">
        <f>ROW(Source!A177)</f>
        <v>177</v>
      </c>
      <c r="B207">
        <v>51457776</v>
      </c>
      <c r="C207">
        <v>51457729</v>
      </c>
      <c r="D207">
        <v>0</v>
      </c>
      <c r="E207">
        <v>1</v>
      </c>
      <c r="F207">
        <v>1</v>
      </c>
      <c r="G207">
        <v>1</v>
      </c>
      <c r="H207">
        <v>3</v>
      </c>
      <c r="I207" t="s">
        <v>223</v>
      </c>
      <c r="J207" t="s">
        <v>3</v>
      </c>
      <c r="K207" t="s">
        <v>224</v>
      </c>
      <c r="L207">
        <v>1301</v>
      </c>
      <c r="N207">
        <v>1003</v>
      </c>
      <c r="O207" t="s">
        <v>225</v>
      </c>
      <c r="P207" t="s">
        <v>225</v>
      </c>
      <c r="Q207">
        <v>1</v>
      </c>
      <c r="X207">
        <v>2000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1</v>
      </c>
      <c r="AE207">
        <v>0</v>
      </c>
      <c r="AF207" t="s">
        <v>3</v>
      </c>
      <c r="AG207">
        <v>2000</v>
      </c>
      <c r="AH207">
        <v>2</v>
      </c>
      <c r="AI207">
        <v>51457752</v>
      </c>
      <c r="AJ207">
        <v>207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</row>
    <row r="208" spans="1:44" x14ac:dyDescent="0.2">
      <c r="A208">
        <f>ROW(Source!A177)</f>
        <v>177</v>
      </c>
      <c r="B208">
        <v>51457777</v>
      </c>
      <c r="C208">
        <v>51457729</v>
      </c>
      <c r="D208">
        <v>0</v>
      </c>
      <c r="E208">
        <v>1</v>
      </c>
      <c r="F208">
        <v>1</v>
      </c>
      <c r="G208">
        <v>1</v>
      </c>
      <c r="H208">
        <v>3</v>
      </c>
      <c r="I208" t="s">
        <v>261</v>
      </c>
      <c r="J208" t="s">
        <v>3</v>
      </c>
      <c r="K208" t="s">
        <v>262</v>
      </c>
      <c r="L208">
        <v>1371</v>
      </c>
      <c r="N208">
        <v>1013</v>
      </c>
      <c r="O208" t="s">
        <v>154</v>
      </c>
      <c r="P208" t="s">
        <v>154</v>
      </c>
      <c r="Q208">
        <v>1</v>
      </c>
      <c r="X208">
        <v>3680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1</v>
      </c>
      <c r="AE208">
        <v>0</v>
      </c>
      <c r="AF208" t="s">
        <v>3</v>
      </c>
      <c r="AG208">
        <v>3680</v>
      </c>
      <c r="AH208">
        <v>2</v>
      </c>
      <c r="AI208">
        <v>51457753</v>
      </c>
      <c r="AJ208">
        <v>208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</row>
    <row r="209" spans="1:44" x14ac:dyDescent="0.2">
      <c r="A209">
        <f>ROW(Source!A198)</f>
        <v>198</v>
      </c>
      <c r="B209">
        <v>51457815</v>
      </c>
      <c r="C209">
        <v>51457788</v>
      </c>
      <c r="D209">
        <v>0</v>
      </c>
      <c r="E209">
        <v>1</v>
      </c>
      <c r="F209">
        <v>1</v>
      </c>
      <c r="G209">
        <v>1</v>
      </c>
      <c r="H209">
        <v>1</v>
      </c>
      <c r="I209" t="s">
        <v>724</v>
      </c>
      <c r="J209" t="s">
        <v>3</v>
      </c>
      <c r="K209" t="s">
        <v>725</v>
      </c>
      <c r="L209">
        <v>1369</v>
      </c>
      <c r="N209">
        <v>1013</v>
      </c>
      <c r="O209" t="s">
        <v>642</v>
      </c>
      <c r="P209" t="s">
        <v>642</v>
      </c>
      <c r="Q209">
        <v>1</v>
      </c>
      <c r="X209">
        <v>1100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1</v>
      </c>
      <c r="AE209">
        <v>1</v>
      </c>
      <c r="AF209" t="s">
        <v>43</v>
      </c>
      <c r="AG209">
        <v>1454.75</v>
      </c>
      <c r="AH209">
        <v>2</v>
      </c>
      <c r="AI209">
        <v>51457789</v>
      </c>
      <c r="AJ209">
        <v>209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</row>
    <row r="210" spans="1:44" x14ac:dyDescent="0.2">
      <c r="A210">
        <f>ROW(Source!A198)</f>
        <v>198</v>
      </c>
      <c r="B210">
        <v>51457816</v>
      </c>
      <c r="C210">
        <v>51457788</v>
      </c>
      <c r="D210">
        <v>121548</v>
      </c>
      <c r="E210">
        <v>1</v>
      </c>
      <c r="F210">
        <v>1</v>
      </c>
      <c r="G210">
        <v>1</v>
      </c>
      <c r="H210">
        <v>1</v>
      </c>
      <c r="I210" t="s">
        <v>31</v>
      </c>
      <c r="J210" t="s">
        <v>3</v>
      </c>
      <c r="K210" t="s">
        <v>643</v>
      </c>
      <c r="L210">
        <v>1369</v>
      </c>
      <c r="N210">
        <v>1013</v>
      </c>
      <c r="O210" t="s">
        <v>642</v>
      </c>
      <c r="P210" t="s">
        <v>642</v>
      </c>
      <c r="Q210">
        <v>1</v>
      </c>
      <c r="X210">
        <v>213.68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1</v>
      </c>
      <c r="AE210">
        <v>2</v>
      </c>
      <c r="AF210" t="s">
        <v>36</v>
      </c>
      <c r="AG210">
        <v>307.16500000000002</v>
      </c>
      <c r="AH210">
        <v>2</v>
      </c>
      <c r="AI210">
        <v>51457790</v>
      </c>
      <c r="AJ210">
        <v>210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</row>
    <row r="211" spans="1:44" x14ac:dyDescent="0.2">
      <c r="A211">
        <f>ROW(Source!A198)</f>
        <v>198</v>
      </c>
      <c r="B211">
        <v>51457817</v>
      </c>
      <c r="C211">
        <v>51457788</v>
      </c>
      <c r="D211">
        <v>0</v>
      </c>
      <c r="E211">
        <v>1</v>
      </c>
      <c r="F211">
        <v>1</v>
      </c>
      <c r="G211">
        <v>1</v>
      </c>
      <c r="H211">
        <v>2</v>
      </c>
      <c r="I211" t="s">
        <v>673</v>
      </c>
      <c r="J211" t="s">
        <v>3</v>
      </c>
      <c r="K211" t="s">
        <v>674</v>
      </c>
      <c r="L211">
        <v>37129807</v>
      </c>
      <c r="N211">
        <v>1011</v>
      </c>
      <c r="O211" t="s">
        <v>646</v>
      </c>
      <c r="P211" t="s">
        <v>646</v>
      </c>
      <c r="Q211">
        <v>1</v>
      </c>
      <c r="X211">
        <v>79.599999999999994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1</v>
      </c>
      <c r="AE211">
        <v>0</v>
      </c>
      <c r="AF211" t="s">
        <v>36</v>
      </c>
      <c r="AG211">
        <v>114.425</v>
      </c>
      <c r="AH211">
        <v>2</v>
      </c>
      <c r="AI211">
        <v>51457791</v>
      </c>
      <c r="AJ211">
        <v>211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</row>
    <row r="212" spans="1:44" x14ac:dyDescent="0.2">
      <c r="A212">
        <f>ROW(Source!A198)</f>
        <v>198</v>
      </c>
      <c r="B212">
        <v>51457818</v>
      </c>
      <c r="C212">
        <v>51457788</v>
      </c>
      <c r="D212">
        <v>0</v>
      </c>
      <c r="E212">
        <v>1</v>
      </c>
      <c r="F212">
        <v>1</v>
      </c>
      <c r="G212">
        <v>1</v>
      </c>
      <c r="H212">
        <v>2</v>
      </c>
      <c r="I212" t="s">
        <v>705</v>
      </c>
      <c r="J212" t="s">
        <v>3</v>
      </c>
      <c r="K212" t="s">
        <v>706</v>
      </c>
      <c r="L212">
        <v>37129807</v>
      </c>
      <c r="N212">
        <v>1011</v>
      </c>
      <c r="O212" t="s">
        <v>646</v>
      </c>
      <c r="P212" t="s">
        <v>646</v>
      </c>
      <c r="Q212">
        <v>1</v>
      </c>
      <c r="X212">
        <v>57.12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1</v>
      </c>
      <c r="AE212">
        <v>0</v>
      </c>
      <c r="AF212" t="s">
        <v>36</v>
      </c>
      <c r="AG212">
        <v>82.109999999999985</v>
      </c>
      <c r="AH212">
        <v>2</v>
      </c>
      <c r="AI212">
        <v>51457792</v>
      </c>
      <c r="AJ212">
        <v>212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</row>
    <row r="213" spans="1:44" x14ac:dyDescent="0.2">
      <c r="A213">
        <f>ROW(Source!A198)</f>
        <v>198</v>
      </c>
      <c r="B213">
        <v>51457819</v>
      </c>
      <c r="C213">
        <v>51457788</v>
      </c>
      <c r="D213">
        <v>0</v>
      </c>
      <c r="E213">
        <v>1</v>
      </c>
      <c r="F213">
        <v>1</v>
      </c>
      <c r="G213">
        <v>1</v>
      </c>
      <c r="H213">
        <v>2</v>
      </c>
      <c r="I213" t="s">
        <v>701</v>
      </c>
      <c r="J213" t="s">
        <v>3</v>
      </c>
      <c r="K213" t="s">
        <v>702</v>
      </c>
      <c r="L213">
        <v>37129807</v>
      </c>
      <c r="N213">
        <v>1011</v>
      </c>
      <c r="O213" t="s">
        <v>646</v>
      </c>
      <c r="P213" t="s">
        <v>646</v>
      </c>
      <c r="Q213">
        <v>1</v>
      </c>
      <c r="X213">
        <v>9.3699999999999992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1</v>
      </c>
      <c r="AE213">
        <v>0</v>
      </c>
      <c r="AF213" t="s">
        <v>36</v>
      </c>
      <c r="AG213">
        <v>13.469374999999998</v>
      </c>
      <c r="AH213">
        <v>2</v>
      </c>
      <c r="AI213">
        <v>51457793</v>
      </c>
      <c r="AJ213">
        <v>213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</row>
    <row r="214" spans="1:44" x14ac:dyDescent="0.2">
      <c r="A214">
        <f>ROW(Source!A198)</f>
        <v>198</v>
      </c>
      <c r="B214">
        <v>51457820</v>
      </c>
      <c r="C214">
        <v>51457788</v>
      </c>
      <c r="D214">
        <v>0</v>
      </c>
      <c r="E214">
        <v>1</v>
      </c>
      <c r="F214">
        <v>1</v>
      </c>
      <c r="G214">
        <v>1</v>
      </c>
      <c r="H214">
        <v>2</v>
      </c>
      <c r="I214" t="s">
        <v>675</v>
      </c>
      <c r="J214" t="s">
        <v>3</v>
      </c>
      <c r="K214" t="s">
        <v>676</v>
      </c>
      <c r="L214">
        <v>37129807</v>
      </c>
      <c r="N214">
        <v>1011</v>
      </c>
      <c r="O214" t="s">
        <v>646</v>
      </c>
      <c r="P214" t="s">
        <v>646</v>
      </c>
      <c r="Q214">
        <v>1</v>
      </c>
      <c r="X214">
        <v>422.3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1</v>
      </c>
      <c r="AE214">
        <v>0</v>
      </c>
      <c r="AF214" t="s">
        <v>36</v>
      </c>
      <c r="AG214">
        <v>607.05624999999998</v>
      </c>
      <c r="AH214">
        <v>2</v>
      </c>
      <c r="AI214">
        <v>51457794</v>
      </c>
      <c r="AJ214">
        <v>214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</row>
    <row r="215" spans="1:44" x14ac:dyDescent="0.2">
      <c r="A215">
        <f>ROW(Source!A198)</f>
        <v>198</v>
      </c>
      <c r="B215">
        <v>51457821</v>
      </c>
      <c r="C215">
        <v>51457788</v>
      </c>
      <c r="D215">
        <v>0</v>
      </c>
      <c r="E215">
        <v>1</v>
      </c>
      <c r="F215">
        <v>1</v>
      </c>
      <c r="G215">
        <v>1</v>
      </c>
      <c r="H215">
        <v>2</v>
      </c>
      <c r="I215" t="s">
        <v>689</v>
      </c>
      <c r="J215" t="s">
        <v>3</v>
      </c>
      <c r="K215" t="s">
        <v>690</v>
      </c>
      <c r="L215">
        <v>37129807</v>
      </c>
      <c r="N215">
        <v>1011</v>
      </c>
      <c r="O215" t="s">
        <v>646</v>
      </c>
      <c r="P215" t="s">
        <v>646</v>
      </c>
      <c r="Q215">
        <v>1</v>
      </c>
      <c r="X215">
        <v>23.19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1</v>
      </c>
      <c r="AE215">
        <v>0</v>
      </c>
      <c r="AF215" t="s">
        <v>36</v>
      </c>
      <c r="AG215">
        <v>33.335625</v>
      </c>
      <c r="AH215">
        <v>2</v>
      </c>
      <c r="AI215">
        <v>51457795</v>
      </c>
      <c r="AJ215">
        <v>215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</row>
    <row r="216" spans="1:44" x14ac:dyDescent="0.2">
      <c r="A216">
        <f>ROW(Source!A198)</f>
        <v>198</v>
      </c>
      <c r="B216">
        <v>51457822</v>
      </c>
      <c r="C216">
        <v>51457788</v>
      </c>
      <c r="D216">
        <v>0</v>
      </c>
      <c r="E216">
        <v>1</v>
      </c>
      <c r="F216">
        <v>1</v>
      </c>
      <c r="G216">
        <v>1</v>
      </c>
      <c r="H216">
        <v>2</v>
      </c>
      <c r="I216" t="s">
        <v>693</v>
      </c>
      <c r="J216" t="s">
        <v>3</v>
      </c>
      <c r="K216" t="s">
        <v>694</v>
      </c>
      <c r="L216">
        <v>37129807</v>
      </c>
      <c r="N216">
        <v>1011</v>
      </c>
      <c r="O216" t="s">
        <v>646</v>
      </c>
      <c r="P216" t="s">
        <v>646</v>
      </c>
      <c r="Q216">
        <v>1</v>
      </c>
      <c r="X216">
        <v>27.24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1</v>
      </c>
      <c r="AE216">
        <v>0</v>
      </c>
      <c r="AF216" t="s">
        <v>36</v>
      </c>
      <c r="AG216">
        <v>39.157499999999992</v>
      </c>
      <c r="AH216">
        <v>2</v>
      </c>
      <c r="AI216">
        <v>51457796</v>
      </c>
      <c r="AJ216">
        <v>216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</row>
    <row r="217" spans="1:44" x14ac:dyDescent="0.2">
      <c r="A217">
        <f>ROW(Source!A198)</f>
        <v>198</v>
      </c>
      <c r="B217">
        <v>51457823</v>
      </c>
      <c r="C217">
        <v>51457788</v>
      </c>
      <c r="D217">
        <v>0</v>
      </c>
      <c r="E217">
        <v>1</v>
      </c>
      <c r="F217">
        <v>1</v>
      </c>
      <c r="G217">
        <v>1</v>
      </c>
      <c r="H217">
        <v>2</v>
      </c>
      <c r="I217" t="s">
        <v>681</v>
      </c>
      <c r="J217" t="s">
        <v>3</v>
      </c>
      <c r="K217" t="s">
        <v>682</v>
      </c>
      <c r="L217">
        <v>37129807</v>
      </c>
      <c r="N217">
        <v>1011</v>
      </c>
      <c r="O217" t="s">
        <v>646</v>
      </c>
      <c r="P217" t="s">
        <v>646</v>
      </c>
      <c r="Q217">
        <v>1</v>
      </c>
      <c r="X217">
        <v>110.67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v>0</v>
      </c>
      <c r="AF217" t="s">
        <v>36</v>
      </c>
      <c r="AG217">
        <v>159.08812499999999</v>
      </c>
      <c r="AH217">
        <v>2</v>
      </c>
      <c r="AI217">
        <v>51457797</v>
      </c>
      <c r="AJ217">
        <v>217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</row>
    <row r="218" spans="1:44" x14ac:dyDescent="0.2">
      <c r="A218">
        <f>ROW(Source!A198)</f>
        <v>198</v>
      </c>
      <c r="B218">
        <v>51457824</v>
      </c>
      <c r="C218">
        <v>51457788</v>
      </c>
      <c r="D218">
        <v>0</v>
      </c>
      <c r="E218">
        <v>1</v>
      </c>
      <c r="F218">
        <v>1</v>
      </c>
      <c r="G218">
        <v>1</v>
      </c>
      <c r="H218">
        <v>2</v>
      </c>
      <c r="I218" t="s">
        <v>726</v>
      </c>
      <c r="J218" t="s">
        <v>3</v>
      </c>
      <c r="K218" t="s">
        <v>727</v>
      </c>
      <c r="L218">
        <v>37129807</v>
      </c>
      <c r="N218">
        <v>1011</v>
      </c>
      <c r="O218" t="s">
        <v>646</v>
      </c>
      <c r="P218" t="s">
        <v>646</v>
      </c>
      <c r="Q218">
        <v>1</v>
      </c>
      <c r="X218">
        <v>16.670000000000002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1</v>
      </c>
      <c r="AE218">
        <v>0</v>
      </c>
      <c r="AF218" t="s">
        <v>36</v>
      </c>
      <c r="AG218">
        <v>23.963125000000002</v>
      </c>
      <c r="AH218">
        <v>2</v>
      </c>
      <c r="AI218">
        <v>51457798</v>
      </c>
      <c r="AJ218">
        <v>218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</row>
    <row r="219" spans="1:44" x14ac:dyDescent="0.2">
      <c r="A219">
        <f>ROW(Source!A198)</f>
        <v>198</v>
      </c>
      <c r="B219">
        <v>51457825</v>
      </c>
      <c r="C219">
        <v>51457788</v>
      </c>
      <c r="D219">
        <v>0</v>
      </c>
      <c r="E219">
        <v>1</v>
      </c>
      <c r="F219">
        <v>1</v>
      </c>
      <c r="G219">
        <v>1</v>
      </c>
      <c r="H219">
        <v>2</v>
      </c>
      <c r="I219" t="s">
        <v>707</v>
      </c>
      <c r="J219" t="s">
        <v>3</v>
      </c>
      <c r="K219" t="s">
        <v>708</v>
      </c>
      <c r="L219">
        <v>37129807</v>
      </c>
      <c r="N219">
        <v>1011</v>
      </c>
      <c r="O219" t="s">
        <v>646</v>
      </c>
      <c r="P219" t="s">
        <v>646</v>
      </c>
      <c r="Q219">
        <v>1</v>
      </c>
      <c r="X219">
        <v>0.25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1</v>
      </c>
      <c r="AE219">
        <v>0</v>
      </c>
      <c r="AF219" t="s">
        <v>36</v>
      </c>
      <c r="AG219">
        <v>0.359375</v>
      </c>
      <c r="AH219">
        <v>2</v>
      </c>
      <c r="AI219">
        <v>51457799</v>
      </c>
      <c r="AJ219">
        <v>219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</row>
    <row r="220" spans="1:44" x14ac:dyDescent="0.2">
      <c r="A220">
        <f>ROW(Source!A198)</f>
        <v>198</v>
      </c>
      <c r="B220">
        <v>51457826</v>
      </c>
      <c r="C220">
        <v>51457788</v>
      </c>
      <c r="D220">
        <v>0</v>
      </c>
      <c r="E220">
        <v>1</v>
      </c>
      <c r="F220">
        <v>1</v>
      </c>
      <c r="G220">
        <v>1</v>
      </c>
      <c r="H220">
        <v>2</v>
      </c>
      <c r="I220" t="s">
        <v>709</v>
      </c>
      <c r="J220" t="s">
        <v>3</v>
      </c>
      <c r="K220" t="s">
        <v>710</v>
      </c>
      <c r="L220">
        <v>37129807</v>
      </c>
      <c r="N220">
        <v>1011</v>
      </c>
      <c r="O220" t="s">
        <v>646</v>
      </c>
      <c r="P220" t="s">
        <v>646</v>
      </c>
      <c r="Q220">
        <v>1</v>
      </c>
      <c r="X220">
        <v>0.25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1</v>
      </c>
      <c r="AE220">
        <v>0</v>
      </c>
      <c r="AF220" t="s">
        <v>36</v>
      </c>
      <c r="AG220">
        <v>0.359375</v>
      </c>
      <c r="AH220">
        <v>2</v>
      </c>
      <c r="AI220">
        <v>51457800</v>
      </c>
      <c r="AJ220">
        <v>220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</row>
    <row r="221" spans="1:44" x14ac:dyDescent="0.2">
      <c r="A221">
        <f>ROW(Source!A198)</f>
        <v>198</v>
      </c>
      <c r="B221">
        <v>51457827</v>
      </c>
      <c r="C221">
        <v>51457788</v>
      </c>
      <c r="D221">
        <v>0</v>
      </c>
      <c r="E221">
        <v>1</v>
      </c>
      <c r="F221">
        <v>1</v>
      </c>
      <c r="G221">
        <v>1</v>
      </c>
      <c r="H221">
        <v>3</v>
      </c>
      <c r="I221" t="s">
        <v>728</v>
      </c>
      <c r="J221" t="s">
        <v>3</v>
      </c>
      <c r="K221" t="s">
        <v>729</v>
      </c>
      <c r="L221">
        <v>1407</v>
      </c>
      <c r="N221">
        <v>1013</v>
      </c>
      <c r="O221" t="s">
        <v>719</v>
      </c>
      <c r="P221" t="s">
        <v>719</v>
      </c>
      <c r="Q221">
        <v>1</v>
      </c>
      <c r="X221">
        <v>7.37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1</v>
      </c>
      <c r="AE221">
        <v>0</v>
      </c>
      <c r="AF221" t="s">
        <v>3</v>
      </c>
      <c r="AG221">
        <v>7.37</v>
      </c>
      <c r="AH221">
        <v>2</v>
      </c>
      <c r="AI221">
        <v>51457801</v>
      </c>
      <c r="AJ221">
        <v>221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</row>
    <row r="222" spans="1:44" x14ac:dyDescent="0.2">
      <c r="A222">
        <f>ROW(Source!A198)</f>
        <v>198</v>
      </c>
      <c r="B222">
        <v>51457828</v>
      </c>
      <c r="C222">
        <v>51457788</v>
      </c>
      <c r="D222">
        <v>0</v>
      </c>
      <c r="E222">
        <v>1</v>
      </c>
      <c r="F222">
        <v>1</v>
      </c>
      <c r="G222">
        <v>1</v>
      </c>
      <c r="H222">
        <v>3</v>
      </c>
      <c r="I222" t="s">
        <v>289</v>
      </c>
      <c r="J222" t="s">
        <v>3</v>
      </c>
      <c r="K222" t="s">
        <v>290</v>
      </c>
      <c r="L222">
        <v>1371</v>
      </c>
      <c r="N222">
        <v>1013</v>
      </c>
      <c r="O222" t="s">
        <v>154</v>
      </c>
      <c r="P222" t="s">
        <v>154</v>
      </c>
      <c r="Q222">
        <v>1</v>
      </c>
      <c r="X222">
        <v>1840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1</v>
      </c>
      <c r="AE222">
        <v>0</v>
      </c>
      <c r="AF222" t="s">
        <v>3</v>
      </c>
      <c r="AG222">
        <v>1840</v>
      </c>
      <c r="AH222">
        <v>2</v>
      </c>
      <c r="AI222">
        <v>51457802</v>
      </c>
      <c r="AJ222">
        <v>222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</row>
    <row r="223" spans="1:44" x14ac:dyDescent="0.2">
      <c r="A223">
        <f>ROW(Source!A198)</f>
        <v>198</v>
      </c>
      <c r="B223">
        <v>51457829</v>
      </c>
      <c r="C223">
        <v>51457788</v>
      </c>
      <c r="D223">
        <v>0</v>
      </c>
      <c r="E223">
        <v>1</v>
      </c>
      <c r="F223">
        <v>1</v>
      </c>
      <c r="G223">
        <v>1</v>
      </c>
      <c r="H223">
        <v>3</v>
      </c>
      <c r="I223" t="s">
        <v>715</v>
      </c>
      <c r="J223" t="s">
        <v>3</v>
      </c>
      <c r="K223" t="s">
        <v>716</v>
      </c>
      <c r="L223">
        <v>1371</v>
      </c>
      <c r="N223">
        <v>1013</v>
      </c>
      <c r="O223" t="s">
        <v>154</v>
      </c>
      <c r="P223" t="s">
        <v>154</v>
      </c>
      <c r="Q223">
        <v>1</v>
      </c>
      <c r="X223">
        <v>7360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1</v>
      </c>
      <c r="AE223">
        <v>0</v>
      </c>
      <c r="AF223" t="s">
        <v>3</v>
      </c>
      <c r="AG223">
        <v>7360</v>
      </c>
      <c r="AH223">
        <v>2</v>
      </c>
      <c r="AI223">
        <v>51457803</v>
      </c>
      <c r="AJ223">
        <v>223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</row>
    <row r="224" spans="1:44" x14ac:dyDescent="0.2">
      <c r="A224">
        <f>ROW(Source!A198)</f>
        <v>198</v>
      </c>
      <c r="B224">
        <v>51457830</v>
      </c>
      <c r="C224">
        <v>51457788</v>
      </c>
      <c r="D224">
        <v>0</v>
      </c>
      <c r="E224">
        <v>1</v>
      </c>
      <c r="F224">
        <v>1</v>
      </c>
      <c r="G224">
        <v>1</v>
      </c>
      <c r="H224">
        <v>3</v>
      </c>
      <c r="I224" t="s">
        <v>730</v>
      </c>
      <c r="J224" t="s">
        <v>3</v>
      </c>
      <c r="K224" t="s">
        <v>731</v>
      </c>
      <c r="L224">
        <v>1407</v>
      </c>
      <c r="N224">
        <v>1013</v>
      </c>
      <c r="O224" t="s">
        <v>719</v>
      </c>
      <c r="P224" t="s">
        <v>719</v>
      </c>
      <c r="Q224">
        <v>1</v>
      </c>
      <c r="X224">
        <v>7.37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 t="s">
        <v>3</v>
      </c>
      <c r="AG224">
        <v>7.37</v>
      </c>
      <c r="AH224">
        <v>2</v>
      </c>
      <c r="AI224">
        <v>51457804</v>
      </c>
      <c r="AJ224">
        <v>224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</row>
    <row r="225" spans="1:44" x14ac:dyDescent="0.2">
      <c r="A225">
        <f>ROW(Source!A198)</f>
        <v>198</v>
      </c>
      <c r="B225">
        <v>51457831</v>
      </c>
      <c r="C225">
        <v>51457788</v>
      </c>
      <c r="D225">
        <v>0</v>
      </c>
      <c r="E225">
        <v>1</v>
      </c>
      <c r="F225">
        <v>1</v>
      </c>
      <c r="G225">
        <v>1</v>
      </c>
      <c r="H225">
        <v>3</v>
      </c>
      <c r="I225" t="s">
        <v>720</v>
      </c>
      <c r="J225" t="s">
        <v>3</v>
      </c>
      <c r="K225" t="s">
        <v>721</v>
      </c>
      <c r="L225">
        <v>1348</v>
      </c>
      <c r="N225">
        <v>1009</v>
      </c>
      <c r="O225" t="s">
        <v>230</v>
      </c>
      <c r="P225" t="s">
        <v>230</v>
      </c>
      <c r="Q225">
        <v>1000</v>
      </c>
      <c r="X225">
        <v>1.79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1</v>
      </c>
      <c r="AE225">
        <v>0</v>
      </c>
      <c r="AF225" t="s">
        <v>3</v>
      </c>
      <c r="AG225">
        <v>1.79</v>
      </c>
      <c r="AH225">
        <v>2</v>
      </c>
      <c r="AI225">
        <v>51457805</v>
      </c>
      <c r="AJ225">
        <v>225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</row>
    <row r="226" spans="1:44" x14ac:dyDescent="0.2">
      <c r="A226">
        <f>ROW(Source!A198)</f>
        <v>198</v>
      </c>
      <c r="B226">
        <v>51457832</v>
      </c>
      <c r="C226">
        <v>51457788</v>
      </c>
      <c r="D226">
        <v>0</v>
      </c>
      <c r="E226">
        <v>1</v>
      </c>
      <c r="F226">
        <v>1</v>
      </c>
      <c r="G226">
        <v>1</v>
      </c>
      <c r="H226">
        <v>3</v>
      </c>
      <c r="I226" t="s">
        <v>722</v>
      </c>
      <c r="J226" t="s">
        <v>3</v>
      </c>
      <c r="K226" t="s">
        <v>723</v>
      </c>
      <c r="L226">
        <v>1348</v>
      </c>
      <c r="N226">
        <v>1009</v>
      </c>
      <c r="O226" t="s">
        <v>230</v>
      </c>
      <c r="P226" t="s">
        <v>230</v>
      </c>
      <c r="Q226">
        <v>1000</v>
      </c>
      <c r="X226">
        <v>0.06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1</v>
      </c>
      <c r="AE226">
        <v>0</v>
      </c>
      <c r="AF226" t="s">
        <v>3</v>
      </c>
      <c r="AG226">
        <v>0.06</v>
      </c>
      <c r="AH226">
        <v>2</v>
      </c>
      <c r="AI226">
        <v>51457806</v>
      </c>
      <c r="AJ226">
        <v>226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</row>
    <row r="227" spans="1:44" x14ac:dyDescent="0.2">
      <c r="A227">
        <f>ROW(Source!A198)</f>
        <v>198</v>
      </c>
      <c r="B227">
        <v>51457833</v>
      </c>
      <c r="C227">
        <v>51457788</v>
      </c>
      <c r="D227">
        <v>0</v>
      </c>
      <c r="E227">
        <v>1</v>
      </c>
      <c r="F227">
        <v>1</v>
      </c>
      <c r="G227">
        <v>1</v>
      </c>
      <c r="H227">
        <v>3</v>
      </c>
      <c r="I227" t="s">
        <v>306</v>
      </c>
      <c r="J227" t="s">
        <v>3</v>
      </c>
      <c r="K227" t="s">
        <v>307</v>
      </c>
      <c r="L227">
        <v>1348</v>
      </c>
      <c r="N227">
        <v>1009</v>
      </c>
      <c r="O227" t="s">
        <v>230</v>
      </c>
      <c r="P227" t="s">
        <v>230</v>
      </c>
      <c r="Q227">
        <v>1000</v>
      </c>
      <c r="X227">
        <v>5.52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1</v>
      </c>
      <c r="AE227">
        <v>0</v>
      </c>
      <c r="AF227" t="s">
        <v>3</v>
      </c>
      <c r="AG227">
        <v>5.52</v>
      </c>
      <c r="AH227">
        <v>2</v>
      </c>
      <c r="AI227">
        <v>51457807</v>
      </c>
      <c r="AJ227">
        <v>227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</row>
    <row r="228" spans="1:44" x14ac:dyDescent="0.2">
      <c r="A228">
        <f>ROW(Source!A198)</f>
        <v>198</v>
      </c>
      <c r="B228">
        <v>51457834</v>
      </c>
      <c r="C228">
        <v>51457788</v>
      </c>
      <c r="D228">
        <v>0</v>
      </c>
      <c r="E228">
        <v>1</v>
      </c>
      <c r="F228">
        <v>1</v>
      </c>
      <c r="G228">
        <v>1</v>
      </c>
      <c r="H228">
        <v>3</v>
      </c>
      <c r="I228" t="s">
        <v>253</v>
      </c>
      <c r="J228" t="s">
        <v>3</v>
      </c>
      <c r="K228" t="s">
        <v>254</v>
      </c>
      <c r="L228">
        <v>1348</v>
      </c>
      <c r="N228">
        <v>1009</v>
      </c>
      <c r="O228" t="s">
        <v>230</v>
      </c>
      <c r="P228" t="s">
        <v>230</v>
      </c>
      <c r="Q228">
        <v>1000</v>
      </c>
      <c r="X228">
        <v>3.44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1</v>
      </c>
      <c r="AE228">
        <v>0</v>
      </c>
      <c r="AF228" t="s">
        <v>3</v>
      </c>
      <c r="AG228">
        <v>3.44</v>
      </c>
      <c r="AH228">
        <v>2</v>
      </c>
      <c r="AI228">
        <v>51457808</v>
      </c>
      <c r="AJ228">
        <v>228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</row>
    <row r="229" spans="1:44" x14ac:dyDescent="0.2">
      <c r="A229">
        <f>ROW(Source!A198)</f>
        <v>198</v>
      </c>
      <c r="B229">
        <v>51457835</v>
      </c>
      <c r="C229">
        <v>51457788</v>
      </c>
      <c r="D229">
        <v>0</v>
      </c>
      <c r="E229">
        <v>1</v>
      </c>
      <c r="F229">
        <v>1</v>
      </c>
      <c r="G229">
        <v>1</v>
      </c>
      <c r="H229">
        <v>3</v>
      </c>
      <c r="I229" t="s">
        <v>301</v>
      </c>
      <c r="J229" t="s">
        <v>3</v>
      </c>
      <c r="K229" t="s">
        <v>302</v>
      </c>
      <c r="L229">
        <v>1348</v>
      </c>
      <c r="N229">
        <v>1009</v>
      </c>
      <c r="O229" t="s">
        <v>230</v>
      </c>
      <c r="P229" t="s">
        <v>230</v>
      </c>
      <c r="Q229">
        <v>1000</v>
      </c>
      <c r="X229">
        <v>0.66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1</v>
      </c>
      <c r="AE229">
        <v>0</v>
      </c>
      <c r="AF229" t="s">
        <v>3</v>
      </c>
      <c r="AG229">
        <v>0.66</v>
      </c>
      <c r="AH229">
        <v>2</v>
      </c>
      <c r="AI229">
        <v>51457809</v>
      </c>
      <c r="AJ229">
        <v>229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</row>
    <row r="230" spans="1:44" x14ac:dyDescent="0.2">
      <c r="A230">
        <f>ROW(Source!A198)</f>
        <v>198</v>
      </c>
      <c r="B230">
        <v>51457836</v>
      </c>
      <c r="C230">
        <v>51457788</v>
      </c>
      <c r="D230">
        <v>0</v>
      </c>
      <c r="E230">
        <v>1</v>
      </c>
      <c r="F230">
        <v>1</v>
      </c>
      <c r="G230">
        <v>1</v>
      </c>
      <c r="H230">
        <v>3</v>
      </c>
      <c r="I230" t="s">
        <v>241</v>
      </c>
      <c r="J230" t="s">
        <v>3</v>
      </c>
      <c r="K230" t="s">
        <v>242</v>
      </c>
      <c r="L230">
        <v>1371</v>
      </c>
      <c r="N230">
        <v>1013</v>
      </c>
      <c r="O230" t="s">
        <v>154</v>
      </c>
      <c r="P230" t="s">
        <v>154</v>
      </c>
      <c r="Q230">
        <v>1</v>
      </c>
      <c r="X230">
        <v>320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1</v>
      </c>
      <c r="AE230">
        <v>0</v>
      </c>
      <c r="AF230" t="s">
        <v>3</v>
      </c>
      <c r="AG230">
        <v>320</v>
      </c>
      <c r="AH230">
        <v>2</v>
      </c>
      <c r="AI230">
        <v>51457810</v>
      </c>
      <c r="AJ230">
        <v>230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</row>
    <row r="231" spans="1:44" x14ac:dyDescent="0.2">
      <c r="A231">
        <f>ROW(Source!A198)</f>
        <v>198</v>
      </c>
      <c r="B231">
        <v>51457837</v>
      </c>
      <c r="C231">
        <v>51457788</v>
      </c>
      <c r="D231">
        <v>0</v>
      </c>
      <c r="E231">
        <v>1</v>
      </c>
      <c r="F231">
        <v>1</v>
      </c>
      <c r="G231">
        <v>1</v>
      </c>
      <c r="H231">
        <v>3</v>
      </c>
      <c r="I231" t="s">
        <v>310</v>
      </c>
      <c r="J231" t="s">
        <v>3</v>
      </c>
      <c r="K231" t="s">
        <v>311</v>
      </c>
      <c r="L231">
        <v>1371</v>
      </c>
      <c r="N231">
        <v>1013</v>
      </c>
      <c r="O231" t="s">
        <v>154</v>
      </c>
      <c r="P231" t="s">
        <v>154</v>
      </c>
      <c r="Q231">
        <v>1</v>
      </c>
      <c r="X231">
        <v>3680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1</v>
      </c>
      <c r="AE231">
        <v>0</v>
      </c>
      <c r="AF231" t="s">
        <v>3</v>
      </c>
      <c r="AG231">
        <v>3680</v>
      </c>
      <c r="AH231">
        <v>2</v>
      </c>
      <c r="AI231">
        <v>51457811</v>
      </c>
      <c r="AJ231">
        <v>231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</row>
    <row r="232" spans="1:44" x14ac:dyDescent="0.2">
      <c r="A232">
        <f>ROW(Source!A198)</f>
        <v>198</v>
      </c>
      <c r="B232">
        <v>51457838</v>
      </c>
      <c r="C232">
        <v>51457788</v>
      </c>
      <c r="D232">
        <v>0</v>
      </c>
      <c r="E232">
        <v>1</v>
      </c>
      <c r="F232">
        <v>1</v>
      </c>
      <c r="G232">
        <v>1</v>
      </c>
      <c r="H232">
        <v>3</v>
      </c>
      <c r="I232" t="s">
        <v>223</v>
      </c>
      <c r="J232" t="s">
        <v>3</v>
      </c>
      <c r="K232" t="s">
        <v>224</v>
      </c>
      <c r="L232">
        <v>1301</v>
      </c>
      <c r="N232">
        <v>1003</v>
      </c>
      <c r="O232" t="s">
        <v>225</v>
      </c>
      <c r="P232" t="s">
        <v>225</v>
      </c>
      <c r="Q232">
        <v>1</v>
      </c>
      <c r="X232">
        <v>2000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1</v>
      </c>
      <c r="AE232">
        <v>0</v>
      </c>
      <c r="AF232" t="s">
        <v>3</v>
      </c>
      <c r="AG232">
        <v>2000</v>
      </c>
      <c r="AH232">
        <v>2</v>
      </c>
      <c r="AI232">
        <v>51457812</v>
      </c>
      <c r="AJ232">
        <v>232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</row>
    <row r="233" spans="1:44" x14ac:dyDescent="0.2">
      <c r="A233">
        <f>ROW(Source!A198)</f>
        <v>198</v>
      </c>
      <c r="B233">
        <v>51457839</v>
      </c>
      <c r="C233">
        <v>51457788</v>
      </c>
      <c r="D233">
        <v>0</v>
      </c>
      <c r="E233">
        <v>1</v>
      </c>
      <c r="F233">
        <v>1</v>
      </c>
      <c r="G233">
        <v>1</v>
      </c>
      <c r="H233">
        <v>3</v>
      </c>
      <c r="I233" t="s">
        <v>314</v>
      </c>
      <c r="J233" t="s">
        <v>3</v>
      </c>
      <c r="K233" t="s">
        <v>315</v>
      </c>
      <c r="L233">
        <v>1371</v>
      </c>
      <c r="N233">
        <v>1013</v>
      </c>
      <c r="O233" t="s">
        <v>154</v>
      </c>
      <c r="P233" t="s">
        <v>154</v>
      </c>
      <c r="Q233">
        <v>1</v>
      </c>
      <c r="X233">
        <v>3680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1</v>
      </c>
      <c r="AE233">
        <v>0</v>
      </c>
      <c r="AF233" t="s">
        <v>3</v>
      </c>
      <c r="AG233">
        <v>3680</v>
      </c>
      <c r="AH233">
        <v>2</v>
      </c>
      <c r="AI233">
        <v>51457813</v>
      </c>
      <c r="AJ233">
        <v>233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</row>
    <row r="234" spans="1:44" x14ac:dyDescent="0.2">
      <c r="A234">
        <f>ROW(Source!A198)</f>
        <v>198</v>
      </c>
      <c r="B234">
        <v>51457840</v>
      </c>
      <c r="C234">
        <v>51457788</v>
      </c>
      <c r="D234">
        <v>0</v>
      </c>
      <c r="E234">
        <v>1</v>
      </c>
      <c r="F234">
        <v>1</v>
      </c>
      <c r="G234">
        <v>1</v>
      </c>
      <c r="H234">
        <v>3</v>
      </c>
      <c r="I234" t="s">
        <v>318</v>
      </c>
      <c r="J234" t="s">
        <v>3</v>
      </c>
      <c r="K234" t="s">
        <v>319</v>
      </c>
      <c r="L234">
        <v>1371</v>
      </c>
      <c r="N234">
        <v>1013</v>
      </c>
      <c r="O234" t="s">
        <v>154</v>
      </c>
      <c r="P234" t="s">
        <v>154</v>
      </c>
      <c r="Q234">
        <v>1</v>
      </c>
      <c r="X234">
        <v>3680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1</v>
      </c>
      <c r="AE234">
        <v>0</v>
      </c>
      <c r="AF234" t="s">
        <v>3</v>
      </c>
      <c r="AG234">
        <v>3680</v>
      </c>
      <c r="AH234">
        <v>2</v>
      </c>
      <c r="AI234">
        <v>51457814</v>
      </c>
      <c r="AJ234">
        <v>234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</row>
    <row r="235" spans="1:44" x14ac:dyDescent="0.2">
      <c r="A235">
        <f>ROW(Source!A199)</f>
        <v>199</v>
      </c>
      <c r="B235">
        <v>51457815</v>
      </c>
      <c r="C235">
        <v>51457788</v>
      </c>
      <c r="D235">
        <v>0</v>
      </c>
      <c r="E235">
        <v>1</v>
      </c>
      <c r="F235">
        <v>1</v>
      </c>
      <c r="G235">
        <v>1</v>
      </c>
      <c r="H235">
        <v>1</v>
      </c>
      <c r="I235" t="s">
        <v>724</v>
      </c>
      <c r="J235" t="s">
        <v>3</v>
      </c>
      <c r="K235" t="s">
        <v>725</v>
      </c>
      <c r="L235">
        <v>1369</v>
      </c>
      <c r="N235">
        <v>1013</v>
      </c>
      <c r="O235" t="s">
        <v>642</v>
      </c>
      <c r="P235" t="s">
        <v>642</v>
      </c>
      <c r="Q235">
        <v>1</v>
      </c>
      <c r="X235">
        <v>1100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1</v>
      </c>
      <c r="AE235">
        <v>1</v>
      </c>
      <c r="AF235" t="s">
        <v>43</v>
      </c>
      <c r="AG235">
        <v>1454.75</v>
      </c>
      <c r="AH235">
        <v>2</v>
      </c>
      <c r="AI235">
        <v>51457789</v>
      </c>
      <c r="AJ235">
        <v>235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</row>
    <row r="236" spans="1:44" x14ac:dyDescent="0.2">
      <c r="A236">
        <f>ROW(Source!A199)</f>
        <v>199</v>
      </c>
      <c r="B236">
        <v>51457816</v>
      </c>
      <c r="C236">
        <v>51457788</v>
      </c>
      <c r="D236">
        <v>121548</v>
      </c>
      <c r="E236">
        <v>1</v>
      </c>
      <c r="F236">
        <v>1</v>
      </c>
      <c r="G236">
        <v>1</v>
      </c>
      <c r="H236">
        <v>1</v>
      </c>
      <c r="I236" t="s">
        <v>31</v>
      </c>
      <c r="J236" t="s">
        <v>3</v>
      </c>
      <c r="K236" t="s">
        <v>643</v>
      </c>
      <c r="L236">
        <v>1369</v>
      </c>
      <c r="N236">
        <v>1013</v>
      </c>
      <c r="O236" t="s">
        <v>642</v>
      </c>
      <c r="P236" t="s">
        <v>642</v>
      </c>
      <c r="Q236">
        <v>1</v>
      </c>
      <c r="X236">
        <v>213.68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1</v>
      </c>
      <c r="AE236">
        <v>2</v>
      </c>
      <c r="AF236" t="s">
        <v>36</v>
      </c>
      <c r="AG236">
        <v>307.16500000000002</v>
      </c>
      <c r="AH236">
        <v>2</v>
      </c>
      <c r="AI236">
        <v>51457790</v>
      </c>
      <c r="AJ236">
        <v>236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</row>
    <row r="237" spans="1:44" x14ac:dyDescent="0.2">
      <c r="A237">
        <f>ROW(Source!A199)</f>
        <v>199</v>
      </c>
      <c r="B237">
        <v>51457817</v>
      </c>
      <c r="C237">
        <v>51457788</v>
      </c>
      <c r="D237">
        <v>0</v>
      </c>
      <c r="E237">
        <v>1</v>
      </c>
      <c r="F237">
        <v>1</v>
      </c>
      <c r="G237">
        <v>1</v>
      </c>
      <c r="H237">
        <v>2</v>
      </c>
      <c r="I237" t="s">
        <v>673</v>
      </c>
      <c r="J237" t="s">
        <v>3</v>
      </c>
      <c r="K237" t="s">
        <v>674</v>
      </c>
      <c r="L237">
        <v>37129807</v>
      </c>
      <c r="N237">
        <v>1011</v>
      </c>
      <c r="O237" t="s">
        <v>646</v>
      </c>
      <c r="P237" t="s">
        <v>646</v>
      </c>
      <c r="Q237">
        <v>1</v>
      </c>
      <c r="X237">
        <v>79.599999999999994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1</v>
      </c>
      <c r="AE237">
        <v>0</v>
      </c>
      <c r="AF237" t="s">
        <v>36</v>
      </c>
      <c r="AG237">
        <v>114.425</v>
      </c>
      <c r="AH237">
        <v>2</v>
      </c>
      <c r="AI237">
        <v>51457791</v>
      </c>
      <c r="AJ237">
        <v>237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</row>
    <row r="238" spans="1:44" x14ac:dyDescent="0.2">
      <c r="A238">
        <f>ROW(Source!A199)</f>
        <v>199</v>
      </c>
      <c r="B238">
        <v>51457818</v>
      </c>
      <c r="C238">
        <v>51457788</v>
      </c>
      <c r="D238">
        <v>0</v>
      </c>
      <c r="E238">
        <v>1</v>
      </c>
      <c r="F238">
        <v>1</v>
      </c>
      <c r="G238">
        <v>1</v>
      </c>
      <c r="H238">
        <v>2</v>
      </c>
      <c r="I238" t="s">
        <v>705</v>
      </c>
      <c r="J238" t="s">
        <v>3</v>
      </c>
      <c r="K238" t="s">
        <v>706</v>
      </c>
      <c r="L238">
        <v>37129807</v>
      </c>
      <c r="N238">
        <v>1011</v>
      </c>
      <c r="O238" t="s">
        <v>646</v>
      </c>
      <c r="P238" t="s">
        <v>646</v>
      </c>
      <c r="Q238">
        <v>1</v>
      </c>
      <c r="X238">
        <v>57.12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1</v>
      </c>
      <c r="AE238">
        <v>0</v>
      </c>
      <c r="AF238" t="s">
        <v>36</v>
      </c>
      <c r="AG238">
        <v>82.109999999999985</v>
      </c>
      <c r="AH238">
        <v>2</v>
      </c>
      <c r="AI238">
        <v>51457792</v>
      </c>
      <c r="AJ238">
        <v>238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</row>
    <row r="239" spans="1:44" x14ac:dyDescent="0.2">
      <c r="A239">
        <f>ROW(Source!A199)</f>
        <v>199</v>
      </c>
      <c r="B239">
        <v>51457819</v>
      </c>
      <c r="C239">
        <v>51457788</v>
      </c>
      <c r="D239">
        <v>0</v>
      </c>
      <c r="E239">
        <v>1</v>
      </c>
      <c r="F239">
        <v>1</v>
      </c>
      <c r="G239">
        <v>1</v>
      </c>
      <c r="H239">
        <v>2</v>
      </c>
      <c r="I239" t="s">
        <v>701</v>
      </c>
      <c r="J239" t="s">
        <v>3</v>
      </c>
      <c r="K239" t="s">
        <v>702</v>
      </c>
      <c r="L239">
        <v>37129807</v>
      </c>
      <c r="N239">
        <v>1011</v>
      </c>
      <c r="O239" t="s">
        <v>646</v>
      </c>
      <c r="P239" t="s">
        <v>646</v>
      </c>
      <c r="Q239">
        <v>1</v>
      </c>
      <c r="X239">
        <v>9.3699999999999992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1</v>
      </c>
      <c r="AE239">
        <v>0</v>
      </c>
      <c r="AF239" t="s">
        <v>36</v>
      </c>
      <c r="AG239">
        <v>13.469374999999998</v>
      </c>
      <c r="AH239">
        <v>2</v>
      </c>
      <c r="AI239">
        <v>51457793</v>
      </c>
      <c r="AJ239">
        <v>239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</row>
    <row r="240" spans="1:44" x14ac:dyDescent="0.2">
      <c r="A240">
        <f>ROW(Source!A199)</f>
        <v>199</v>
      </c>
      <c r="B240">
        <v>51457820</v>
      </c>
      <c r="C240">
        <v>51457788</v>
      </c>
      <c r="D240">
        <v>0</v>
      </c>
      <c r="E240">
        <v>1</v>
      </c>
      <c r="F240">
        <v>1</v>
      </c>
      <c r="G240">
        <v>1</v>
      </c>
      <c r="H240">
        <v>2</v>
      </c>
      <c r="I240" t="s">
        <v>675</v>
      </c>
      <c r="J240" t="s">
        <v>3</v>
      </c>
      <c r="K240" t="s">
        <v>676</v>
      </c>
      <c r="L240">
        <v>37129807</v>
      </c>
      <c r="N240">
        <v>1011</v>
      </c>
      <c r="O240" t="s">
        <v>646</v>
      </c>
      <c r="P240" t="s">
        <v>646</v>
      </c>
      <c r="Q240">
        <v>1</v>
      </c>
      <c r="X240">
        <v>422.3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1</v>
      </c>
      <c r="AE240">
        <v>0</v>
      </c>
      <c r="AF240" t="s">
        <v>36</v>
      </c>
      <c r="AG240">
        <v>607.05624999999998</v>
      </c>
      <c r="AH240">
        <v>2</v>
      </c>
      <c r="AI240">
        <v>51457794</v>
      </c>
      <c r="AJ240">
        <v>240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</row>
    <row r="241" spans="1:44" x14ac:dyDescent="0.2">
      <c r="A241">
        <f>ROW(Source!A199)</f>
        <v>199</v>
      </c>
      <c r="B241">
        <v>51457821</v>
      </c>
      <c r="C241">
        <v>51457788</v>
      </c>
      <c r="D241">
        <v>0</v>
      </c>
      <c r="E241">
        <v>1</v>
      </c>
      <c r="F241">
        <v>1</v>
      </c>
      <c r="G241">
        <v>1</v>
      </c>
      <c r="H241">
        <v>2</v>
      </c>
      <c r="I241" t="s">
        <v>689</v>
      </c>
      <c r="J241" t="s">
        <v>3</v>
      </c>
      <c r="K241" t="s">
        <v>690</v>
      </c>
      <c r="L241">
        <v>37129807</v>
      </c>
      <c r="N241">
        <v>1011</v>
      </c>
      <c r="O241" t="s">
        <v>646</v>
      </c>
      <c r="P241" t="s">
        <v>646</v>
      </c>
      <c r="Q241">
        <v>1</v>
      </c>
      <c r="X241">
        <v>23.19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1</v>
      </c>
      <c r="AE241">
        <v>0</v>
      </c>
      <c r="AF241" t="s">
        <v>36</v>
      </c>
      <c r="AG241">
        <v>33.335625</v>
      </c>
      <c r="AH241">
        <v>2</v>
      </c>
      <c r="AI241">
        <v>51457795</v>
      </c>
      <c r="AJ241">
        <v>241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</row>
    <row r="242" spans="1:44" x14ac:dyDescent="0.2">
      <c r="A242">
        <f>ROW(Source!A199)</f>
        <v>199</v>
      </c>
      <c r="B242">
        <v>51457822</v>
      </c>
      <c r="C242">
        <v>51457788</v>
      </c>
      <c r="D242">
        <v>0</v>
      </c>
      <c r="E242">
        <v>1</v>
      </c>
      <c r="F242">
        <v>1</v>
      </c>
      <c r="G242">
        <v>1</v>
      </c>
      <c r="H242">
        <v>2</v>
      </c>
      <c r="I242" t="s">
        <v>693</v>
      </c>
      <c r="J242" t="s">
        <v>3</v>
      </c>
      <c r="K242" t="s">
        <v>694</v>
      </c>
      <c r="L242">
        <v>37129807</v>
      </c>
      <c r="N242">
        <v>1011</v>
      </c>
      <c r="O242" t="s">
        <v>646</v>
      </c>
      <c r="P242" t="s">
        <v>646</v>
      </c>
      <c r="Q242">
        <v>1</v>
      </c>
      <c r="X242">
        <v>27.24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1</v>
      </c>
      <c r="AE242">
        <v>0</v>
      </c>
      <c r="AF242" t="s">
        <v>36</v>
      </c>
      <c r="AG242">
        <v>39.157499999999992</v>
      </c>
      <c r="AH242">
        <v>2</v>
      </c>
      <c r="AI242">
        <v>51457796</v>
      </c>
      <c r="AJ242">
        <v>242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</row>
    <row r="243" spans="1:44" x14ac:dyDescent="0.2">
      <c r="A243">
        <f>ROW(Source!A199)</f>
        <v>199</v>
      </c>
      <c r="B243">
        <v>51457823</v>
      </c>
      <c r="C243">
        <v>51457788</v>
      </c>
      <c r="D243">
        <v>0</v>
      </c>
      <c r="E243">
        <v>1</v>
      </c>
      <c r="F243">
        <v>1</v>
      </c>
      <c r="G243">
        <v>1</v>
      </c>
      <c r="H243">
        <v>2</v>
      </c>
      <c r="I243" t="s">
        <v>681</v>
      </c>
      <c r="J243" t="s">
        <v>3</v>
      </c>
      <c r="K243" t="s">
        <v>682</v>
      </c>
      <c r="L243">
        <v>37129807</v>
      </c>
      <c r="N243">
        <v>1011</v>
      </c>
      <c r="O243" t="s">
        <v>646</v>
      </c>
      <c r="P243" t="s">
        <v>646</v>
      </c>
      <c r="Q243">
        <v>1</v>
      </c>
      <c r="X243">
        <v>110.67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1</v>
      </c>
      <c r="AE243">
        <v>0</v>
      </c>
      <c r="AF243" t="s">
        <v>36</v>
      </c>
      <c r="AG243">
        <v>159.08812499999999</v>
      </c>
      <c r="AH243">
        <v>2</v>
      </c>
      <c r="AI243">
        <v>51457797</v>
      </c>
      <c r="AJ243">
        <v>243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</row>
    <row r="244" spans="1:44" x14ac:dyDescent="0.2">
      <c r="A244">
        <f>ROW(Source!A199)</f>
        <v>199</v>
      </c>
      <c r="B244">
        <v>51457824</v>
      </c>
      <c r="C244">
        <v>51457788</v>
      </c>
      <c r="D244">
        <v>0</v>
      </c>
      <c r="E244">
        <v>1</v>
      </c>
      <c r="F244">
        <v>1</v>
      </c>
      <c r="G244">
        <v>1</v>
      </c>
      <c r="H244">
        <v>2</v>
      </c>
      <c r="I244" t="s">
        <v>726</v>
      </c>
      <c r="J244" t="s">
        <v>3</v>
      </c>
      <c r="K244" t="s">
        <v>727</v>
      </c>
      <c r="L244">
        <v>37129807</v>
      </c>
      <c r="N244">
        <v>1011</v>
      </c>
      <c r="O244" t="s">
        <v>646</v>
      </c>
      <c r="P244" t="s">
        <v>646</v>
      </c>
      <c r="Q244">
        <v>1</v>
      </c>
      <c r="X244">
        <v>16.670000000000002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1</v>
      </c>
      <c r="AE244">
        <v>0</v>
      </c>
      <c r="AF244" t="s">
        <v>36</v>
      </c>
      <c r="AG244">
        <v>23.963125000000002</v>
      </c>
      <c r="AH244">
        <v>2</v>
      </c>
      <c r="AI244">
        <v>51457798</v>
      </c>
      <c r="AJ244">
        <v>244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</row>
    <row r="245" spans="1:44" x14ac:dyDescent="0.2">
      <c r="A245">
        <f>ROW(Source!A199)</f>
        <v>199</v>
      </c>
      <c r="B245">
        <v>51457825</v>
      </c>
      <c r="C245">
        <v>51457788</v>
      </c>
      <c r="D245">
        <v>0</v>
      </c>
      <c r="E245">
        <v>1</v>
      </c>
      <c r="F245">
        <v>1</v>
      </c>
      <c r="G245">
        <v>1</v>
      </c>
      <c r="H245">
        <v>2</v>
      </c>
      <c r="I245" t="s">
        <v>707</v>
      </c>
      <c r="J245" t="s">
        <v>3</v>
      </c>
      <c r="K245" t="s">
        <v>708</v>
      </c>
      <c r="L245">
        <v>37129807</v>
      </c>
      <c r="N245">
        <v>1011</v>
      </c>
      <c r="O245" t="s">
        <v>646</v>
      </c>
      <c r="P245" t="s">
        <v>646</v>
      </c>
      <c r="Q245">
        <v>1</v>
      </c>
      <c r="X245">
        <v>0.25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1</v>
      </c>
      <c r="AE245">
        <v>0</v>
      </c>
      <c r="AF245" t="s">
        <v>36</v>
      </c>
      <c r="AG245">
        <v>0.359375</v>
      </c>
      <c r="AH245">
        <v>2</v>
      </c>
      <c r="AI245">
        <v>51457799</v>
      </c>
      <c r="AJ245">
        <v>245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</row>
    <row r="246" spans="1:44" x14ac:dyDescent="0.2">
      <c r="A246">
        <f>ROW(Source!A199)</f>
        <v>199</v>
      </c>
      <c r="B246">
        <v>51457826</v>
      </c>
      <c r="C246">
        <v>51457788</v>
      </c>
      <c r="D246">
        <v>0</v>
      </c>
      <c r="E246">
        <v>1</v>
      </c>
      <c r="F246">
        <v>1</v>
      </c>
      <c r="G246">
        <v>1</v>
      </c>
      <c r="H246">
        <v>2</v>
      </c>
      <c r="I246" t="s">
        <v>709</v>
      </c>
      <c r="J246" t="s">
        <v>3</v>
      </c>
      <c r="K246" t="s">
        <v>710</v>
      </c>
      <c r="L246">
        <v>37129807</v>
      </c>
      <c r="N246">
        <v>1011</v>
      </c>
      <c r="O246" t="s">
        <v>646</v>
      </c>
      <c r="P246" t="s">
        <v>646</v>
      </c>
      <c r="Q246">
        <v>1</v>
      </c>
      <c r="X246">
        <v>0.25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1</v>
      </c>
      <c r="AE246">
        <v>0</v>
      </c>
      <c r="AF246" t="s">
        <v>36</v>
      </c>
      <c r="AG246">
        <v>0.359375</v>
      </c>
      <c r="AH246">
        <v>2</v>
      </c>
      <c r="AI246">
        <v>51457800</v>
      </c>
      <c r="AJ246">
        <v>246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</row>
    <row r="247" spans="1:44" x14ac:dyDescent="0.2">
      <c r="A247">
        <f>ROW(Source!A199)</f>
        <v>199</v>
      </c>
      <c r="B247">
        <v>51457827</v>
      </c>
      <c r="C247">
        <v>51457788</v>
      </c>
      <c r="D247">
        <v>0</v>
      </c>
      <c r="E247">
        <v>1</v>
      </c>
      <c r="F247">
        <v>1</v>
      </c>
      <c r="G247">
        <v>1</v>
      </c>
      <c r="H247">
        <v>3</v>
      </c>
      <c r="I247" t="s">
        <v>728</v>
      </c>
      <c r="J247" t="s">
        <v>3</v>
      </c>
      <c r="K247" t="s">
        <v>729</v>
      </c>
      <c r="L247">
        <v>1407</v>
      </c>
      <c r="N247">
        <v>1013</v>
      </c>
      <c r="O247" t="s">
        <v>719</v>
      </c>
      <c r="P247" t="s">
        <v>719</v>
      </c>
      <c r="Q247">
        <v>1</v>
      </c>
      <c r="X247">
        <v>7.37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1</v>
      </c>
      <c r="AE247">
        <v>0</v>
      </c>
      <c r="AF247" t="s">
        <v>3</v>
      </c>
      <c r="AG247">
        <v>7.37</v>
      </c>
      <c r="AH247">
        <v>2</v>
      </c>
      <c r="AI247">
        <v>51457801</v>
      </c>
      <c r="AJ247">
        <v>247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</row>
    <row r="248" spans="1:44" x14ac:dyDescent="0.2">
      <c r="A248">
        <f>ROW(Source!A199)</f>
        <v>199</v>
      </c>
      <c r="B248">
        <v>51457828</v>
      </c>
      <c r="C248">
        <v>51457788</v>
      </c>
      <c r="D248">
        <v>0</v>
      </c>
      <c r="E248">
        <v>1</v>
      </c>
      <c r="F248">
        <v>1</v>
      </c>
      <c r="G248">
        <v>1</v>
      </c>
      <c r="H248">
        <v>3</v>
      </c>
      <c r="I248" t="s">
        <v>289</v>
      </c>
      <c r="J248" t="s">
        <v>3</v>
      </c>
      <c r="K248" t="s">
        <v>290</v>
      </c>
      <c r="L248">
        <v>1371</v>
      </c>
      <c r="N248">
        <v>1013</v>
      </c>
      <c r="O248" t="s">
        <v>154</v>
      </c>
      <c r="P248" t="s">
        <v>154</v>
      </c>
      <c r="Q248">
        <v>1</v>
      </c>
      <c r="X248">
        <v>1840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1</v>
      </c>
      <c r="AE248">
        <v>0</v>
      </c>
      <c r="AF248" t="s">
        <v>3</v>
      </c>
      <c r="AG248">
        <v>1840</v>
      </c>
      <c r="AH248">
        <v>2</v>
      </c>
      <c r="AI248">
        <v>51457802</v>
      </c>
      <c r="AJ248">
        <v>248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</row>
    <row r="249" spans="1:44" x14ac:dyDescent="0.2">
      <c r="A249">
        <f>ROW(Source!A199)</f>
        <v>199</v>
      </c>
      <c r="B249">
        <v>51457829</v>
      </c>
      <c r="C249">
        <v>51457788</v>
      </c>
      <c r="D249">
        <v>0</v>
      </c>
      <c r="E249">
        <v>1</v>
      </c>
      <c r="F249">
        <v>1</v>
      </c>
      <c r="G249">
        <v>1</v>
      </c>
      <c r="H249">
        <v>3</v>
      </c>
      <c r="I249" t="s">
        <v>715</v>
      </c>
      <c r="J249" t="s">
        <v>3</v>
      </c>
      <c r="K249" t="s">
        <v>716</v>
      </c>
      <c r="L249">
        <v>1371</v>
      </c>
      <c r="N249">
        <v>1013</v>
      </c>
      <c r="O249" t="s">
        <v>154</v>
      </c>
      <c r="P249" t="s">
        <v>154</v>
      </c>
      <c r="Q249">
        <v>1</v>
      </c>
      <c r="X249">
        <v>7360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1</v>
      </c>
      <c r="AE249">
        <v>0</v>
      </c>
      <c r="AF249" t="s">
        <v>3</v>
      </c>
      <c r="AG249">
        <v>7360</v>
      </c>
      <c r="AH249">
        <v>2</v>
      </c>
      <c r="AI249">
        <v>51457803</v>
      </c>
      <c r="AJ249">
        <v>249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</row>
    <row r="250" spans="1:44" x14ac:dyDescent="0.2">
      <c r="A250">
        <f>ROW(Source!A199)</f>
        <v>199</v>
      </c>
      <c r="B250">
        <v>51457830</v>
      </c>
      <c r="C250">
        <v>51457788</v>
      </c>
      <c r="D250">
        <v>0</v>
      </c>
      <c r="E250">
        <v>1</v>
      </c>
      <c r="F250">
        <v>1</v>
      </c>
      <c r="G250">
        <v>1</v>
      </c>
      <c r="H250">
        <v>3</v>
      </c>
      <c r="I250" t="s">
        <v>730</v>
      </c>
      <c r="J250" t="s">
        <v>3</v>
      </c>
      <c r="K250" t="s">
        <v>731</v>
      </c>
      <c r="L250">
        <v>1407</v>
      </c>
      <c r="N250">
        <v>1013</v>
      </c>
      <c r="O250" t="s">
        <v>719</v>
      </c>
      <c r="P250" t="s">
        <v>719</v>
      </c>
      <c r="Q250">
        <v>1</v>
      </c>
      <c r="X250">
        <v>7.37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1</v>
      </c>
      <c r="AE250">
        <v>0</v>
      </c>
      <c r="AF250" t="s">
        <v>3</v>
      </c>
      <c r="AG250">
        <v>7.37</v>
      </c>
      <c r="AH250">
        <v>2</v>
      </c>
      <c r="AI250">
        <v>51457804</v>
      </c>
      <c r="AJ250">
        <v>250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</row>
    <row r="251" spans="1:44" x14ac:dyDescent="0.2">
      <c r="A251">
        <f>ROW(Source!A199)</f>
        <v>199</v>
      </c>
      <c r="B251">
        <v>51457831</v>
      </c>
      <c r="C251">
        <v>51457788</v>
      </c>
      <c r="D251">
        <v>0</v>
      </c>
      <c r="E251">
        <v>1</v>
      </c>
      <c r="F251">
        <v>1</v>
      </c>
      <c r="G251">
        <v>1</v>
      </c>
      <c r="H251">
        <v>3</v>
      </c>
      <c r="I251" t="s">
        <v>720</v>
      </c>
      <c r="J251" t="s">
        <v>3</v>
      </c>
      <c r="K251" t="s">
        <v>721</v>
      </c>
      <c r="L251">
        <v>1348</v>
      </c>
      <c r="N251">
        <v>1009</v>
      </c>
      <c r="O251" t="s">
        <v>230</v>
      </c>
      <c r="P251" t="s">
        <v>230</v>
      </c>
      <c r="Q251">
        <v>1000</v>
      </c>
      <c r="X251">
        <v>1.79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1</v>
      </c>
      <c r="AE251">
        <v>0</v>
      </c>
      <c r="AF251" t="s">
        <v>3</v>
      </c>
      <c r="AG251">
        <v>1.79</v>
      </c>
      <c r="AH251">
        <v>2</v>
      </c>
      <c r="AI251">
        <v>51457805</v>
      </c>
      <c r="AJ251">
        <v>251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</row>
    <row r="252" spans="1:44" x14ac:dyDescent="0.2">
      <c r="A252">
        <f>ROW(Source!A199)</f>
        <v>199</v>
      </c>
      <c r="B252">
        <v>51457832</v>
      </c>
      <c r="C252">
        <v>51457788</v>
      </c>
      <c r="D252">
        <v>0</v>
      </c>
      <c r="E252">
        <v>1</v>
      </c>
      <c r="F252">
        <v>1</v>
      </c>
      <c r="G252">
        <v>1</v>
      </c>
      <c r="H252">
        <v>3</v>
      </c>
      <c r="I252" t="s">
        <v>722</v>
      </c>
      <c r="J252" t="s">
        <v>3</v>
      </c>
      <c r="K252" t="s">
        <v>723</v>
      </c>
      <c r="L252">
        <v>1348</v>
      </c>
      <c r="N252">
        <v>1009</v>
      </c>
      <c r="O252" t="s">
        <v>230</v>
      </c>
      <c r="P252" t="s">
        <v>230</v>
      </c>
      <c r="Q252">
        <v>1000</v>
      </c>
      <c r="X252">
        <v>0.06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1</v>
      </c>
      <c r="AE252">
        <v>0</v>
      </c>
      <c r="AF252" t="s">
        <v>3</v>
      </c>
      <c r="AG252">
        <v>0.06</v>
      </c>
      <c r="AH252">
        <v>2</v>
      </c>
      <c r="AI252">
        <v>51457806</v>
      </c>
      <c r="AJ252">
        <v>252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</row>
    <row r="253" spans="1:44" x14ac:dyDescent="0.2">
      <c r="A253">
        <f>ROW(Source!A199)</f>
        <v>199</v>
      </c>
      <c r="B253">
        <v>51457833</v>
      </c>
      <c r="C253">
        <v>51457788</v>
      </c>
      <c r="D253">
        <v>0</v>
      </c>
      <c r="E253">
        <v>1</v>
      </c>
      <c r="F253">
        <v>1</v>
      </c>
      <c r="G253">
        <v>1</v>
      </c>
      <c r="H253">
        <v>3</v>
      </c>
      <c r="I253" t="s">
        <v>306</v>
      </c>
      <c r="J253" t="s">
        <v>3</v>
      </c>
      <c r="K253" t="s">
        <v>307</v>
      </c>
      <c r="L253">
        <v>1348</v>
      </c>
      <c r="N253">
        <v>1009</v>
      </c>
      <c r="O253" t="s">
        <v>230</v>
      </c>
      <c r="P253" t="s">
        <v>230</v>
      </c>
      <c r="Q253">
        <v>1000</v>
      </c>
      <c r="X253">
        <v>5.52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1</v>
      </c>
      <c r="AE253">
        <v>0</v>
      </c>
      <c r="AF253" t="s">
        <v>3</v>
      </c>
      <c r="AG253">
        <v>5.52</v>
      </c>
      <c r="AH253">
        <v>2</v>
      </c>
      <c r="AI253">
        <v>51457807</v>
      </c>
      <c r="AJ253">
        <v>253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</row>
    <row r="254" spans="1:44" x14ac:dyDescent="0.2">
      <c r="A254">
        <f>ROW(Source!A199)</f>
        <v>199</v>
      </c>
      <c r="B254">
        <v>51457834</v>
      </c>
      <c r="C254">
        <v>51457788</v>
      </c>
      <c r="D254">
        <v>0</v>
      </c>
      <c r="E254">
        <v>1</v>
      </c>
      <c r="F254">
        <v>1</v>
      </c>
      <c r="G254">
        <v>1</v>
      </c>
      <c r="H254">
        <v>3</v>
      </c>
      <c r="I254" t="s">
        <v>253</v>
      </c>
      <c r="J254" t="s">
        <v>3</v>
      </c>
      <c r="K254" t="s">
        <v>254</v>
      </c>
      <c r="L254">
        <v>1348</v>
      </c>
      <c r="N254">
        <v>1009</v>
      </c>
      <c r="O254" t="s">
        <v>230</v>
      </c>
      <c r="P254" t="s">
        <v>230</v>
      </c>
      <c r="Q254">
        <v>1000</v>
      </c>
      <c r="X254">
        <v>3.44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1</v>
      </c>
      <c r="AE254">
        <v>0</v>
      </c>
      <c r="AF254" t="s">
        <v>3</v>
      </c>
      <c r="AG254">
        <v>3.44</v>
      </c>
      <c r="AH254">
        <v>2</v>
      </c>
      <c r="AI254">
        <v>51457808</v>
      </c>
      <c r="AJ254">
        <v>254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</row>
    <row r="255" spans="1:44" x14ac:dyDescent="0.2">
      <c r="A255">
        <f>ROW(Source!A199)</f>
        <v>199</v>
      </c>
      <c r="B255">
        <v>51457835</v>
      </c>
      <c r="C255">
        <v>51457788</v>
      </c>
      <c r="D255">
        <v>0</v>
      </c>
      <c r="E255">
        <v>1</v>
      </c>
      <c r="F255">
        <v>1</v>
      </c>
      <c r="G255">
        <v>1</v>
      </c>
      <c r="H255">
        <v>3</v>
      </c>
      <c r="I255" t="s">
        <v>301</v>
      </c>
      <c r="J255" t="s">
        <v>3</v>
      </c>
      <c r="K255" t="s">
        <v>302</v>
      </c>
      <c r="L255">
        <v>1348</v>
      </c>
      <c r="N255">
        <v>1009</v>
      </c>
      <c r="O255" t="s">
        <v>230</v>
      </c>
      <c r="P255" t="s">
        <v>230</v>
      </c>
      <c r="Q255">
        <v>1000</v>
      </c>
      <c r="X255">
        <v>0.66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1</v>
      </c>
      <c r="AE255">
        <v>0</v>
      </c>
      <c r="AF255" t="s">
        <v>3</v>
      </c>
      <c r="AG255">
        <v>0.66</v>
      </c>
      <c r="AH255">
        <v>2</v>
      </c>
      <c r="AI255">
        <v>51457809</v>
      </c>
      <c r="AJ255">
        <v>255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</row>
    <row r="256" spans="1:44" x14ac:dyDescent="0.2">
      <c r="A256">
        <f>ROW(Source!A199)</f>
        <v>199</v>
      </c>
      <c r="B256">
        <v>51457836</v>
      </c>
      <c r="C256">
        <v>51457788</v>
      </c>
      <c r="D256">
        <v>0</v>
      </c>
      <c r="E256">
        <v>1</v>
      </c>
      <c r="F256">
        <v>1</v>
      </c>
      <c r="G256">
        <v>1</v>
      </c>
      <c r="H256">
        <v>3</v>
      </c>
      <c r="I256" t="s">
        <v>241</v>
      </c>
      <c r="J256" t="s">
        <v>3</v>
      </c>
      <c r="K256" t="s">
        <v>242</v>
      </c>
      <c r="L256">
        <v>1371</v>
      </c>
      <c r="N256">
        <v>1013</v>
      </c>
      <c r="O256" t="s">
        <v>154</v>
      </c>
      <c r="P256" t="s">
        <v>154</v>
      </c>
      <c r="Q256">
        <v>1</v>
      </c>
      <c r="X256">
        <v>320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1</v>
      </c>
      <c r="AE256">
        <v>0</v>
      </c>
      <c r="AF256" t="s">
        <v>3</v>
      </c>
      <c r="AG256">
        <v>320</v>
      </c>
      <c r="AH256">
        <v>2</v>
      </c>
      <c r="AI256">
        <v>51457810</v>
      </c>
      <c r="AJ256">
        <v>256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</row>
    <row r="257" spans="1:44" x14ac:dyDescent="0.2">
      <c r="A257">
        <f>ROW(Source!A199)</f>
        <v>199</v>
      </c>
      <c r="B257">
        <v>51457837</v>
      </c>
      <c r="C257">
        <v>51457788</v>
      </c>
      <c r="D257">
        <v>0</v>
      </c>
      <c r="E257">
        <v>1</v>
      </c>
      <c r="F257">
        <v>1</v>
      </c>
      <c r="G257">
        <v>1</v>
      </c>
      <c r="H257">
        <v>3</v>
      </c>
      <c r="I257" t="s">
        <v>310</v>
      </c>
      <c r="J257" t="s">
        <v>3</v>
      </c>
      <c r="K257" t="s">
        <v>311</v>
      </c>
      <c r="L257">
        <v>1371</v>
      </c>
      <c r="N257">
        <v>1013</v>
      </c>
      <c r="O257" t="s">
        <v>154</v>
      </c>
      <c r="P257" t="s">
        <v>154</v>
      </c>
      <c r="Q257">
        <v>1</v>
      </c>
      <c r="X257">
        <v>3680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1</v>
      </c>
      <c r="AE257">
        <v>0</v>
      </c>
      <c r="AF257" t="s">
        <v>3</v>
      </c>
      <c r="AG257">
        <v>3680</v>
      </c>
      <c r="AH257">
        <v>2</v>
      </c>
      <c r="AI257">
        <v>51457811</v>
      </c>
      <c r="AJ257">
        <v>257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</row>
    <row r="258" spans="1:44" x14ac:dyDescent="0.2">
      <c r="A258">
        <f>ROW(Source!A199)</f>
        <v>199</v>
      </c>
      <c r="B258">
        <v>51457838</v>
      </c>
      <c r="C258">
        <v>51457788</v>
      </c>
      <c r="D258">
        <v>0</v>
      </c>
      <c r="E258">
        <v>1</v>
      </c>
      <c r="F258">
        <v>1</v>
      </c>
      <c r="G258">
        <v>1</v>
      </c>
      <c r="H258">
        <v>3</v>
      </c>
      <c r="I258" t="s">
        <v>223</v>
      </c>
      <c r="J258" t="s">
        <v>3</v>
      </c>
      <c r="K258" t="s">
        <v>224</v>
      </c>
      <c r="L258">
        <v>1301</v>
      </c>
      <c r="N258">
        <v>1003</v>
      </c>
      <c r="O258" t="s">
        <v>225</v>
      </c>
      <c r="P258" t="s">
        <v>225</v>
      </c>
      <c r="Q258">
        <v>1</v>
      </c>
      <c r="X258">
        <v>2000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1</v>
      </c>
      <c r="AE258">
        <v>0</v>
      </c>
      <c r="AF258" t="s">
        <v>3</v>
      </c>
      <c r="AG258">
        <v>2000</v>
      </c>
      <c r="AH258">
        <v>2</v>
      </c>
      <c r="AI258">
        <v>51457812</v>
      </c>
      <c r="AJ258">
        <v>258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</row>
    <row r="259" spans="1:44" x14ac:dyDescent="0.2">
      <c r="A259">
        <f>ROW(Source!A199)</f>
        <v>199</v>
      </c>
      <c r="B259">
        <v>51457839</v>
      </c>
      <c r="C259">
        <v>51457788</v>
      </c>
      <c r="D259">
        <v>0</v>
      </c>
      <c r="E259">
        <v>1</v>
      </c>
      <c r="F259">
        <v>1</v>
      </c>
      <c r="G259">
        <v>1</v>
      </c>
      <c r="H259">
        <v>3</v>
      </c>
      <c r="I259" t="s">
        <v>314</v>
      </c>
      <c r="J259" t="s">
        <v>3</v>
      </c>
      <c r="K259" t="s">
        <v>315</v>
      </c>
      <c r="L259">
        <v>1371</v>
      </c>
      <c r="N259">
        <v>1013</v>
      </c>
      <c r="O259" t="s">
        <v>154</v>
      </c>
      <c r="P259" t="s">
        <v>154</v>
      </c>
      <c r="Q259">
        <v>1</v>
      </c>
      <c r="X259">
        <v>3680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1</v>
      </c>
      <c r="AE259">
        <v>0</v>
      </c>
      <c r="AF259" t="s">
        <v>3</v>
      </c>
      <c r="AG259">
        <v>3680</v>
      </c>
      <c r="AH259">
        <v>2</v>
      </c>
      <c r="AI259">
        <v>51457813</v>
      </c>
      <c r="AJ259">
        <v>259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</row>
    <row r="260" spans="1:44" x14ac:dyDescent="0.2">
      <c r="A260">
        <f>ROW(Source!A199)</f>
        <v>199</v>
      </c>
      <c r="B260">
        <v>51457840</v>
      </c>
      <c r="C260">
        <v>51457788</v>
      </c>
      <c r="D260">
        <v>0</v>
      </c>
      <c r="E260">
        <v>1</v>
      </c>
      <c r="F260">
        <v>1</v>
      </c>
      <c r="G260">
        <v>1</v>
      </c>
      <c r="H260">
        <v>3</v>
      </c>
      <c r="I260" t="s">
        <v>318</v>
      </c>
      <c r="J260" t="s">
        <v>3</v>
      </c>
      <c r="K260" t="s">
        <v>319</v>
      </c>
      <c r="L260">
        <v>1371</v>
      </c>
      <c r="N260">
        <v>1013</v>
      </c>
      <c r="O260" t="s">
        <v>154</v>
      </c>
      <c r="P260" t="s">
        <v>154</v>
      </c>
      <c r="Q260">
        <v>1</v>
      </c>
      <c r="X260">
        <v>3680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1</v>
      </c>
      <c r="AE260">
        <v>0</v>
      </c>
      <c r="AF260" t="s">
        <v>3</v>
      </c>
      <c r="AG260">
        <v>3680</v>
      </c>
      <c r="AH260">
        <v>2</v>
      </c>
      <c r="AI260">
        <v>51457814</v>
      </c>
      <c r="AJ260">
        <v>260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</row>
    <row r="261" spans="1:44" x14ac:dyDescent="0.2">
      <c r="A261">
        <f>ROW(Source!A228)</f>
        <v>228</v>
      </c>
      <c r="B261">
        <v>51457880</v>
      </c>
      <c r="C261">
        <v>51457855</v>
      </c>
      <c r="D261">
        <v>0</v>
      </c>
      <c r="E261">
        <v>1</v>
      </c>
      <c r="F261">
        <v>1</v>
      </c>
      <c r="G261">
        <v>1</v>
      </c>
      <c r="H261">
        <v>1</v>
      </c>
      <c r="I261" t="s">
        <v>703</v>
      </c>
      <c r="J261" t="s">
        <v>3</v>
      </c>
      <c r="K261" t="s">
        <v>704</v>
      </c>
      <c r="L261">
        <v>1369</v>
      </c>
      <c r="N261">
        <v>1013</v>
      </c>
      <c r="O261" t="s">
        <v>642</v>
      </c>
      <c r="P261" t="s">
        <v>642</v>
      </c>
      <c r="Q261">
        <v>1</v>
      </c>
      <c r="X261">
        <v>1134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1</v>
      </c>
      <c r="AE261">
        <v>1</v>
      </c>
      <c r="AF261" t="s">
        <v>43</v>
      </c>
      <c r="AG261">
        <v>1499.7149999999997</v>
      </c>
      <c r="AH261">
        <v>2</v>
      </c>
      <c r="AI261">
        <v>51457856</v>
      </c>
      <c r="AJ261">
        <v>261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</row>
    <row r="262" spans="1:44" x14ac:dyDescent="0.2">
      <c r="A262">
        <f>ROW(Source!A228)</f>
        <v>228</v>
      </c>
      <c r="B262">
        <v>51457881</v>
      </c>
      <c r="C262">
        <v>51457855</v>
      </c>
      <c r="D262">
        <v>121548</v>
      </c>
      <c r="E262">
        <v>1</v>
      </c>
      <c r="F262">
        <v>1</v>
      </c>
      <c r="G262">
        <v>1</v>
      </c>
      <c r="H262">
        <v>1</v>
      </c>
      <c r="I262" t="s">
        <v>31</v>
      </c>
      <c r="J262" t="s">
        <v>3</v>
      </c>
      <c r="K262" t="s">
        <v>643</v>
      </c>
      <c r="L262">
        <v>1369</v>
      </c>
      <c r="N262">
        <v>1013</v>
      </c>
      <c r="O262" t="s">
        <v>642</v>
      </c>
      <c r="P262" t="s">
        <v>642</v>
      </c>
      <c r="Q262">
        <v>1</v>
      </c>
      <c r="X262">
        <v>95.8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1</v>
      </c>
      <c r="AE262">
        <v>2</v>
      </c>
      <c r="AF262" t="s">
        <v>36</v>
      </c>
      <c r="AG262">
        <v>137.71249999999998</v>
      </c>
      <c r="AH262">
        <v>2</v>
      </c>
      <c r="AI262">
        <v>51457857</v>
      </c>
      <c r="AJ262">
        <v>262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</row>
    <row r="263" spans="1:44" x14ac:dyDescent="0.2">
      <c r="A263">
        <f>ROW(Source!A228)</f>
        <v>228</v>
      </c>
      <c r="B263">
        <v>51457882</v>
      </c>
      <c r="C263">
        <v>51457855</v>
      </c>
      <c r="D263">
        <v>0</v>
      </c>
      <c r="E263">
        <v>1</v>
      </c>
      <c r="F263">
        <v>1</v>
      </c>
      <c r="G263">
        <v>1</v>
      </c>
      <c r="H263">
        <v>2</v>
      </c>
      <c r="I263" t="s">
        <v>673</v>
      </c>
      <c r="J263" t="s">
        <v>3</v>
      </c>
      <c r="K263" t="s">
        <v>674</v>
      </c>
      <c r="L263">
        <v>37129807</v>
      </c>
      <c r="N263">
        <v>1011</v>
      </c>
      <c r="O263" t="s">
        <v>646</v>
      </c>
      <c r="P263" t="s">
        <v>646</v>
      </c>
      <c r="Q263">
        <v>1</v>
      </c>
      <c r="X263">
        <v>30.3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1</v>
      </c>
      <c r="AE263">
        <v>0</v>
      </c>
      <c r="AF263" t="s">
        <v>36</v>
      </c>
      <c r="AG263">
        <v>43.556249999999999</v>
      </c>
      <c r="AH263">
        <v>2</v>
      </c>
      <c r="AI263">
        <v>51457858</v>
      </c>
      <c r="AJ263">
        <v>263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</row>
    <row r="264" spans="1:44" x14ac:dyDescent="0.2">
      <c r="A264">
        <f>ROW(Source!A228)</f>
        <v>228</v>
      </c>
      <c r="B264">
        <v>51457883</v>
      </c>
      <c r="C264">
        <v>51457855</v>
      </c>
      <c r="D264">
        <v>0</v>
      </c>
      <c r="E264">
        <v>1</v>
      </c>
      <c r="F264">
        <v>1</v>
      </c>
      <c r="G264">
        <v>1</v>
      </c>
      <c r="H264">
        <v>2</v>
      </c>
      <c r="I264" t="s">
        <v>705</v>
      </c>
      <c r="J264" t="s">
        <v>3</v>
      </c>
      <c r="K264" t="s">
        <v>706</v>
      </c>
      <c r="L264">
        <v>37129807</v>
      </c>
      <c r="N264">
        <v>1011</v>
      </c>
      <c r="O264" t="s">
        <v>646</v>
      </c>
      <c r="P264" t="s">
        <v>646</v>
      </c>
      <c r="Q264">
        <v>1</v>
      </c>
      <c r="X264">
        <v>22.13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1</v>
      </c>
      <c r="AE264">
        <v>0</v>
      </c>
      <c r="AF264" t="s">
        <v>36</v>
      </c>
      <c r="AG264">
        <v>31.811874999999993</v>
      </c>
      <c r="AH264">
        <v>2</v>
      </c>
      <c r="AI264">
        <v>51457859</v>
      </c>
      <c r="AJ264">
        <v>264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</row>
    <row r="265" spans="1:44" x14ac:dyDescent="0.2">
      <c r="A265">
        <f>ROW(Source!A228)</f>
        <v>228</v>
      </c>
      <c r="B265">
        <v>51457884</v>
      </c>
      <c r="C265">
        <v>51457855</v>
      </c>
      <c r="D265">
        <v>0</v>
      </c>
      <c r="E265">
        <v>1</v>
      </c>
      <c r="F265">
        <v>1</v>
      </c>
      <c r="G265">
        <v>1</v>
      </c>
      <c r="H265">
        <v>2</v>
      </c>
      <c r="I265" t="s">
        <v>701</v>
      </c>
      <c r="J265" t="s">
        <v>3</v>
      </c>
      <c r="K265" t="s">
        <v>702</v>
      </c>
      <c r="L265">
        <v>37129807</v>
      </c>
      <c r="N265">
        <v>1011</v>
      </c>
      <c r="O265" t="s">
        <v>646</v>
      </c>
      <c r="P265" t="s">
        <v>646</v>
      </c>
      <c r="Q265">
        <v>1</v>
      </c>
      <c r="X265">
        <v>18.27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1</v>
      </c>
      <c r="AE265">
        <v>0</v>
      </c>
      <c r="AF265" t="s">
        <v>36</v>
      </c>
      <c r="AG265">
        <v>26.263124999999995</v>
      </c>
      <c r="AH265">
        <v>2</v>
      </c>
      <c r="AI265">
        <v>51457860</v>
      </c>
      <c r="AJ265">
        <v>265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</row>
    <row r="266" spans="1:44" x14ac:dyDescent="0.2">
      <c r="A266">
        <f>ROW(Source!A228)</f>
        <v>228</v>
      </c>
      <c r="B266">
        <v>51457885</v>
      </c>
      <c r="C266">
        <v>51457855</v>
      </c>
      <c r="D266">
        <v>0</v>
      </c>
      <c r="E266">
        <v>1</v>
      </c>
      <c r="F266">
        <v>1</v>
      </c>
      <c r="G266">
        <v>1</v>
      </c>
      <c r="H266">
        <v>2</v>
      </c>
      <c r="I266" t="s">
        <v>689</v>
      </c>
      <c r="J266" t="s">
        <v>3</v>
      </c>
      <c r="K266" t="s">
        <v>690</v>
      </c>
      <c r="L266">
        <v>37129807</v>
      </c>
      <c r="N266">
        <v>1011</v>
      </c>
      <c r="O266" t="s">
        <v>646</v>
      </c>
      <c r="P266" t="s">
        <v>646</v>
      </c>
      <c r="Q266">
        <v>1</v>
      </c>
      <c r="X266">
        <v>72.599999999999994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1</v>
      </c>
      <c r="AE266">
        <v>0</v>
      </c>
      <c r="AF266" t="s">
        <v>36</v>
      </c>
      <c r="AG266">
        <v>104.3625</v>
      </c>
      <c r="AH266">
        <v>2</v>
      </c>
      <c r="AI266">
        <v>51457861</v>
      </c>
      <c r="AJ266">
        <v>266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</row>
    <row r="267" spans="1:44" x14ac:dyDescent="0.2">
      <c r="A267">
        <f>ROW(Source!A228)</f>
        <v>228</v>
      </c>
      <c r="B267">
        <v>51457886</v>
      </c>
      <c r="C267">
        <v>51457855</v>
      </c>
      <c r="D267">
        <v>0</v>
      </c>
      <c r="E267">
        <v>1</v>
      </c>
      <c r="F267">
        <v>1</v>
      </c>
      <c r="G267">
        <v>1</v>
      </c>
      <c r="H267">
        <v>2</v>
      </c>
      <c r="I267" t="s">
        <v>693</v>
      </c>
      <c r="J267" t="s">
        <v>3</v>
      </c>
      <c r="K267" t="s">
        <v>694</v>
      </c>
      <c r="L267">
        <v>37129807</v>
      </c>
      <c r="N267">
        <v>1011</v>
      </c>
      <c r="O267" t="s">
        <v>646</v>
      </c>
      <c r="P267" t="s">
        <v>646</v>
      </c>
      <c r="Q267">
        <v>1</v>
      </c>
      <c r="X267">
        <v>17.600000000000001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1</v>
      </c>
      <c r="AE267">
        <v>0</v>
      </c>
      <c r="AF267" t="s">
        <v>36</v>
      </c>
      <c r="AG267">
        <v>25.299999999999997</v>
      </c>
      <c r="AH267">
        <v>2</v>
      </c>
      <c r="AI267">
        <v>51457862</v>
      </c>
      <c r="AJ267">
        <v>267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</row>
    <row r="268" spans="1:44" x14ac:dyDescent="0.2">
      <c r="A268">
        <f>ROW(Source!A228)</f>
        <v>228</v>
      </c>
      <c r="B268">
        <v>51457887</v>
      </c>
      <c r="C268">
        <v>51457855</v>
      </c>
      <c r="D268">
        <v>0</v>
      </c>
      <c r="E268">
        <v>1</v>
      </c>
      <c r="F268">
        <v>1</v>
      </c>
      <c r="G268">
        <v>1</v>
      </c>
      <c r="H268">
        <v>2</v>
      </c>
      <c r="I268" t="s">
        <v>681</v>
      </c>
      <c r="J268" t="s">
        <v>3</v>
      </c>
      <c r="K268" t="s">
        <v>682</v>
      </c>
      <c r="L268">
        <v>37129807</v>
      </c>
      <c r="N268">
        <v>1011</v>
      </c>
      <c r="O268" t="s">
        <v>646</v>
      </c>
      <c r="P268" t="s">
        <v>646</v>
      </c>
      <c r="Q268">
        <v>1</v>
      </c>
      <c r="X268">
        <v>104.4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1</v>
      </c>
      <c r="AE268">
        <v>0</v>
      </c>
      <c r="AF268" t="s">
        <v>36</v>
      </c>
      <c r="AG268">
        <v>150.07499999999999</v>
      </c>
      <c r="AH268">
        <v>2</v>
      </c>
      <c r="AI268">
        <v>51457863</v>
      </c>
      <c r="AJ268">
        <v>268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</row>
    <row r="269" spans="1:44" x14ac:dyDescent="0.2">
      <c r="A269">
        <f>ROW(Source!A228)</f>
        <v>228</v>
      </c>
      <c r="B269">
        <v>51457888</v>
      </c>
      <c r="C269">
        <v>51457855</v>
      </c>
      <c r="D269">
        <v>0</v>
      </c>
      <c r="E269">
        <v>1</v>
      </c>
      <c r="F269">
        <v>1</v>
      </c>
      <c r="G269">
        <v>1</v>
      </c>
      <c r="H269">
        <v>2</v>
      </c>
      <c r="I269" t="s">
        <v>707</v>
      </c>
      <c r="J269" t="s">
        <v>3</v>
      </c>
      <c r="K269" t="s">
        <v>708</v>
      </c>
      <c r="L269">
        <v>37129807</v>
      </c>
      <c r="N269">
        <v>1011</v>
      </c>
      <c r="O269" t="s">
        <v>646</v>
      </c>
      <c r="P269" t="s">
        <v>646</v>
      </c>
      <c r="Q269">
        <v>1</v>
      </c>
      <c r="X269">
        <v>0.25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1</v>
      </c>
      <c r="AE269">
        <v>0</v>
      </c>
      <c r="AF269" t="s">
        <v>36</v>
      </c>
      <c r="AG269">
        <v>0.359375</v>
      </c>
      <c r="AH269">
        <v>2</v>
      </c>
      <c r="AI269">
        <v>51457864</v>
      </c>
      <c r="AJ269">
        <v>269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</row>
    <row r="270" spans="1:44" x14ac:dyDescent="0.2">
      <c r="A270">
        <f>ROW(Source!A228)</f>
        <v>228</v>
      </c>
      <c r="B270">
        <v>51457889</v>
      </c>
      <c r="C270">
        <v>51457855</v>
      </c>
      <c r="D270">
        <v>0</v>
      </c>
      <c r="E270">
        <v>1</v>
      </c>
      <c r="F270">
        <v>1</v>
      </c>
      <c r="G270">
        <v>1</v>
      </c>
      <c r="H270">
        <v>2</v>
      </c>
      <c r="I270" t="s">
        <v>709</v>
      </c>
      <c r="J270" t="s">
        <v>3</v>
      </c>
      <c r="K270" t="s">
        <v>710</v>
      </c>
      <c r="L270">
        <v>37129807</v>
      </c>
      <c r="N270">
        <v>1011</v>
      </c>
      <c r="O270" t="s">
        <v>646</v>
      </c>
      <c r="P270" t="s">
        <v>646</v>
      </c>
      <c r="Q270">
        <v>1</v>
      </c>
      <c r="X270">
        <v>0.25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1</v>
      </c>
      <c r="AE270">
        <v>0</v>
      </c>
      <c r="AF270" t="s">
        <v>36</v>
      </c>
      <c r="AG270">
        <v>0.359375</v>
      </c>
      <c r="AH270">
        <v>2</v>
      </c>
      <c r="AI270">
        <v>51457865</v>
      </c>
      <c r="AJ270">
        <v>270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</row>
    <row r="271" spans="1:44" x14ac:dyDescent="0.2">
      <c r="A271">
        <f>ROW(Source!A228)</f>
        <v>228</v>
      </c>
      <c r="B271">
        <v>51457890</v>
      </c>
      <c r="C271">
        <v>51457855</v>
      </c>
      <c r="D271">
        <v>0</v>
      </c>
      <c r="E271">
        <v>1</v>
      </c>
      <c r="F271">
        <v>1</v>
      </c>
      <c r="G271">
        <v>1</v>
      </c>
      <c r="H271">
        <v>2</v>
      </c>
      <c r="I271" t="s">
        <v>711</v>
      </c>
      <c r="J271" t="s">
        <v>3</v>
      </c>
      <c r="K271" t="s">
        <v>712</v>
      </c>
      <c r="L271">
        <v>37129807</v>
      </c>
      <c r="N271">
        <v>1011</v>
      </c>
      <c r="O271" t="s">
        <v>646</v>
      </c>
      <c r="P271" t="s">
        <v>646</v>
      </c>
      <c r="Q271">
        <v>1</v>
      </c>
      <c r="X271">
        <v>60.32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1</v>
      </c>
      <c r="AE271">
        <v>0</v>
      </c>
      <c r="AF271" t="s">
        <v>36</v>
      </c>
      <c r="AG271">
        <v>86.71</v>
      </c>
      <c r="AH271">
        <v>2</v>
      </c>
      <c r="AI271">
        <v>51457866</v>
      </c>
      <c r="AJ271">
        <v>271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</row>
    <row r="272" spans="1:44" x14ac:dyDescent="0.2">
      <c r="A272">
        <f>ROW(Source!A228)</f>
        <v>228</v>
      </c>
      <c r="B272">
        <v>51457891</v>
      </c>
      <c r="C272">
        <v>51457855</v>
      </c>
      <c r="D272">
        <v>0</v>
      </c>
      <c r="E272">
        <v>1</v>
      </c>
      <c r="F272">
        <v>1</v>
      </c>
      <c r="G272">
        <v>1</v>
      </c>
      <c r="H272">
        <v>3</v>
      </c>
      <c r="I272" t="s">
        <v>713</v>
      </c>
      <c r="J272" t="s">
        <v>3</v>
      </c>
      <c r="K272" t="s">
        <v>714</v>
      </c>
      <c r="L272">
        <v>1348</v>
      </c>
      <c r="N272">
        <v>1009</v>
      </c>
      <c r="O272" t="s">
        <v>230</v>
      </c>
      <c r="P272" t="s">
        <v>230</v>
      </c>
      <c r="Q272">
        <v>1000</v>
      </c>
      <c r="X272">
        <v>0.09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1</v>
      </c>
      <c r="AE272">
        <v>0</v>
      </c>
      <c r="AF272" t="s">
        <v>3</v>
      </c>
      <c r="AG272">
        <v>0.09</v>
      </c>
      <c r="AH272">
        <v>2</v>
      </c>
      <c r="AI272">
        <v>51457867</v>
      </c>
      <c r="AJ272">
        <v>272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</row>
    <row r="273" spans="1:44" x14ac:dyDescent="0.2">
      <c r="A273">
        <f>ROW(Source!A228)</f>
        <v>228</v>
      </c>
      <c r="B273">
        <v>51457892</v>
      </c>
      <c r="C273">
        <v>51457855</v>
      </c>
      <c r="D273">
        <v>0</v>
      </c>
      <c r="E273">
        <v>1</v>
      </c>
      <c r="F273">
        <v>1</v>
      </c>
      <c r="G273">
        <v>1</v>
      </c>
      <c r="H273">
        <v>3</v>
      </c>
      <c r="I273" t="s">
        <v>233</v>
      </c>
      <c r="J273" t="s">
        <v>3</v>
      </c>
      <c r="K273" t="s">
        <v>234</v>
      </c>
      <c r="L273">
        <v>1371</v>
      </c>
      <c r="N273">
        <v>1013</v>
      </c>
      <c r="O273" t="s">
        <v>154</v>
      </c>
      <c r="P273" t="s">
        <v>154</v>
      </c>
      <c r="Q273">
        <v>1</v>
      </c>
      <c r="X273">
        <v>1840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1</v>
      </c>
      <c r="AE273">
        <v>0</v>
      </c>
      <c r="AF273" t="s">
        <v>3</v>
      </c>
      <c r="AG273">
        <v>1840</v>
      </c>
      <c r="AH273">
        <v>2</v>
      </c>
      <c r="AI273">
        <v>51457868</v>
      </c>
      <c r="AJ273">
        <v>273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</row>
    <row r="274" spans="1:44" x14ac:dyDescent="0.2">
      <c r="A274">
        <f>ROW(Source!A228)</f>
        <v>228</v>
      </c>
      <c r="B274">
        <v>51457893</v>
      </c>
      <c r="C274">
        <v>51457855</v>
      </c>
      <c r="D274">
        <v>0</v>
      </c>
      <c r="E274">
        <v>1</v>
      </c>
      <c r="F274">
        <v>1</v>
      </c>
      <c r="G274">
        <v>1</v>
      </c>
      <c r="H274">
        <v>3</v>
      </c>
      <c r="I274" t="s">
        <v>715</v>
      </c>
      <c r="J274" t="s">
        <v>3</v>
      </c>
      <c r="K274" t="s">
        <v>716</v>
      </c>
      <c r="L274">
        <v>1371</v>
      </c>
      <c r="N274">
        <v>1013</v>
      </c>
      <c r="O274" t="s">
        <v>154</v>
      </c>
      <c r="P274" t="s">
        <v>154</v>
      </c>
      <c r="Q274">
        <v>1</v>
      </c>
      <c r="X274">
        <v>7360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1</v>
      </c>
      <c r="AE274">
        <v>0</v>
      </c>
      <c r="AF274" t="s">
        <v>3</v>
      </c>
      <c r="AG274">
        <v>7360</v>
      </c>
      <c r="AH274">
        <v>2</v>
      </c>
      <c r="AI274">
        <v>51457869</v>
      </c>
      <c r="AJ274">
        <v>274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</row>
    <row r="275" spans="1:44" x14ac:dyDescent="0.2">
      <c r="A275">
        <f>ROW(Source!A228)</f>
        <v>228</v>
      </c>
      <c r="B275">
        <v>51457894</v>
      </c>
      <c r="C275">
        <v>51457855</v>
      </c>
      <c r="D275">
        <v>0</v>
      </c>
      <c r="E275">
        <v>1</v>
      </c>
      <c r="F275">
        <v>1</v>
      </c>
      <c r="G275">
        <v>1</v>
      </c>
      <c r="H275">
        <v>3</v>
      </c>
      <c r="I275" t="s">
        <v>717</v>
      </c>
      <c r="J275" t="s">
        <v>3</v>
      </c>
      <c r="K275" t="s">
        <v>718</v>
      </c>
      <c r="L275">
        <v>1407</v>
      </c>
      <c r="N275">
        <v>1013</v>
      </c>
      <c r="O275" t="s">
        <v>719</v>
      </c>
      <c r="P275" t="s">
        <v>719</v>
      </c>
      <c r="Q275">
        <v>1</v>
      </c>
      <c r="X275">
        <v>3.68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1</v>
      </c>
      <c r="AE275">
        <v>0</v>
      </c>
      <c r="AF275" t="s">
        <v>3</v>
      </c>
      <c r="AG275">
        <v>3.68</v>
      </c>
      <c r="AH275">
        <v>2</v>
      </c>
      <c r="AI275">
        <v>51457870</v>
      </c>
      <c r="AJ275">
        <v>275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</row>
    <row r="276" spans="1:44" x14ac:dyDescent="0.2">
      <c r="A276">
        <f>ROW(Source!A228)</f>
        <v>228</v>
      </c>
      <c r="B276">
        <v>51457895</v>
      </c>
      <c r="C276">
        <v>51457855</v>
      </c>
      <c r="D276">
        <v>0</v>
      </c>
      <c r="E276">
        <v>1</v>
      </c>
      <c r="F276">
        <v>1</v>
      </c>
      <c r="G276">
        <v>1</v>
      </c>
      <c r="H276">
        <v>3</v>
      </c>
      <c r="I276" t="s">
        <v>720</v>
      </c>
      <c r="J276" t="s">
        <v>3</v>
      </c>
      <c r="K276" t="s">
        <v>721</v>
      </c>
      <c r="L276">
        <v>1348</v>
      </c>
      <c r="N276">
        <v>1009</v>
      </c>
      <c r="O276" t="s">
        <v>230</v>
      </c>
      <c r="P276" t="s">
        <v>230</v>
      </c>
      <c r="Q276">
        <v>1000</v>
      </c>
      <c r="X276">
        <v>0.89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1</v>
      </c>
      <c r="AE276">
        <v>0</v>
      </c>
      <c r="AF276" t="s">
        <v>3</v>
      </c>
      <c r="AG276">
        <v>0.89</v>
      </c>
      <c r="AH276">
        <v>2</v>
      </c>
      <c r="AI276">
        <v>51457871</v>
      </c>
      <c r="AJ276">
        <v>276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</row>
    <row r="277" spans="1:44" x14ac:dyDescent="0.2">
      <c r="A277">
        <f>ROW(Source!A228)</f>
        <v>228</v>
      </c>
      <c r="B277">
        <v>51457896</v>
      </c>
      <c r="C277">
        <v>51457855</v>
      </c>
      <c r="D277">
        <v>0</v>
      </c>
      <c r="E277">
        <v>1</v>
      </c>
      <c r="F277">
        <v>1</v>
      </c>
      <c r="G277">
        <v>1</v>
      </c>
      <c r="H277">
        <v>3</v>
      </c>
      <c r="I277" t="s">
        <v>732</v>
      </c>
      <c r="J277" t="s">
        <v>3</v>
      </c>
      <c r="K277" t="s">
        <v>733</v>
      </c>
      <c r="L277">
        <v>1348</v>
      </c>
      <c r="N277">
        <v>1009</v>
      </c>
      <c r="O277" t="s">
        <v>230</v>
      </c>
      <c r="P277" t="s">
        <v>230</v>
      </c>
      <c r="Q277">
        <v>1000</v>
      </c>
      <c r="X277">
        <v>0.03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1</v>
      </c>
      <c r="AE277">
        <v>0</v>
      </c>
      <c r="AF277" t="s">
        <v>3</v>
      </c>
      <c r="AG277">
        <v>0.03</v>
      </c>
      <c r="AH277">
        <v>2</v>
      </c>
      <c r="AI277">
        <v>51457872</v>
      </c>
      <c r="AJ277">
        <v>277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</row>
    <row r="278" spans="1:44" x14ac:dyDescent="0.2">
      <c r="A278">
        <f>ROW(Source!A228)</f>
        <v>228</v>
      </c>
      <c r="B278">
        <v>51457897</v>
      </c>
      <c r="C278">
        <v>51457855</v>
      </c>
      <c r="D278">
        <v>0</v>
      </c>
      <c r="E278">
        <v>1</v>
      </c>
      <c r="F278">
        <v>1</v>
      </c>
      <c r="G278">
        <v>1</v>
      </c>
      <c r="H278">
        <v>3</v>
      </c>
      <c r="I278" t="s">
        <v>253</v>
      </c>
      <c r="J278" t="s">
        <v>3</v>
      </c>
      <c r="K278" t="s">
        <v>254</v>
      </c>
      <c r="L278">
        <v>1348</v>
      </c>
      <c r="N278">
        <v>1009</v>
      </c>
      <c r="O278" t="s">
        <v>230</v>
      </c>
      <c r="P278" t="s">
        <v>230</v>
      </c>
      <c r="Q278">
        <v>1000</v>
      </c>
      <c r="X278">
        <v>3.44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1</v>
      </c>
      <c r="AE278">
        <v>0</v>
      </c>
      <c r="AF278" t="s">
        <v>3</v>
      </c>
      <c r="AG278">
        <v>3.44</v>
      </c>
      <c r="AH278">
        <v>2</v>
      </c>
      <c r="AI278">
        <v>51457873</v>
      </c>
      <c r="AJ278">
        <v>278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</row>
    <row r="279" spans="1:44" x14ac:dyDescent="0.2">
      <c r="A279">
        <f>ROW(Source!A228)</f>
        <v>228</v>
      </c>
      <c r="B279">
        <v>51457898</v>
      </c>
      <c r="C279">
        <v>51457855</v>
      </c>
      <c r="D279">
        <v>0</v>
      </c>
      <c r="E279">
        <v>1</v>
      </c>
      <c r="F279">
        <v>1</v>
      </c>
      <c r="G279">
        <v>1</v>
      </c>
      <c r="H279">
        <v>3</v>
      </c>
      <c r="I279" t="s">
        <v>368</v>
      </c>
      <c r="J279" t="s">
        <v>3</v>
      </c>
      <c r="K279" t="s">
        <v>369</v>
      </c>
      <c r="L279">
        <v>1348</v>
      </c>
      <c r="N279">
        <v>1009</v>
      </c>
      <c r="O279" t="s">
        <v>230</v>
      </c>
      <c r="P279" t="s">
        <v>230</v>
      </c>
      <c r="Q279">
        <v>1000</v>
      </c>
      <c r="X279">
        <v>0.36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1</v>
      </c>
      <c r="AE279">
        <v>0</v>
      </c>
      <c r="AF279" t="s">
        <v>3</v>
      </c>
      <c r="AG279">
        <v>0.36</v>
      </c>
      <c r="AH279">
        <v>2</v>
      </c>
      <c r="AI279">
        <v>51457874</v>
      </c>
      <c r="AJ279">
        <v>279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</row>
    <row r="280" spans="1:44" x14ac:dyDescent="0.2">
      <c r="A280">
        <f>ROW(Source!A228)</f>
        <v>228</v>
      </c>
      <c r="B280">
        <v>51457899</v>
      </c>
      <c r="C280">
        <v>51457855</v>
      </c>
      <c r="D280">
        <v>0</v>
      </c>
      <c r="E280">
        <v>1</v>
      </c>
      <c r="F280">
        <v>1</v>
      </c>
      <c r="G280">
        <v>1</v>
      </c>
      <c r="H280">
        <v>3</v>
      </c>
      <c r="I280" t="s">
        <v>257</v>
      </c>
      <c r="J280" t="s">
        <v>3</v>
      </c>
      <c r="K280" t="s">
        <v>258</v>
      </c>
      <c r="L280">
        <v>1348</v>
      </c>
      <c r="N280">
        <v>1009</v>
      </c>
      <c r="O280" t="s">
        <v>230</v>
      </c>
      <c r="P280" t="s">
        <v>230</v>
      </c>
      <c r="Q280">
        <v>1000</v>
      </c>
      <c r="X280">
        <v>8.2899999999999991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1</v>
      </c>
      <c r="AE280">
        <v>0</v>
      </c>
      <c r="AF280" t="s">
        <v>3</v>
      </c>
      <c r="AG280">
        <v>8.2899999999999991</v>
      </c>
      <c r="AH280">
        <v>2</v>
      </c>
      <c r="AI280">
        <v>51457875</v>
      </c>
      <c r="AJ280">
        <v>280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</row>
    <row r="281" spans="1:44" x14ac:dyDescent="0.2">
      <c r="A281">
        <f>ROW(Source!A228)</f>
        <v>228</v>
      </c>
      <c r="B281">
        <v>51457900</v>
      </c>
      <c r="C281">
        <v>51457855</v>
      </c>
      <c r="D281">
        <v>0</v>
      </c>
      <c r="E281">
        <v>1</v>
      </c>
      <c r="F281">
        <v>1</v>
      </c>
      <c r="G281">
        <v>1</v>
      </c>
      <c r="H281">
        <v>3</v>
      </c>
      <c r="I281" t="s">
        <v>335</v>
      </c>
      <c r="J281" t="s">
        <v>3</v>
      </c>
      <c r="K281" t="s">
        <v>336</v>
      </c>
      <c r="L281">
        <v>1348</v>
      </c>
      <c r="N281">
        <v>1009</v>
      </c>
      <c r="O281" t="s">
        <v>230</v>
      </c>
      <c r="P281" t="s">
        <v>230</v>
      </c>
      <c r="Q281">
        <v>1000</v>
      </c>
      <c r="X281">
        <v>3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1</v>
      </c>
      <c r="AE281">
        <v>0</v>
      </c>
      <c r="AF281" t="s">
        <v>3</v>
      </c>
      <c r="AG281">
        <v>3</v>
      </c>
      <c r="AH281">
        <v>2</v>
      </c>
      <c r="AI281">
        <v>51457876</v>
      </c>
      <c r="AJ281">
        <v>281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</row>
    <row r="282" spans="1:44" x14ac:dyDescent="0.2">
      <c r="A282">
        <f>ROW(Source!A228)</f>
        <v>228</v>
      </c>
      <c r="B282">
        <v>51457901</v>
      </c>
      <c r="C282">
        <v>51457855</v>
      </c>
      <c r="D282">
        <v>0</v>
      </c>
      <c r="E282">
        <v>1</v>
      </c>
      <c r="F282">
        <v>1</v>
      </c>
      <c r="G282">
        <v>1</v>
      </c>
      <c r="H282">
        <v>3</v>
      </c>
      <c r="I282" t="s">
        <v>346</v>
      </c>
      <c r="J282" t="s">
        <v>3</v>
      </c>
      <c r="K282" t="s">
        <v>347</v>
      </c>
      <c r="L282">
        <v>1348</v>
      </c>
      <c r="N282">
        <v>1009</v>
      </c>
      <c r="O282" t="s">
        <v>230</v>
      </c>
      <c r="P282" t="s">
        <v>230</v>
      </c>
      <c r="Q282">
        <v>1000</v>
      </c>
      <c r="X282">
        <v>31.3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1</v>
      </c>
      <c r="AE282">
        <v>0</v>
      </c>
      <c r="AF282" t="s">
        <v>3</v>
      </c>
      <c r="AG282">
        <v>31.3</v>
      </c>
      <c r="AH282">
        <v>2</v>
      </c>
      <c r="AI282">
        <v>51457877</v>
      </c>
      <c r="AJ282">
        <v>282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</row>
    <row r="283" spans="1:44" x14ac:dyDescent="0.2">
      <c r="A283">
        <f>ROW(Source!A228)</f>
        <v>228</v>
      </c>
      <c r="B283">
        <v>51457902</v>
      </c>
      <c r="C283">
        <v>51457855</v>
      </c>
      <c r="D283">
        <v>0</v>
      </c>
      <c r="E283">
        <v>1</v>
      </c>
      <c r="F283">
        <v>1</v>
      </c>
      <c r="G283">
        <v>1</v>
      </c>
      <c r="H283">
        <v>3</v>
      </c>
      <c r="I283" t="s">
        <v>329</v>
      </c>
      <c r="J283" t="s">
        <v>3</v>
      </c>
      <c r="K283" t="s">
        <v>330</v>
      </c>
      <c r="L283">
        <v>1348</v>
      </c>
      <c r="N283">
        <v>1009</v>
      </c>
      <c r="O283" t="s">
        <v>230</v>
      </c>
      <c r="P283" t="s">
        <v>230</v>
      </c>
      <c r="Q283">
        <v>1000</v>
      </c>
      <c r="X283">
        <v>103.34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1</v>
      </c>
      <c r="AE283">
        <v>0</v>
      </c>
      <c r="AF283" t="s">
        <v>3</v>
      </c>
      <c r="AG283">
        <v>103.34</v>
      </c>
      <c r="AH283">
        <v>2</v>
      </c>
      <c r="AI283">
        <v>51457878</v>
      </c>
      <c r="AJ283">
        <v>283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</row>
    <row r="284" spans="1:44" x14ac:dyDescent="0.2">
      <c r="A284">
        <f>ROW(Source!A228)</f>
        <v>228</v>
      </c>
      <c r="B284">
        <v>51457903</v>
      </c>
      <c r="C284">
        <v>51457855</v>
      </c>
      <c r="D284">
        <v>0</v>
      </c>
      <c r="E284">
        <v>1</v>
      </c>
      <c r="F284">
        <v>1</v>
      </c>
      <c r="G284">
        <v>1</v>
      </c>
      <c r="H284">
        <v>3</v>
      </c>
      <c r="I284" t="s">
        <v>340</v>
      </c>
      <c r="J284" t="s">
        <v>3</v>
      </c>
      <c r="K284" t="s">
        <v>341</v>
      </c>
      <c r="L284">
        <v>1371</v>
      </c>
      <c r="N284">
        <v>1013</v>
      </c>
      <c r="O284" t="s">
        <v>154</v>
      </c>
      <c r="P284" t="s">
        <v>154</v>
      </c>
      <c r="Q284">
        <v>1</v>
      </c>
      <c r="X284">
        <v>3680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1</v>
      </c>
      <c r="AE284">
        <v>0</v>
      </c>
      <c r="AF284" t="s">
        <v>3</v>
      </c>
      <c r="AG284">
        <v>3680</v>
      </c>
      <c r="AH284">
        <v>2</v>
      </c>
      <c r="AI284">
        <v>51457879</v>
      </c>
      <c r="AJ284">
        <v>284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</row>
    <row r="285" spans="1:44" x14ac:dyDescent="0.2">
      <c r="A285">
        <f>ROW(Source!A229)</f>
        <v>229</v>
      </c>
      <c r="B285">
        <v>51457880</v>
      </c>
      <c r="C285">
        <v>51457855</v>
      </c>
      <c r="D285">
        <v>0</v>
      </c>
      <c r="E285">
        <v>1</v>
      </c>
      <c r="F285">
        <v>1</v>
      </c>
      <c r="G285">
        <v>1</v>
      </c>
      <c r="H285">
        <v>1</v>
      </c>
      <c r="I285" t="s">
        <v>703</v>
      </c>
      <c r="J285" t="s">
        <v>3</v>
      </c>
      <c r="K285" t="s">
        <v>704</v>
      </c>
      <c r="L285">
        <v>1369</v>
      </c>
      <c r="N285">
        <v>1013</v>
      </c>
      <c r="O285" t="s">
        <v>642</v>
      </c>
      <c r="P285" t="s">
        <v>642</v>
      </c>
      <c r="Q285">
        <v>1</v>
      </c>
      <c r="X285">
        <v>1134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1</v>
      </c>
      <c r="AE285">
        <v>1</v>
      </c>
      <c r="AF285" t="s">
        <v>43</v>
      </c>
      <c r="AG285">
        <v>1499.7149999999997</v>
      </c>
      <c r="AH285">
        <v>2</v>
      </c>
      <c r="AI285">
        <v>51457856</v>
      </c>
      <c r="AJ285">
        <v>285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</row>
    <row r="286" spans="1:44" x14ac:dyDescent="0.2">
      <c r="A286">
        <f>ROW(Source!A229)</f>
        <v>229</v>
      </c>
      <c r="B286">
        <v>51457881</v>
      </c>
      <c r="C286">
        <v>51457855</v>
      </c>
      <c r="D286">
        <v>121548</v>
      </c>
      <c r="E286">
        <v>1</v>
      </c>
      <c r="F286">
        <v>1</v>
      </c>
      <c r="G286">
        <v>1</v>
      </c>
      <c r="H286">
        <v>1</v>
      </c>
      <c r="I286" t="s">
        <v>31</v>
      </c>
      <c r="J286" t="s">
        <v>3</v>
      </c>
      <c r="K286" t="s">
        <v>643</v>
      </c>
      <c r="L286">
        <v>1369</v>
      </c>
      <c r="N286">
        <v>1013</v>
      </c>
      <c r="O286" t="s">
        <v>642</v>
      </c>
      <c r="P286" t="s">
        <v>642</v>
      </c>
      <c r="Q286">
        <v>1</v>
      </c>
      <c r="X286">
        <v>95.8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1</v>
      </c>
      <c r="AE286">
        <v>2</v>
      </c>
      <c r="AF286" t="s">
        <v>36</v>
      </c>
      <c r="AG286">
        <v>137.71249999999998</v>
      </c>
      <c r="AH286">
        <v>2</v>
      </c>
      <c r="AI286">
        <v>51457857</v>
      </c>
      <c r="AJ286">
        <v>286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</row>
    <row r="287" spans="1:44" x14ac:dyDescent="0.2">
      <c r="A287">
        <f>ROW(Source!A229)</f>
        <v>229</v>
      </c>
      <c r="B287">
        <v>51457882</v>
      </c>
      <c r="C287">
        <v>51457855</v>
      </c>
      <c r="D287">
        <v>0</v>
      </c>
      <c r="E287">
        <v>1</v>
      </c>
      <c r="F287">
        <v>1</v>
      </c>
      <c r="G287">
        <v>1</v>
      </c>
      <c r="H287">
        <v>2</v>
      </c>
      <c r="I287" t="s">
        <v>673</v>
      </c>
      <c r="J287" t="s">
        <v>3</v>
      </c>
      <c r="K287" t="s">
        <v>674</v>
      </c>
      <c r="L287">
        <v>37129807</v>
      </c>
      <c r="N287">
        <v>1011</v>
      </c>
      <c r="O287" t="s">
        <v>646</v>
      </c>
      <c r="P287" t="s">
        <v>646</v>
      </c>
      <c r="Q287">
        <v>1</v>
      </c>
      <c r="X287">
        <v>30.3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1</v>
      </c>
      <c r="AE287">
        <v>0</v>
      </c>
      <c r="AF287" t="s">
        <v>36</v>
      </c>
      <c r="AG287">
        <v>43.556249999999999</v>
      </c>
      <c r="AH287">
        <v>2</v>
      </c>
      <c r="AI287">
        <v>51457858</v>
      </c>
      <c r="AJ287">
        <v>287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</row>
    <row r="288" spans="1:44" x14ac:dyDescent="0.2">
      <c r="A288">
        <f>ROW(Source!A229)</f>
        <v>229</v>
      </c>
      <c r="B288">
        <v>51457883</v>
      </c>
      <c r="C288">
        <v>51457855</v>
      </c>
      <c r="D288">
        <v>0</v>
      </c>
      <c r="E288">
        <v>1</v>
      </c>
      <c r="F288">
        <v>1</v>
      </c>
      <c r="G288">
        <v>1</v>
      </c>
      <c r="H288">
        <v>2</v>
      </c>
      <c r="I288" t="s">
        <v>705</v>
      </c>
      <c r="J288" t="s">
        <v>3</v>
      </c>
      <c r="K288" t="s">
        <v>706</v>
      </c>
      <c r="L288">
        <v>37129807</v>
      </c>
      <c r="N288">
        <v>1011</v>
      </c>
      <c r="O288" t="s">
        <v>646</v>
      </c>
      <c r="P288" t="s">
        <v>646</v>
      </c>
      <c r="Q288">
        <v>1</v>
      </c>
      <c r="X288">
        <v>22.13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1</v>
      </c>
      <c r="AE288">
        <v>0</v>
      </c>
      <c r="AF288" t="s">
        <v>36</v>
      </c>
      <c r="AG288">
        <v>31.811874999999993</v>
      </c>
      <c r="AH288">
        <v>2</v>
      </c>
      <c r="AI288">
        <v>51457859</v>
      </c>
      <c r="AJ288">
        <v>288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</row>
    <row r="289" spans="1:44" x14ac:dyDescent="0.2">
      <c r="A289">
        <f>ROW(Source!A229)</f>
        <v>229</v>
      </c>
      <c r="B289">
        <v>51457884</v>
      </c>
      <c r="C289">
        <v>51457855</v>
      </c>
      <c r="D289">
        <v>0</v>
      </c>
      <c r="E289">
        <v>1</v>
      </c>
      <c r="F289">
        <v>1</v>
      </c>
      <c r="G289">
        <v>1</v>
      </c>
      <c r="H289">
        <v>2</v>
      </c>
      <c r="I289" t="s">
        <v>701</v>
      </c>
      <c r="J289" t="s">
        <v>3</v>
      </c>
      <c r="K289" t="s">
        <v>702</v>
      </c>
      <c r="L289">
        <v>37129807</v>
      </c>
      <c r="N289">
        <v>1011</v>
      </c>
      <c r="O289" t="s">
        <v>646</v>
      </c>
      <c r="P289" t="s">
        <v>646</v>
      </c>
      <c r="Q289">
        <v>1</v>
      </c>
      <c r="X289">
        <v>18.27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1</v>
      </c>
      <c r="AE289">
        <v>0</v>
      </c>
      <c r="AF289" t="s">
        <v>36</v>
      </c>
      <c r="AG289">
        <v>26.263124999999995</v>
      </c>
      <c r="AH289">
        <v>2</v>
      </c>
      <c r="AI289">
        <v>51457860</v>
      </c>
      <c r="AJ289">
        <v>289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</row>
    <row r="290" spans="1:44" x14ac:dyDescent="0.2">
      <c r="A290">
        <f>ROW(Source!A229)</f>
        <v>229</v>
      </c>
      <c r="B290">
        <v>51457885</v>
      </c>
      <c r="C290">
        <v>51457855</v>
      </c>
      <c r="D290">
        <v>0</v>
      </c>
      <c r="E290">
        <v>1</v>
      </c>
      <c r="F290">
        <v>1</v>
      </c>
      <c r="G290">
        <v>1</v>
      </c>
      <c r="H290">
        <v>2</v>
      </c>
      <c r="I290" t="s">
        <v>689</v>
      </c>
      <c r="J290" t="s">
        <v>3</v>
      </c>
      <c r="K290" t="s">
        <v>690</v>
      </c>
      <c r="L290">
        <v>37129807</v>
      </c>
      <c r="N290">
        <v>1011</v>
      </c>
      <c r="O290" t="s">
        <v>646</v>
      </c>
      <c r="P290" t="s">
        <v>646</v>
      </c>
      <c r="Q290">
        <v>1</v>
      </c>
      <c r="X290">
        <v>72.599999999999994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1</v>
      </c>
      <c r="AE290">
        <v>0</v>
      </c>
      <c r="AF290" t="s">
        <v>36</v>
      </c>
      <c r="AG290">
        <v>104.3625</v>
      </c>
      <c r="AH290">
        <v>2</v>
      </c>
      <c r="AI290">
        <v>51457861</v>
      </c>
      <c r="AJ290">
        <v>290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</row>
    <row r="291" spans="1:44" x14ac:dyDescent="0.2">
      <c r="A291">
        <f>ROW(Source!A229)</f>
        <v>229</v>
      </c>
      <c r="B291">
        <v>51457886</v>
      </c>
      <c r="C291">
        <v>51457855</v>
      </c>
      <c r="D291">
        <v>0</v>
      </c>
      <c r="E291">
        <v>1</v>
      </c>
      <c r="F291">
        <v>1</v>
      </c>
      <c r="G291">
        <v>1</v>
      </c>
      <c r="H291">
        <v>2</v>
      </c>
      <c r="I291" t="s">
        <v>693</v>
      </c>
      <c r="J291" t="s">
        <v>3</v>
      </c>
      <c r="K291" t="s">
        <v>694</v>
      </c>
      <c r="L291">
        <v>37129807</v>
      </c>
      <c r="N291">
        <v>1011</v>
      </c>
      <c r="O291" t="s">
        <v>646</v>
      </c>
      <c r="P291" t="s">
        <v>646</v>
      </c>
      <c r="Q291">
        <v>1</v>
      </c>
      <c r="X291">
        <v>17.600000000000001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1</v>
      </c>
      <c r="AE291">
        <v>0</v>
      </c>
      <c r="AF291" t="s">
        <v>36</v>
      </c>
      <c r="AG291">
        <v>25.299999999999997</v>
      </c>
      <c r="AH291">
        <v>2</v>
      </c>
      <c r="AI291">
        <v>51457862</v>
      </c>
      <c r="AJ291">
        <v>291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</row>
    <row r="292" spans="1:44" x14ac:dyDescent="0.2">
      <c r="A292">
        <f>ROW(Source!A229)</f>
        <v>229</v>
      </c>
      <c r="B292">
        <v>51457887</v>
      </c>
      <c r="C292">
        <v>51457855</v>
      </c>
      <c r="D292">
        <v>0</v>
      </c>
      <c r="E292">
        <v>1</v>
      </c>
      <c r="F292">
        <v>1</v>
      </c>
      <c r="G292">
        <v>1</v>
      </c>
      <c r="H292">
        <v>2</v>
      </c>
      <c r="I292" t="s">
        <v>681</v>
      </c>
      <c r="J292" t="s">
        <v>3</v>
      </c>
      <c r="K292" t="s">
        <v>682</v>
      </c>
      <c r="L292">
        <v>37129807</v>
      </c>
      <c r="N292">
        <v>1011</v>
      </c>
      <c r="O292" t="s">
        <v>646</v>
      </c>
      <c r="P292" t="s">
        <v>646</v>
      </c>
      <c r="Q292">
        <v>1</v>
      </c>
      <c r="X292">
        <v>104.4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1</v>
      </c>
      <c r="AE292">
        <v>0</v>
      </c>
      <c r="AF292" t="s">
        <v>36</v>
      </c>
      <c r="AG292">
        <v>150.07499999999999</v>
      </c>
      <c r="AH292">
        <v>2</v>
      </c>
      <c r="AI292">
        <v>51457863</v>
      </c>
      <c r="AJ292">
        <v>292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</row>
    <row r="293" spans="1:44" x14ac:dyDescent="0.2">
      <c r="A293">
        <f>ROW(Source!A229)</f>
        <v>229</v>
      </c>
      <c r="B293">
        <v>51457888</v>
      </c>
      <c r="C293">
        <v>51457855</v>
      </c>
      <c r="D293">
        <v>0</v>
      </c>
      <c r="E293">
        <v>1</v>
      </c>
      <c r="F293">
        <v>1</v>
      </c>
      <c r="G293">
        <v>1</v>
      </c>
      <c r="H293">
        <v>2</v>
      </c>
      <c r="I293" t="s">
        <v>707</v>
      </c>
      <c r="J293" t="s">
        <v>3</v>
      </c>
      <c r="K293" t="s">
        <v>708</v>
      </c>
      <c r="L293">
        <v>37129807</v>
      </c>
      <c r="N293">
        <v>1011</v>
      </c>
      <c r="O293" t="s">
        <v>646</v>
      </c>
      <c r="P293" t="s">
        <v>646</v>
      </c>
      <c r="Q293">
        <v>1</v>
      </c>
      <c r="X293">
        <v>0.25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1</v>
      </c>
      <c r="AE293">
        <v>0</v>
      </c>
      <c r="AF293" t="s">
        <v>36</v>
      </c>
      <c r="AG293">
        <v>0.359375</v>
      </c>
      <c r="AH293">
        <v>2</v>
      </c>
      <c r="AI293">
        <v>51457864</v>
      </c>
      <c r="AJ293">
        <v>293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</row>
    <row r="294" spans="1:44" x14ac:dyDescent="0.2">
      <c r="A294">
        <f>ROW(Source!A229)</f>
        <v>229</v>
      </c>
      <c r="B294">
        <v>51457889</v>
      </c>
      <c r="C294">
        <v>51457855</v>
      </c>
      <c r="D294">
        <v>0</v>
      </c>
      <c r="E294">
        <v>1</v>
      </c>
      <c r="F294">
        <v>1</v>
      </c>
      <c r="G294">
        <v>1</v>
      </c>
      <c r="H294">
        <v>2</v>
      </c>
      <c r="I294" t="s">
        <v>709</v>
      </c>
      <c r="J294" t="s">
        <v>3</v>
      </c>
      <c r="K294" t="s">
        <v>710</v>
      </c>
      <c r="L294">
        <v>37129807</v>
      </c>
      <c r="N294">
        <v>1011</v>
      </c>
      <c r="O294" t="s">
        <v>646</v>
      </c>
      <c r="P294" t="s">
        <v>646</v>
      </c>
      <c r="Q294">
        <v>1</v>
      </c>
      <c r="X294">
        <v>0.25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1</v>
      </c>
      <c r="AE294">
        <v>0</v>
      </c>
      <c r="AF294" t="s">
        <v>36</v>
      </c>
      <c r="AG294">
        <v>0.359375</v>
      </c>
      <c r="AH294">
        <v>2</v>
      </c>
      <c r="AI294">
        <v>51457865</v>
      </c>
      <c r="AJ294">
        <v>294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</row>
    <row r="295" spans="1:44" x14ac:dyDescent="0.2">
      <c r="A295">
        <f>ROW(Source!A229)</f>
        <v>229</v>
      </c>
      <c r="B295">
        <v>51457890</v>
      </c>
      <c r="C295">
        <v>51457855</v>
      </c>
      <c r="D295">
        <v>0</v>
      </c>
      <c r="E295">
        <v>1</v>
      </c>
      <c r="F295">
        <v>1</v>
      </c>
      <c r="G295">
        <v>1</v>
      </c>
      <c r="H295">
        <v>2</v>
      </c>
      <c r="I295" t="s">
        <v>711</v>
      </c>
      <c r="J295" t="s">
        <v>3</v>
      </c>
      <c r="K295" t="s">
        <v>712</v>
      </c>
      <c r="L295">
        <v>37129807</v>
      </c>
      <c r="N295">
        <v>1011</v>
      </c>
      <c r="O295" t="s">
        <v>646</v>
      </c>
      <c r="P295" t="s">
        <v>646</v>
      </c>
      <c r="Q295">
        <v>1</v>
      </c>
      <c r="X295">
        <v>60.32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1</v>
      </c>
      <c r="AE295">
        <v>0</v>
      </c>
      <c r="AF295" t="s">
        <v>36</v>
      </c>
      <c r="AG295">
        <v>86.71</v>
      </c>
      <c r="AH295">
        <v>2</v>
      </c>
      <c r="AI295">
        <v>51457866</v>
      </c>
      <c r="AJ295">
        <v>295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</row>
    <row r="296" spans="1:44" x14ac:dyDescent="0.2">
      <c r="A296">
        <f>ROW(Source!A229)</f>
        <v>229</v>
      </c>
      <c r="B296">
        <v>51457891</v>
      </c>
      <c r="C296">
        <v>51457855</v>
      </c>
      <c r="D296">
        <v>0</v>
      </c>
      <c r="E296">
        <v>1</v>
      </c>
      <c r="F296">
        <v>1</v>
      </c>
      <c r="G296">
        <v>1</v>
      </c>
      <c r="H296">
        <v>3</v>
      </c>
      <c r="I296" t="s">
        <v>713</v>
      </c>
      <c r="J296" t="s">
        <v>3</v>
      </c>
      <c r="K296" t="s">
        <v>714</v>
      </c>
      <c r="L296">
        <v>1348</v>
      </c>
      <c r="N296">
        <v>1009</v>
      </c>
      <c r="O296" t="s">
        <v>230</v>
      </c>
      <c r="P296" t="s">
        <v>230</v>
      </c>
      <c r="Q296">
        <v>1000</v>
      </c>
      <c r="X296">
        <v>0.09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1</v>
      </c>
      <c r="AE296">
        <v>0</v>
      </c>
      <c r="AF296" t="s">
        <v>3</v>
      </c>
      <c r="AG296">
        <v>0.09</v>
      </c>
      <c r="AH296">
        <v>2</v>
      </c>
      <c r="AI296">
        <v>51457867</v>
      </c>
      <c r="AJ296">
        <v>296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</row>
    <row r="297" spans="1:44" x14ac:dyDescent="0.2">
      <c r="A297">
        <f>ROW(Source!A229)</f>
        <v>229</v>
      </c>
      <c r="B297">
        <v>51457892</v>
      </c>
      <c r="C297">
        <v>51457855</v>
      </c>
      <c r="D297">
        <v>0</v>
      </c>
      <c r="E297">
        <v>1</v>
      </c>
      <c r="F297">
        <v>1</v>
      </c>
      <c r="G297">
        <v>1</v>
      </c>
      <c r="H297">
        <v>3</v>
      </c>
      <c r="I297" t="s">
        <v>233</v>
      </c>
      <c r="J297" t="s">
        <v>3</v>
      </c>
      <c r="K297" t="s">
        <v>234</v>
      </c>
      <c r="L297">
        <v>1371</v>
      </c>
      <c r="N297">
        <v>1013</v>
      </c>
      <c r="O297" t="s">
        <v>154</v>
      </c>
      <c r="P297" t="s">
        <v>154</v>
      </c>
      <c r="Q297">
        <v>1</v>
      </c>
      <c r="X297">
        <v>1840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1</v>
      </c>
      <c r="AE297">
        <v>0</v>
      </c>
      <c r="AF297" t="s">
        <v>3</v>
      </c>
      <c r="AG297">
        <v>1840</v>
      </c>
      <c r="AH297">
        <v>2</v>
      </c>
      <c r="AI297">
        <v>51457868</v>
      </c>
      <c r="AJ297">
        <v>297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</row>
    <row r="298" spans="1:44" x14ac:dyDescent="0.2">
      <c r="A298">
        <f>ROW(Source!A229)</f>
        <v>229</v>
      </c>
      <c r="B298">
        <v>51457893</v>
      </c>
      <c r="C298">
        <v>51457855</v>
      </c>
      <c r="D298">
        <v>0</v>
      </c>
      <c r="E298">
        <v>1</v>
      </c>
      <c r="F298">
        <v>1</v>
      </c>
      <c r="G298">
        <v>1</v>
      </c>
      <c r="H298">
        <v>3</v>
      </c>
      <c r="I298" t="s">
        <v>715</v>
      </c>
      <c r="J298" t="s">
        <v>3</v>
      </c>
      <c r="K298" t="s">
        <v>716</v>
      </c>
      <c r="L298">
        <v>1371</v>
      </c>
      <c r="N298">
        <v>1013</v>
      </c>
      <c r="O298" t="s">
        <v>154</v>
      </c>
      <c r="P298" t="s">
        <v>154</v>
      </c>
      <c r="Q298">
        <v>1</v>
      </c>
      <c r="X298">
        <v>7360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1</v>
      </c>
      <c r="AE298">
        <v>0</v>
      </c>
      <c r="AF298" t="s">
        <v>3</v>
      </c>
      <c r="AG298">
        <v>7360</v>
      </c>
      <c r="AH298">
        <v>2</v>
      </c>
      <c r="AI298">
        <v>51457869</v>
      </c>
      <c r="AJ298">
        <v>298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</row>
    <row r="299" spans="1:44" x14ac:dyDescent="0.2">
      <c r="A299">
        <f>ROW(Source!A229)</f>
        <v>229</v>
      </c>
      <c r="B299">
        <v>51457894</v>
      </c>
      <c r="C299">
        <v>51457855</v>
      </c>
      <c r="D299">
        <v>0</v>
      </c>
      <c r="E299">
        <v>1</v>
      </c>
      <c r="F299">
        <v>1</v>
      </c>
      <c r="G299">
        <v>1</v>
      </c>
      <c r="H299">
        <v>3</v>
      </c>
      <c r="I299" t="s">
        <v>717</v>
      </c>
      <c r="J299" t="s">
        <v>3</v>
      </c>
      <c r="K299" t="s">
        <v>718</v>
      </c>
      <c r="L299">
        <v>1407</v>
      </c>
      <c r="N299">
        <v>1013</v>
      </c>
      <c r="O299" t="s">
        <v>719</v>
      </c>
      <c r="P299" t="s">
        <v>719</v>
      </c>
      <c r="Q299">
        <v>1</v>
      </c>
      <c r="X299">
        <v>3.68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1</v>
      </c>
      <c r="AE299">
        <v>0</v>
      </c>
      <c r="AF299" t="s">
        <v>3</v>
      </c>
      <c r="AG299">
        <v>3.68</v>
      </c>
      <c r="AH299">
        <v>2</v>
      </c>
      <c r="AI299">
        <v>51457870</v>
      </c>
      <c r="AJ299">
        <v>299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</row>
    <row r="300" spans="1:44" x14ac:dyDescent="0.2">
      <c r="A300">
        <f>ROW(Source!A229)</f>
        <v>229</v>
      </c>
      <c r="B300">
        <v>51457895</v>
      </c>
      <c r="C300">
        <v>51457855</v>
      </c>
      <c r="D300">
        <v>0</v>
      </c>
      <c r="E300">
        <v>1</v>
      </c>
      <c r="F300">
        <v>1</v>
      </c>
      <c r="G300">
        <v>1</v>
      </c>
      <c r="H300">
        <v>3</v>
      </c>
      <c r="I300" t="s">
        <v>720</v>
      </c>
      <c r="J300" t="s">
        <v>3</v>
      </c>
      <c r="K300" t="s">
        <v>721</v>
      </c>
      <c r="L300">
        <v>1348</v>
      </c>
      <c r="N300">
        <v>1009</v>
      </c>
      <c r="O300" t="s">
        <v>230</v>
      </c>
      <c r="P300" t="s">
        <v>230</v>
      </c>
      <c r="Q300">
        <v>1000</v>
      </c>
      <c r="X300">
        <v>0.89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1</v>
      </c>
      <c r="AE300">
        <v>0</v>
      </c>
      <c r="AF300" t="s">
        <v>3</v>
      </c>
      <c r="AG300">
        <v>0.89</v>
      </c>
      <c r="AH300">
        <v>2</v>
      </c>
      <c r="AI300">
        <v>51457871</v>
      </c>
      <c r="AJ300">
        <v>300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</row>
    <row r="301" spans="1:44" x14ac:dyDescent="0.2">
      <c r="A301">
        <f>ROW(Source!A229)</f>
        <v>229</v>
      </c>
      <c r="B301">
        <v>51457896</v>
      </c>
      <c r="C301">
        <v>51457855</v>
      </c>
      <c r="D301">
        <v>0</v>
      </c>
      <c r="E301">
        <v>1</v>
      </c>
      <c r="F301">
        <v>1</v>
      </c>
      <c r="G301">
        <v>1</v>
      </c>
      <c r="H301">
        <v>3</v>
      </c>
      <c r="I301" t="s">
        <v>732</v>
      </c>
      <c r="J301" t="s">
        <v>3</v>
      </c>
      <c r="K301" t="s">
        <v>733</v>
      </c>
      <c r="L301">
        <v>1348</v>
      </c>
      <c r="N301">
        <v>1009</v>
      </c>
      <c r="O301" t="s">
        <v>230</v>
      </c>
      <c r="P301" t="s">
        <v>230</v>
      </c>
      <c r="Q301">
        <v>1000</v>
      </c>
      <c r="X301">
        <v>0.03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1</v>
      </c>
      <c r="AE301">
        <v>0</v>
      </c>
      <c r="AF301" t="s">
        <v>3</v>
      </c>
      <c r="AG301">
        <v>0.03</v>
      </c>
      <c r="AH301">
        <v>2</v>
      </c>
      <c r="AI301">
        <v>51457872</v>
      </c>
      <c r="AJ301">
        <v>301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</row>
    <row r="302" spans="1:44" x14ac:dyDescent="0.2">
      <c r="A302">
        <f>ROW(Source!A229)</f>
        <v>229</v>
      </c>
      <c r="B302">
        <v>51457897</v>
      </c>
      <c r="C302">
        <v>51457855</v>
      </c>
      <c r="D302">
        <v>0</v>
      </c>
      <c r="E302">
        <v>1</v>
      </c>
      <c r="F302">
        <v>1</v>
      </c>
      <c r="G302">
        <v>1</v>
      </c>
      <c r="H302">
        <v>3</v>
      </c>
      <c r="I302" t="s">
        <v>253</v>
      </c>
      <c r="J302" t="s">
        <v>3</v>
      </c>
      <c r="K302" t="s">
        <v>254</v>
      </c>
      <c r="L302">
        <v>1348</v>
      </c>
      <c r="N302">
        <v>1009</v>
      </c>
      <c r="O302" t="s">
        <v>230</v>
      </c>
      <c r="P302" t="s">
        <v>230</v>
      </c>
      <c r="Q302">
        <v>1000</v>
      </c>
      <c r="X302">
        <v>3.44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1</v>
      </c>
      <c r="AE302">
        <v>0</v>
      </c>
      <c r="AF302" t="s">
        <v>3</v>
      </c>
      <c r="AG302">
        <v>3.44</v>
      </c>
      <c r="AH302">
        <v>2</v>
      </c>
      <c r="AI302">
        <v>51457873</v>
      </c>
      <c r="AJ302">
        <v>302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</row>
    <row r="303" spans="1:44" x14ac:dyDescent="0.2">
      <c r="A303">
        <f>ROW(Source!A229)</f>
        <v>229</v>
      </c>
      <c r="B303">
        <v>51457898</v>
      </c>
      <c r="C303">
        <v>51457855</v>
      </c>
      <c r="D303">
        <v>0</v>
      </c>
      <c r="E303">
        <v>1</v>
      </c>
      <c r="F303">
        <v>1</v>
      </c>
      <c r="G303">
        <v>1</v>
      </c>
      <c r="H303">
        <v>3</v>
      </c>
      <c r="I303" t="s">
        <v>368</v>
      </c>
      <c r="J303" t="s">
        <v>3</v>
      </c>
      <c r="K303" t="s">
        <v>369</v>
      </c>
      <c r="L303">
        <v>1348</v>
      </c>
      <c r="N303">
        <v>1009</v>
      </c>
      <c r="O303" t="s">
        <v>230</v>
      </c>
      <c r="P303" t="s">
        <v>230</v>
      </c>
      <c r="Q303">
        <v>1000</v>
      </c>
      <c r="X303">
        <v>0.36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1</v>
      </c>
      <c r="AE303">
        <v>0</v>
      </c>
      <c r="AF303" t="s">
        <v>3</v>
      </c>
      <c r="AG303">
        <v>0.36</v>
      </c>
      <c r="AH303">
        <v>2</v>
      </c>
      <c r="AI303">
        <v>51457874</v>
      </c>
      <c r="AJ303">
        <v>303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</row>
    <row r="304" spans="1:44" x14ac:dyDescent="0.2">
      <c r="A304">
        <f>ROW(Source!A229)</f>
        <v>229</v>
      </c>
      <c r="B304">
        <v>51457899</v>
      </c>
      <c r="C304">
        <v>51457855</v>
      </c>
      <c r="D304">
        <v>0</v>
      </c>
      <c r="E304">
        <v>1</v>
      </c>
      <c r="F304">
        <v>1</v>
      </c>
      <c r="G304">
        <v>1</v>
      </c>
      <c r="H304">
        <v>3</v>
      </c>
      <c r="I304" t="s">
        <v>257</v>
      </c>
      <c r="J304" t="s">
        <v>3</v>
      </c>
      <c r="K304" t="s">
        <v>258</v>
      </c>
      <c r="L304">
        <v>1348</v>
      </c>
      <c r="N304">
        <v>1009</v>
      </c>
      <c r="O304" t="s">
        <v>230</v>
      </c>
      <c r="P304" t="s">
        <v>230</v>
      </c>
      <c r="Q304">
        <v>1000</v>
      </c>
      <c r="X304">
        <v>8.2899999999999991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1</v>
      </c>
      <c r="AE304">
        <v>0</v>
      </c>
      <c r="AF304" t="s">
        <v>3</v>
      </c>
      <c r="AG304">
        <v>8.2899999999999991</v>
      </c>
      <c r="AH304">
        <v>2</v>
      </c>
      <c r="AI304">
        <v>51457875</v>
      </c>
      <c r="AJ304">
        <v>304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</row>
    <row r="305" spans="1:44" x14ac:dyDescent="0.2">
      <c r="A305">
        <f>ROW(Source!A229)</f>
        <v>229</v>
      </c>
      <c r="B305">
        <v>51457900</v>
      </c>
      <c r="C305">
        <v>51457855</v>
      </c>
      <c r="D305">
        <v>0</v>
      </c>
      <c r="E305">
        <v>1</v>
      </c>
      <c r="F305">
        <v>1</v>
      </c>
      <c r="G305">
        <v>1</v>
      </c>
      <c r="H305">
        <v>3</v>
      </c>
      <c r="I305" t="s">
        <v>335</v>
      </c>
      <c r="J305" t="s">
        <v>3</v>
      </c>
      <c r="K305" t="s">
        <v>336</v>
      </c>
      <c r="L305">
        <v>1348</v>
      </c>
      <c r="N305">
        <v>1009</v>
      </c>
      <c r="O305" t="s">
        <v>230</v>
      </c>
      <c r="P305" t="s">
        <v>230</v>
      </c>
      <c r="Q305">
        <v>1000</v>
      </c>
      <c r="X305">
        <v>3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1</v>
      </c>
      <c r="AE305">
        <v>0</v>
      </c>
      <c r="AF305" t="s">
        <v>3</v>
      </c>
      <c r="AG305">
        <v>3</v>
      </c>
      <c r="AH305">
        <v>2</v>
      </c>
      <c r="AI305">
        <v>51457876</v>
      </c>
      <c r="AJ305">
        <v>305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</row>
    <row r="306" spans="1:44" x14ac:dyDescent="0.2">
      <c r="A306">
        <f>ROW(Source!A229)</f>
        <v>229</v>
      </c>
      <c r="B306">
        <v>51457901</v>
      </c>
      <c r="C306">
        <v>51457855</v>
      </c>
      <c r="D306">
        <v>0</v>
      </c>
      <c r="E306">
        <v>1</v>
      </c>
      <c r="F306">
        <v>1</v>
      </c>
      <c r="G306">
        <v>1</v>
      </c>
      <c r="H306">
        <v>3</v>
      </c>
      <c r="I306" t="s">
        <v>346</v>
      </c>
      <c r="J306" t="s">
        <v>3</v>
      </c>
      <c r="K306" t="s">
        <v>347</v>
      </c>
      <c r="L306">
        <v>1348</v>
      </c>
      <c r="N306">
        <v>1009</v>
      </c>
      <c r="O306" t="s">
        <v>230</v>
      </c>
      <c r="P306" t="s">
        <v>230</v>
      </c>
      <c r="Q306">
        <v>1000</v>
      </c>
      <c r="X306">
        <v>31.3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1</v>
      </c>
      <c r="AE306">
        <v>0</v>
      </c>
      <c r="AF306" t="s">
        <v>3</v>
      </c>
      <c r="AG306">
        <v>31.3</v>
      </c>
      <c r="AH306">
        <v>2</v>
      </c>
      <c r="AI306">
        <v>51457877</v>
      </c>
      <c r="AJ306">
        <v>306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</row>
    <row r="307" spans="1:44" x14ac:dyDescent="0.2">
      <c r="A307">
        <f>ROW(Source!A229)</f>
        <v>229</v>
      </c>
      <c r="B307">
        <v>51457902</v>
      </c>
      <c r="C307">
        <v>51457855</v>
      </c>
      <c r="D307">
        <v>0</v>
      </c>
      <c r="E307">
        <v>1</v>
      </c>
      <c r="F307">
        <v>1</v>
      </c>
      <c r="G307">
        <v>1</v>
      </c>
      <c r="H307">
        <v>3</v>
      </c>
      <c r="I307" t="s">
        <v>329</v>
      </c>
      <c r="J307" t="s">
        <v>3</v>
      </c>
      <c r="K307" t="s">
        <v>330</v>
      </c>
      <c r="L307">
        <v>1348</v>
      </c>
      <c r="N307">
        <v>1009</v>
      </c>
      <c r="O307" t="s">
        <v>230</v>
      </c>
      <c r="P307" t="s">
        <v>230</v>
      </c>
      <c r="Q307">
        <v>1000</v>
      </c>
      <c r="X307">
        <v>103.34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1</v>
      </c>
      <c r="AE307">
        <v>0</v>
      </c>
      <c r="AF307" t="s">
        <v>3</v>
      </c>
      <c r="AG307">
        <v>103.34</v>
      </c>
      <c r="AH307">
        <v>2</v>
      </c>
      <c r="AI307">
        <v>51457878</v>
      </c>
      <c r="AJ307">
        <v>307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</row>
    <row r="308" spans="1:44" x14ac:dyDescent="0.2">
      <c r="A308">
        <f>ROW(Source!A229)</f>
        <v>229</v>
      </c>
      <c r="B308">
        <v>51457903</v>
      </c>
      <c r="C308">
        <v>51457855</v>
      </c>
      <c r="D308">
        <v>0</v>
      </c>
      <c r="E308">
        <v>1</v>
      </c>
      <c r="F308">
        <v>1</v>
      </c>
      <c r="G308">
        <v>1</v>
      </c>
      <c r="H308">
        <v>3</v>
      </c>
      <c r="I308" t="s">
        <v>340</v>
      </c>
      <c r="J308" t="s">
        <v>3</v>
      </c>
      <c r="K308" t="s">
        <v>341</v>
      </c>
      <c r="L308">
        <v>1371</v>
      </c>
      <c r="N308">
        <v>1013</v>
      </c>
      <c r="O308" t="s">
        <v>154</v>
      </c>
      <c r="P308" t="s">
        <v>154</v>
      </c>
      <c r="Q308">
        <v>1</v>
      </c>
      <c r="X308">
        <v>3680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1</v>
      </c>
      <c r="AE308">
        <v>0</v>
      </c>
      <c r="AF308" t="s">
        <v>3</v>
      </c>
      <c r="AG308">
        <v>3680</v>
      </c>
      <c r="AH308">
        <v>2</v>
      </c>
      <c r="AI308">
        <v>51457879</v>
      </c>
      <c r="AJ308">
        <v>308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</row>
    <row r="309" spans="1:44" x14ac:dyDescent="0.2">
      <c r="A309">
        <f>ROW(Source!A250)</f>
        <v>250</v>
      </c>
      <c r="B309">
        <v>51457931</v>
      </c>
      <c r="C309">
        <v>51457914</v>
      </c>
      <c r="D309">
        <v>0</v>
      </c>
      <c r="E309">
        <v>1</v>
      </c>
      <c r="F309">
        <v>1</v>
      </c>
      <c r="G309">
        <v>1</v>
      </c>
      <c r="H309">
        <v>1</v>
      </c>
      <c r="I309" t="s">
        <v>734</v>
      </c>
      <c r="J309" t="s">
        <v>3</v>
      </c>
      <c r="K309" t="s">
        <v>735</v>
      </c>
      <c r="L309">
        <v>1369</v>
      </c>
      <c r="N309">
        <v>1013</v>
      </c>
      <c r="O309" t="s">
        <v>642</v>
      </c>
      <c r="P309" t="s">
        <v>642</v>
      </c>
      <c r="Q309">
        <v>1</v>
      </c>
      <c r="X309">
        <v>1560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1</v>
      </c>
      <c r="AE309">
        <v>1</v>
      </c>
      <c r="AF309" t="s">
        <v>43</v>
      </c>
      <c r="AG309">
        <v>2063.0999999999995</v>
      </c>
      <c r="AH309">
        <v>2</v>
      </c>
      <c r="AI309">
        <v>51457915</v>
      </c>
      <c r="AJ309">
        <v>309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</row>
    <row r="310" spans="1:44" x14ac:dyDescent="0.2">
      <c r="A310">
        <f>ROW(Source!A250)</f>
        <v>250</v>
      </c>
      <c r="B310">
        <v>51457932</v>
      </c>
      <c r="C310">
        <v>51457914</v>
      </c>
      <c r="D310">
        <v>0</v>
      </c>
      <c r="E310">
        <v>1</v>
      </c>
      <c r="F310">
        <v>1</v>
      </c>
      <c r="G310">
        <v>1</v>
      </c>
      <c r="H310">
        <v>2</v>
      </c>
      <c r="I310" t="s">
        <v>736</v>
      </c>
      <c r="J310" t="s">
        <v>3</v>
      </c>
      <c r="K310" t="s">
        <v>737</v>
      </c>
      <c r="L310">
        <v>37129807</v>
      </c>
      <c r="N310">
        <v>1011</v>
      </c>
      <c r="O310" t="s">
        <v>646</v>
      </c>
      <c r="P310" t="s">
        <v>646</v>
      </c>
      <c r="Q310">
        <v>1</v>
      </c>
      <c r="X310">
        <v>74.98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1</v>
      </c>
      <c r="AE310">
        <v>0</v>
      </c>
      <c r="AF310" t="s">
        <v>36</v>
      </c>
      <c r="AG310">
        <v>107.78375</v>
      </c>
      <c r="AH310">
        <v>2</v>
      </c>
      <c r="AI310">
        <v>51457916</v>
      </c>
      <c r="AJ310">
        <v>310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</row>
    <row r="311" spans="1:44" x14ac:dyDescent="0.2">
      <c r="A311">
        <f>ROW(Source!A250)</f>
        <v>250</v>
      </c>
      <c r="B311">
        <v>51457933</v>
      </c>
      <c r="C311">
        <v>51457914</v>
      </c>
      <c r="D311">
        <v>0</v>
      </c>
      <c r="E311">
        <v>1</v>
      </c>
      <c r="F311">
        <v>1</v>
      </c>
      <c r="G311">
        <v>1</v>
      </c>
      <c r="H311">
        <v>2</v>
      </c>
      <c r="I311" t="s">
        <v>738</v>
      </c>
      <c r="J311" t="s">
        <v>3</v>
      </c>
      <c r="K311" t="s">
        <v>739</v>
      </c>
      <c r="L311">
        <v>37129807</v>
      </c>
      <c r="N311">
        <v>1011</v>
      </c>
      <c r="O311" t="s">
        <v>646</v>
      </c>
      <c r="P311" t="s">
        <v>646</v>
      </c>
      <c r="Q311">
        <v>1</v>
      </c>
      <c r="X311">
        <v>27.4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1</v>
      </c>
      <c r="AE311">
        <v>0</v>
      </c>
      <c r="AF311" t="s">
        <v>36</v>
      </c>
      <c r="AG311">
        <v>39.387499999999996</v>
      </c>
      <c r="AH311">
        <v>2</v>
      </c>
      <c r="AI311">
        <v>51457917</v>
      </c>
      <c r="AJ311">
        <v>311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</row>
    <row r="312" spans="1:44" x14ac:dyDescent="0.2">
      <c r="A312">
        <f>ROW(Source!A250)</f>
        <v>250</v>
      </c>
      <c r="B312">
        <v>51457934</v>
      </c>
      <c r="C312">
        <v>51457914</v>
      </c>
      <c r="D312">
        <v>0</v>
      </c>
      <c r="E312">
        <v>1</v>
      </c>
      <c r="F312">
        <v>1</v>
      </c>
      <c r="G312">
        <v>1</v>
      </c>
      <c r="H312">
        <v>2</v>
      </c>
      <c r="I312" t="s">
        <v>740</v>
      </c>
      <c r="J312" t="s">
        <v>3</v>
      </c>
      <c r="K312" t="s">
        <v>741</v>
      </c>
      <c r="L312">
        <v>37129807</v>
      </c>
      <c r="N312">
        <v>1011</v>
      </c>
      <c r="O312" t="s">
        <v>646</v>
      </c>
      <c r="P312" t="s">
        <v>646</v>
      </c>
      <c r="Q312">
        <v>1</v>
      </c>
      <c r="X312">
        <v>80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1</v>
      </c>
      <c r="AE312">
        <v>0</v>
      </c>
      <c r="AF312" t="s">
        <v>36</v>
      </c>
      <c r="AG312">
        <v>114.99999999999999</v>
      </c>
      <c r="AH312">
        <v>2</v>
      </c>
      <c r="AI312">
        <v>51457918</v>
      </c>
      <c r="AJ312">
        <v>312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</row>
    <row r="313" spans="1:44" x14ac:dyDescent="0.2">
      <c r="A313">
        <f>ROW(Source!A250)</f>
        <v>250</v>
      </c>
      <c r="B313">
        <v>51457935</v>
      </c>
      <c r="C313">
        <v>51457914</v>
      </c>
      <c r="D313">
        <v>0</v>
      </c>
      <c r="E313">
        <v>1</v>
      </c>
      <c r="F313">
        <v>1</v>
      </c>
      <c r="G313">
        <v>1</v>
      </c>
      <c r="H313">
        <v>2</v>
      </c>
      <c r="I313" t="s">
        <v>742</v>
      </c>
      <c r="J313" t="s">
        <v>3</v>
      </c>
      <c r="K313" t="s">
        <v>743</v>
      </c>
      <c r="L313">
        <v>37129807</v>
      </c>
      <c r="N313">
        <v>1011</v>
      </c>
      <c r="O313" t="s">
        <v>646</v>
      </c>
      <c r="P313" t="s">
        <v>646</v>
      </c>
      <c r="Q313">
        <v>1</v>
      </c>
      <c r="X313">
        <v>110.54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1</v>
      </c>
      <c r="AE313">
        <v>0</v>
      </c>
      <c r="AF313" t="s">
        <v>36</v>
      </c>
      <c r="AG313">
        <v>158.90125</v>
      </c>
      <c r="AH313">
        <v>2</v>
      </c>
      <c r="AI313">
        <v>51457919</v>
      </c>
      <c r="AJ313">
        <v>313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</row>
    <row r="314" spans="1:44" x14ac:dyDescent="0.2">
      <c r="A314">
        <f>ROW(Source!A250)</f>
        <v>250</v>
      </c>
      <c r="B314">
        <v>51457936</v>
      </c>
      <c r="C314">
        <v>51457914</v>
      </c>
      <c r="D314">
        <v>0</v>
      </c>
      <c r="E314">
        <v>1</v>
      </c>
      <c r="F314">
        <v>1</v>
      </c>
      <c r="G314">
        <v>1</v>
      </c>
      <c r="H314">
        <v>3</v>
      </c>
      <c r="I314" t="s">
        <v>744</v>
      </c>
      <c r="J314" t="s">
        <v>3</v>
      </c>
      <c r="K314" t="s">
        <v>745</v>
      </c>
      <c r="L314">
        <v>1348</v>
      </c>
      <c r="N314">
        <v>1009</v>
      </c>
      <c r="O314" t="s">
        <v>230</v>
      </c>
      <c r="P314" t="s">
        <v>230</v>
      </c>
      <c r="Q314">
        <v>1000</v>
      </c>
      <c r="X314">
        <v>0.86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1</v>
      </c>
      <c r="AE314">
        <v>0</v>
      </c>
      <c r="AF314" t="s">
        <v>3</v>
      </c>
      <c r="AG314">
        <v>0.86</v>
      </c>
      <c r="AH314">
        <v>2</v>
      </c>
      <c r="AI314">
        <v>51457920</v>
      </c>
      <c r="AJ314">
        <v>314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</row>
    <row r="315" spans="1:44" x14ac:dyDescent="0.2">
      <c r="A315">
        <f>ROW(Source!A250)</f>
        <v>250</v>
      </c>
      <c r="B315">
        <v>51457937</v>
      </c>
      <c r="C315">
        <v>51457914</v>
      </c>
      <c r="D315">
        <v>0</v>
      </c>
      <c r="E315">
        <v>1</v>
      </c>
      <c r="F315">
        <v>1</v>
      </c>
      <c r="G315">
        <v>1</v>
      </c>
      <c r="H315">
        <v>3</v>
      </c>
      <c r="I315" t="s">
        <v>746</v>
      </c>
      <c r="J315" t="s">
        <v>3</v>
      </c>
      <c r="K315" t="s">
        <v>747</v>
      </c>
      <c r="L315">
        <v>1346</v>
      </c>
      <c r="N315">
        <v>1009</v>
      </c>
      <c r="O315" t="s">
        <v>365</v>
      </c>
      <c r="P315" t="s">
        <v>365</v>
      </c>
      <c r="Q315">
        <v>1</v>
      </c>
      <c r="X315">
        <v>3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1</v>
      </c>
      <c r="AE315">
        <v>0</v>
      </c>
      <c r="AF315" t="s">
        <v>3</v>
      </c>
      <c r="AG315">
        <v>3</v>
      </c>
      <c r="AH315">
        <v>2</v>
      </c>
      <c r="AI315">
        <v>51457921</v>
      </c>
      <c r="AJ315">
        <v>315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</row>
    <row r="316" spans="1:44" x14ac:dyDescent="0.2">
      <c r="A316">
        <f>ROW(Source!A250)</f>
        <v>250</v>
      </c>
      <c r="B316">
        <v>51457938</v>
      </c>
      <c r="C316">
        <v>51457914</v>
      </c>
      <c r="D316">
        <v>0</v>
      </c>
      <c r="E316">
        <v>1</v>
      </c>
      <c r="F316">
        <v>1</v>
      </c>
      <c r="G316">
        <v>1</v>
      </c>
      <c r="H316">
        <v>3</v>
      </c>
      <c r="I316" t="s">
        <v>359</v>
      </c>
      <c r="J316" t="s">
        <v>3</v>
      </c>
      <c r="K316" t="s">
        <v>360</v>
      </c>
      <c r="L316">
        <v>1348</v>
      </c>
      <c r="N316">
        <v>1009</v>
      </c>
      <c r="O316" t="s">
        <v>230</v>
      </c>
      <c r="P316" t="s">
        <v>230</v>
      </c>
      <c r="Q316">
        <v>1000</v>
      </c>
      <c r="X316">
        <v>0.29099999999999998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1</v>
      </c>
      <c r="AE316">
        <v>0</v>
      </c>
      <c r="AF316" t="s">
        <v>3</v>
      </c>
      <c r="AG316">
        <v>0.29099999999999998</v>
      </c>
      <c r="AH316">
        <v>2</v>
      </c>
      <c r="AI316">
        <v>51457922</v>
      </c>
      <c r="AJ316">
        <v>316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</row>
    <row r="317" spans="1:44" x14ac:dyDescent="0.2">
      <c r="A317">
        <f>ROW(Source!A250)</f>
        <v>250</v>
      </c>
      <c r="B317">
        <v>51457939</v>
      </c>
      <c r="C317">
        <v>51457914</v>
      </c>
      <c r="D317">
        <v>0</v>
      </c>
      <c r="E317">
        <v>1</v>
      </c>
      <c r="F317">
        <v>1</v>
      </c>
      <c r="G317">
        <v>1</v>
      </c>
      <c r="H317">
        <v>3</v>
      </c>
      <c r="I317" t="s">
        <v>363</v>
      </c>
      <c r="J317" t="s">
        <v>3</v>
      </c>
      <c r="K317" t="s">
        <v>364</v>
      </c>
      <c r="L317">
        <v>1346</v>
      </c>
      <c r="N317">
        <v>1009</v>
      </c>
      <c r="O317" t="s">
        <v>365</v>
      </c>
      <c r="P317" t="s">
        <v>365</v>
      </c>
      <c r="Q317">
        <v>1</v>
      </c>
      <c r="X317">
        <v>31.6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1</v>
      </c>
      <c r="AE317">
        <v>0</v>
      </c>
      <c r="AF317" t="s">
        <v>3</v>
      </c>
      <c r="AG317">
        <v>31.6</v>
      </c>
      <c r="AH317">
        <v>2</v>
      </c>
      <c r="AI317">
        <v>51457923</v>
      </c>
      <c r="AJ317">
        <v>317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</row>
    <row r="318" spans="1:44" x14ac:dyDescent="0.2">
      <c r="A318">
        <f>ROW(Source!A250)</f>
        <v>250</v>
      </c>
      <c r="B318">
        <v>51457940</v>
      </c>
      <c r="C318">
        <v>51457914</v>
      </c>
      <c r="D318">
        <v>0</v>
      </c>
      <c r="E318">
        <v>1</v>
      </c>
      <c r="F318">
        <v>1</v>
      </c>
      <c r="G318">
        <v>1</v>
      </c>
      <c r="H318">
        <v>3</v>
      </c>
      <c r="I318" t="s">
        <v>368</v>
      </c>
      <c r="J318" t="s">
        <v>3</v>
      </c>
      <c r="K318" t="s">
        <v>369</v>
      </c>
      <c r="L318">
        <v>1348</v>
      </c>
      <c r="N318">
        <v>1009</v>
      </c>
      <c r="O318" t="s">
        <v>230</v>
      </c>
      <c r="P318" t="s">
        <v>230</v>
      </c>
      <c r="Q318">
        <v>1000</v>
      </c>
      <c r="X318">
        <v>0.94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1</v>
      </c>
      <c r="AE318">
        <v>0</v>
      </c>
      <c r="AF318" t="s">
        <v>3</v>
      </c>
      <c r="AG318">
        <v>0.94</v>
      </c>
      <c r="AH318">
        <v>2</v>
      </c>
      <c r="AI318">
        <v>51457924</v>
      </c>
      <c r="AJ318">
        <v>318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</row>
    <row r="319" spans="1:44" x14ac:dyDescent="0.2">
      <c r="A319">
        <f>ROW(Source!A250)</f>
        <v>250</v>
      </c>
      <c r="B319">
        <v>51457941</v>
      </c>
      <c r="C319">
        <v>51457914</v>
      </c>
      <c r="D319">
        <v>0</v>
      </c>
      <c r="E319">
        <v>1</v>
      </c>
      <c r="F319">
        <v>1</v>
      </c>
      <c r="G319">
        <v>1</v>
      </c>
      <c r="H319">
        <v>3</v>
      </c>
      <c r="I319" t="s">
        <v>257</v>
      </c>
      <c r="J319" t="s">
        <v>3</v>
      </c>
      <c r="K319" t="s">
        <v>258</v>
      </c>
      <c r="L319">
        <v>1348</v>
      </c>
      <c r="N319">
        <v>1009</v>
      </c>
      <c r="O319" t="s">
        <v>230</v>
      </c>
      <c r="P319" t="s">
        <v>230</v>
      </c>
      <c r="Q319">
        <v>1000</v>
      </c>
      <c r="X319">
        <v>2.0299999999999998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</v>
      </c>
      <c r="AE319">
        <v>0</v>
      </c>
      <c r="AF319" t="s">
        <v>3</v>
      </c>
      <c r="AG319">
        <v>2.0299999999999998</v>
      </c>
      <c r="AH319">
        <v>2</v>
      </c>
      <c r="AI319">
        <v>51457925</v>
      </c>
      <c r="AJ319">
        <v>319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</row>
    <row r="320" spans="1:44" x14ac:dyDescent="0.2">
      <c r="A320">
        <f>ROW(Source!A250)</f>
        <v>250</v>
      </c>
      <c r="B320">
        <v>51457942</v>
      </c>
      <c r="C320">
        <v>51457914</v>
      </c>
      <c r="D320">
        <v>0</v>
      </c>
      <c r="E320">
        <v>1</v>
      </c>
      <c r="F320">
        <v>1</v>
      </c>
      <c r="G320">
        <v>1</v>
      </c>
      <c r="H320">
        <v>3</v>
      </c>
      <c r="I320" t="s">
        <v>748</v>
      </c>
      <c r="J320" t="s">
        <v>3</v>
      </c>
      <c r="K320" t="s">
        <v>749</v>
      </c>
      <c r="L320">
        <v>1348</v>
      </c>
      <c r="N320">
        <v>1009</v>
      </c>
      <c r="O320" t="s">
        <v>230</v>
      </c>
      <c r="P320" t="s">
        <v>230</v>
      </c>
      <c r="Q320">
        <v>1000</v>
      </c>
      <c r="X320">
        <v>41.9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 t="s">
        <v>3</v>
      </c>
      <c r="AG320">
        <v>41.9</v>
      </c>
      <c r="AH320">
        <v>2</v>
      </c>
      <c r="AI320">
        <v>51457926</v>
      </c>
      <c r="AJ320">
        <v>320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</row>
    <row r="321" spans="1:44" x14ac:dyDescent="0.2">
      <c r="A321">
        <f>ROW(Source!A250)</f>
        <v>250</v>
      </c>
      <c r="B321">
        <v>51457943</v>
      </c>
      <c r="C321">
        <v>51457914</v>
      </c>
      <c r="D321">
        <v>0</v>
      </c>
      <c r="E321">
        <v>1</v>
      </c>
      <c r="F321">
        <v>1</v>
      </c>
      <c r="G321">
        <v>1</v>
      </c>
      <c r="H321">
        <v>3</v>
      </c>
      <c r="I321" t="s">
        <v>750</v>
      </c>
      <c r="J321" t="s">
        <v>3</v>
      </c>
      <c r="K321" t="s">
        <v>751</v>
      </c>
      <c r="L321">
        <v>1371</v>
      </c>
      <c r="N321">
        <v>1013</v>
      </c>
      <c r="O321" t="s">
        <v>154</v>
      </c>
      <c r="P321" t="s">
        <v>154</v>
      </c>
      <c r="Q321">
        <v>1</v>
      </c>
      <c r="X321">
        <v>938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1</v>
      </c>
      <c r="AE321">
        <v>0</v>
      </c>
      <c r="AF321" t="s">
        <v>3</v>
      </c>
      <c r="AG321">
        <v>938</v>
      </c>
      <c r="AH321">
        <v>2</v>
      </c>
      <c r="AI321">
        <v>51457927</v>
      </c>
      <c r="AJ321">
        <v>321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</row>
    <row r="322" spans="1:44" x14ac:dyDescent="0.2">
      <c r="A322">
        <f>ROW(Source!A250)</f>
        <v>250</v>
      </c>
      <c r="B322">
        <v>51457944</v>
      </c>
      <c r="C322">
        <v>51457914</v>
      </c>
      <c r="D322">
        <v>0</v>
      </c>
      <c r="E322">
        <v>1</v>
      </c>
      <c r="F322">
        <v>1</v>
      </c>
      <c r="G322">
        <v>1</v>
      </c>
      <c r="H322">
        <v>3</v>
      </c>
      <c r="I322" t="s">
        <v>377</v>
      </c>
      <c r="J322" t="s">
        <v>3</v>
      </c>
      <c r="K322" t="s">
        <v>378</v>
      </c>
      <c r="L322">
        <v>1371</v>
      </c>
      <c r="N322">
        <v>1013</v>
      </c>
      <c r="O322" t="s">
        <v>154</v>
      </c>
      <c r="P322" t="s">
        <v>154</v>
      </c>
      <c r="Q322">
        <v>1</v>
      </c>
      <c r="X322">
        <v>1900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1</v>
      </c>
      <c r="AE322">
        <v>0</v>
      </c>
      <c r="AF322" t="s">
        <v>3</v>
      </c>
      <c r="AG322">
        <v>1900</v>
      </c>
      <c r="AH322">
        <v>2</v>
      </c>
      <c r="AI322">
        <v>51457928</v>
      </c>
      <c r="AJ322">
        <v>322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</row>
    <row r="323" spans="1:44" x14ac:dyDescent="0.2">
      <c r="A323">
        <f>ROW(Source!A250)</f>
        <v>250</v>
      </c>
      <c r="B323">
        <v>51457945</v>
      </c>
      <c r="C323">
        <v>51457914</v>
      </c>
      <c r="D323">
        <v>0</v>
      </c>
      <c r="E323">
        <v>1</v>
      </c>
      <c r="F323">
        <v>1</v>
      </c>
      <c r="G323">
        <v>1</v>
      </c>
      <c r="H323">
        <v>3</v>
      </c>
      <c r="I323" t="s">
        <v>381</v>
      </c>
      <c r="J323" t="s">
        <v>3</v>
      </c>
      <c r="K323" t="s">
        <v>382</v>
      </c>
      <c r="L323">
        <v>1371</v>
      </c>
      <c r="N323">
        <v>1013</v>
      </c>
      <c r="O323" t="s">
        <v>154</v>
      </c>
      <c r="P323" t="s">
        <v>154</v>
      </c>
      <c r="Q323">
        <v>1</v>
      </c>
      <c r="X323">
        <v>948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1</v>
      </c>
      <c r="AE323">
        <v>0</v>
      </c>
      <c r="AF323" t="s">
        <v>3</v>
      </c>
      <c r="AG323">
        <v>948</v>
      </c>
      <c r="AH323">
        <v>2</v>
      </c>
      <c r="AI323">
        <v>51457929</v>
      </c>
      <c r="AJ323">
        <v>323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</row>
    <row r="324" spans="1:44" x14ac:dyDescent="0.2">
      <c r="A324">
        <f>ROW(Source!A250)</f>
        <v>250</v>
      </c>
      <c r="B324">
        <v>51457946</v>
      </c>
      <c r="C324">
        <v>51457914</v>
      </c>
      <c r="D324">
        <v>0</v>
      </c>
      <c r="E324">
        <v>1</v>
      </c>
      <c r="F324">
        <v>1</v>
      </c>
      <c r="G324">
        <v>1</v>
      </c>
      <c r="H324">
        <v>3</v>
      </c>
      <c r="I324" t="s">
        <v>752</v>
      </c>
      <c r="J324" t="s">
        <v>3</v>
      </c>
      <c r="K324" t="s">
        <v>753</v>
      </c>
      <c r="L324">
        <v>1371</v>
      </c>
      <c r="N324">
        <v>1013</v>
      </c>
      <c r="O324" t="s">
        <v>154</v>
      </c>
      <c r="P324" t="s">
        <v>154</v>
      </c>
      <c r="Q324">
        <v>1</v>
      </c>
      <c r="X324">
        <v>938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1</v>
      </c>
      <c r="AE324">
        <v>0</v>
      </c>
      <c r="AF324" t="s">
        <v>3</v>
      </c>
      <c r="AG324">
        <v>938</v>
      </c>
      <c r="AH324">
        <v>2</v>
      </c>
      <c r="AI324">
        <v>51457930</v>
      </c>
      <c r="AJ324">
        <v>324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</row>
    <row r="325" spans="1:44" x14ac:dyDescent="0.2">
      <c r="A325">
        <f>ROW(Source!A251)</f>
        <v>251</v>
      </c>
      <c r="B325">
        <v>51457931</v>
      </c>
      <c r="C325">
        <v>51457914</v>
      </c>
      <c r="D325">
        <v>0</v>
      </c>
      <c r="E325">
        <v>1</v>
      </c>
      <c r="F325">
        <v>1</v>
      </c>
      <c r="G325">
        <v>1</v>
      </c>
      <c r="H325">
        <v>1</v>
      </c>
      <c r="I325" t="s">
        <v>734</v>
      </c>
      <c r="J325" t="s">
        <v>3</v>
      </c>
      <c r="K325" t="s">
        <v>735</v>
      </c>
      <c r="L325">
        <v>1369</v>
      </c>
      <c r="N325">
        <v>1013</v>
      </c>
      <c r="O325" t="s">
        <v>642</v>
      </c>
      <c r="P325" t="s">
        <v>642</v>
      </c>
      <c r="Q325">
        <v>1</v>
      </c>
      <c r="X325">
        <v>1560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1</v>
      </c>
      <c r="AE325">
        <v>1</v>
      </c>
      <c r="AF325" t="s">
        <v>43</v>
      </c>
      <c r="AG325">
        <v>2063.0999999999995</v>
      </c>
      <c r="AH325">
        <v>2</v>
      </c>
      <c r="AI325">
        <v>51457915</v>
      </c>
      <c r="AJ325">
        <v>325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</row>
    <row r="326" spans="1:44" x14ac:dyDescent="0.2">
      <c r="A326">
        <f>ROW(Source!A251)</f>
        <v>251</v>
      </c>
      <c r="B326">
        <v>51457932</v>
      </c>
      <c r="C326">
        <v>51457914</v>
      </c>
      <c r="D326">
        <v>0</v>
      </c>
      <c r="E326">
        <v>1</v>
      </c>
      <c r="F326">
        <v>1</v>
      </c>
      <c r="G326">
        <v>1</v>
      </c>
      <c r="H326">
        <v>2</v>
      </c>
      <c r="I326" t="s">
        <v>736</v>
      </c>
      <c r="J326" t="s">
        <v>3</v>
      </c>
      <c r="K326" t="s">
        <v>737</v>
      </c>
      <c r="L326">
        <v>37129807</v>
      </c>
      <c r="N326">
        <v>1011</v>
      </c>
      <c r="O326" t="s">
        <v>646</v>
      </c>
      <c r="P326" t="s">
        <v>646</v>
      </c>
      <c r="Q326">
        <v>1</v>
      </c>
      <c r="X326">
        <v>74.98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1</v>
      </c>
      <c r="AE326">
        <v>0</v>
      </c>
      <c r="AF326" t="s">
        <v>36</v>
      </c>
      <c r="AG326">
        <v>107.78375</v>
      </c>
      <c r="AH326">
        <v>2</v>
      </c>
      <c r="AI326">
        <v>51457916</v>
      </c>
      <c r="AJ326">
        <v>326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</row>
    <row r="327" spans="1:44" x14ac:dyDescent="0.2">
      <c r="A327">
        <f>ROW(Source!A251)</f>
        <v>251</v>
      </c>
      <c r="B327">
        <v>51457933</v>
      </c>
      <c r="C327">
        <v>51457914</v>
      </c>
      <c r="D327">
        <v>0</v>
      </c>
      <c r="E327">
        <v>1</v>
      </c>
      <c r="F327">
        <v>1</v>
      </c>
      <c r="G327">
        <v>1</v>
      </c>
      <c r="H327">
        <v>2</v>
      </c>
      <c r="I327" t="s">
        <v>738</v>
      </c>
      <c r="J327" t="s">
        <v>3</v>
      </c>
      <c r="K327" t="s">
        <v>739</v>
      </c>
      <c r="L327">
        <v>37129807</v>
      </c>
      <c r="N327">
        <v>1011</v>
      </c>
      <c r="O327" t="s">
        <v>646</v>
      </c>
      <c r="P327" t="s">
        <v>646</v>
      </c>
      <c r="Q327">
        <v>1</v>
      </c>
      <c r="X327">
        <v>27.4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1</v>
      </c>
      <c r="AE327">
        <v>0</v>
      </c>
      <c r="AF327" t="s">
        <v>36</v>
      </c>
      <c r="AG327">
        <v>39.387499999999996</v>
      </c>
      <c r="AH327">
        <v>2</v>
      </c>
      <c r="AI327">
        <v>51457917</v>
      </c>
      <c r="AJ327">
        <v>327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</row>
    <row r="328" spans="1:44" x14ac:dyDescent="0.2">
      <c r="A328">
        <f>ROW(Source!A251)</f>
        <v>251</v>
      </c>
      <c r="B328">
        <v>51457934</v>
      </c>
      <c r="C328">
        <v>51457914</v>
      </c>
      <c r="D328">
        <v>0</v>
      </c>
      <c r="E328">
        <v>1</v>
      </c>
      <c r="F328">
        <v>1</v>
      </c>
      <c r="G328">
        <v>1</v>
      </c>
      <c r="H328">
        <v>2</v>
      </c>
      <c r="I328" t="s">
        <v>740</v>
      </c>
      <c r="J328" t="s">
        <v>3</v>
      </c>
      <c r="K328" t="s">
        <v>741</v>
      </c>
      <c r="L328">
        <v>37129807</v>
      </c>
      <c r="N328">
        <v>1011</v>
      </c>
      <c r="O328" t="s">
        <v>646</v>
      </c>
      <c r="P328" t="s">
        <v>646</v>
      </c>
      <c r="Q328">
        <v>1</v>
      </c>
      <c r="X328">
        <v>80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1</v>
      </c>
      <c r="AE328">
        <v>0</v>
      </c>
      <c r="AF328" t="s">
        <v>36</v>
      </c>
      <c r="AG328">
        <v>114.99999999999999</v>
      </c>
      <c r="AH328">
        <v>2</v>
      </c>
      <c r="AI328">
        <v>51457918</v>
      </c>
      <c r="AJ328">
        <v>328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</row>
    <row r="329" spans="1:44" x14ac:dyDescent="0.2">
      <c r="A329">
        <f>ROW(Source!A251)</f>
        <v>251</v>
      </c>
      <c r="B329">
        <v>51457935</v>
      </c>
      <c r="C329">
        <v>51457914</v>
      </c>
      <c r="D329">
        <v>0</v>
      </c>
      <c r="E329">
        <v>1</v>
      </c>
      <c r="F329">
        <v>1</v>
      </c>
      <c r="G329">
        <v>1</v>
      </c>
      <c r="H329">
        <v>2</v>
      </c>
      <c r="I329" t="s">
        <v>742</v>
      </c>
      <c r="J329" t="s">
        <v>3</v>
      </c>
      <c r="K329" t="s">
        <v>743</v>
      </c>
      <c r="L329">
        <v>37129807</v>
      </c>
      <c r="N329">
        <v>1011</v>
      </c>
      <c r="O329" t="s">
        <v>646</v>
      </c>
      <c r="P329" t="s">
        <v>646</v>
      </c>
      <c r="Q329">
        <v>1</v>
      </c>
      <c r="X329">
        <v>110.54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1</v>
      </c>
      <c r="AE329">
        <v>0</v>
      </c>
      <c r="AF329" t="s">
        <v>36</v>
      </c>
      <c r="AG329">
        <v>158.90125</v>
      </c>
      <c r="AH329">
        <v>2</v>
      </c>
      <c r="AI329">
        <v>51457919</v>
      </c>
      <c r="AJ329">
        <v>329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</row>
    <row r="330" spans="1:44" x14ac:dyDescent="0.2">
      <c r="A330">
        <f>ROW(Source!A251)</f>
        <v>251</v>
      </c>
      <c r="B330">
        <v>51457936</v>
      </c>
      <c r="C330">
        <v>51457914</v>
      </c>
      <c r="D330">
        <v>0</v>
      </c>
      <c r="E330">
        <v>1</v>
      </c>
      <c r="F330">
        <v>1</v>
      </c>
      <c r="G330">
        <v>1</v>
      </c>
      <c r="H330">
        <v>3</v>
      </c>
      <c r="I330" t="s">
        <v>744</v>
      </c>
      <c r="J330" t="s">
        <v>3</v>
      </c>
      <c r="K330" t="s">
        <v>745</v>
      </c>
      <c r="L330">
        <v>1348</v>
      </c>
      <c r="N330">
        <v>1009</v>
      </c>
      <c r="O330" t="s">
        <v>230</v>
      </c>
      <c r="P330" t="s">
        <v>230</v>
      </c>
      <c r="Q330">
        <v>1000</v>
      </c>
      <c r="X330">
        <v>0.86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1</v>
      </c>
      <c r="AE330">
        <v>0</v>
      </c>
      <c r="AF330" t="s">
        <v>3</v>
      </c>
      <c r="AG330">
        <v>0.86</v>
      </c>
      <c r="AH330">
        <v>2</v>
      </c>
      <c r="AI330">
        <v>51457920</v>
      </c>
      <c r="AJ330">
        <v>330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</row>
    <row r="331" spans="1:44" x14ac:dyDescent="0.2">
      <c r="A331">
        <f>ROW(Source!A251)</f>
        <v>251</v>
      </c>
      <c r="B331">
        <v>51457937</v>
      </c>
      <c r="C331">
        <v>51457914</v>
      </c>
      <c r="D331">
        <v>0</v>
      </c>
      <c r="E331">
        <v>1</v>
      </c>
      <c r="F331">
        <v>1</v>
      </c>
      <c r="G331">
        <v>1</v>
      </c>
      <c r="H331">
        <v>3</v>
      </c>
      <c r="I331" t="s">
        <v>746</v>
      </c>
      <c r="J331" t="s">
        <v>3</v>
      </c>
      <c r="K331" t="s">
        <v>747</v>
      </c>
      <c r="L331">
        <v>1346</v>
      </c>
      <c r="N331">
        <v>1009</v>
      </c>
      <c r="O331" t="s">
        <v>365</v>
      </c>
      <c r="P331" t="s">
        <v>365</v>
      </c>
      <c r="Q331">
        <v>1</v>
      </c>
      <c r="X331">
        <v>3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1</v>
      </c>
      <c r="AE331">
        <v>0</v>
      </c>
      <c r="AF331" t="s">
        <v>3</v>
      </c>
      <c r="AG331">
        <v>3</v>
      </c>
      <c r="AH331">
        <v>2</v>
      </c>
      <c r="AI331">
        <v>51457921</v>
      </c>
      <c r="AJ331">
        <v>331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</row>
    <row r="332" spans="1:44" x14ac:dyDescent="0.2">
      <c r="A332">
        <f>ROW(Source!A251)</f>
        <v>251</v>
      </c>
      <c r="B332">
        <v>51457938</v>
      </c>
      <c r="C332">
        <v>51457914</v>
      </c>
      <c r="D332">
        <v>0</v>
      </c>
      <c r="E332">
        <v>1</v>
      </c>
      <c r="F332">
        <v>1</v>
      </c>
      <c r="G332">
        <v>1</v>
      </c>
      <c r="H332">
        <v>3</v>
      </c>
      <c r="I332" t="s">
        <v>359</v>
      </c>
      <c r="J332" t="s">
        <v>3</v>
      </c>
      <c r="K332" t="s">
        <v>360</v>
      </c>
      <c r="L332">
        <v>1348</v>
      </c>
      <c r="N332">
        <v>1009</v>
      </c>
      <c r="O332" t="s">
        <v>230</v>
      </c>
      <c r="P332" t="s">
        <v>230</v>
      </c>
      <c r="Q332">
        <v>1000</v>
      </c>
      <c r="X332">
        <v>0.29099999999999998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1</v>
      </c>
      <c r="AE332">
        <v>0</v>
      </c>
      <c r="AF332" t="s">
        <v>3</v>
      </c>
      <c r="AG332">
        <v>0.29099999999999998</v>
      </c>
      <c r="AH332">
        <v>2</v>
      </c>
      <c r="AI332">
        <v>51457922</v>
      </c>
      <c r="AJ332">
        <v>332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</row>
    <row r="333" spans="1:44" x14ac:dyDescent="0.2">
      <c r="A333">
        <f>ROW(Source!A251)</f>
        <v>251</v>
      </c>
      <c r="B333">
        <v>51457939</v>
      </c>
      <c r="C333">
        <v>51457914</v>
      </c>
      <c r="D333">
        <v>0</v>
      </c>
      <c r="E333">
        <v>1</v>
      </c>
      <c r="F333">
        <v>1</v>
      </c>
      <c r="G333">
        <v>1</v>
      </c>
      <c r="H333">
        <v>3</v>
      </c>
      <c r="I333" t="s">
        <v>363</v>
      </c>
      <c r="J333" t="s">
        <v>3</v>
      </c>
      <c r="K333" t="s">
        <v>364</v>
      </c>
      <c r="L333">
        <v>1346</v>
      </c>
      <c r="N333">
        <v>1009</v>
      </c>
      <c r="O333" t="s">
        <v>365</v>
      </c>
      <c r="P333" t="s">
        <v>365</v>
      </c>
      <c r="Q333">
        <v>1</v>
      </c>
      <c r="X333">
        <v>31.6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1</v>
      </c>
      <c r="AE333">
        <v>0</v>
      </c>
      <c r="AF333" t="s">
        <v>3</v>
      </c>
      <c r="AG333">
        <v>31.6</v>
      </c>
      <c r="AH333">
        <v>2</v>
      </c>
      <c r="AI333">
        <v>51457923</v>
      </c>
      <c r="AJ333">
        <v>333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</row>
    <row r="334" spans="1:44" x14ac:dyDescent="0.2">
      <c r="A334">
        <f>ROW(Source!A251)</f>
        <v>251</v>
      </c>
      <c r="B334">
        <v>51457940</v>
      </c>
      <c r="C334">
        <v>51457914</v>
      </c>
      <c r="D334">
        <v>0</v>
      </c>
      <c r="E334">
        <v>1</v>
      </c>
      <c r="F334">
        <v>1</v>
      </c>
      <c r="G334">
        <v>1</v>
      </c>
      <c r="H334">
        <v>3</v>
      </c>
      <c r="I334" t="s">
        <v>368</v>
      </c>
      <c r="J334" t="s">
        <v>3</v>
      </c>
      <c r="K334" t="s">
        <v>369</v>
      </c>
      <c r="L334">
        <v>1348</v>
      </c>
      <c r="N334">
        <v>1009</v>
      </c>
      <c r="O334" t="s">
        <v>230</v>
      </c>
      <c r="P334" t="s">
        <v>230</v>
      </c>
      <c r="Q334">
        <v>1000</v>
      </c>
      <c r="X334">
        <v>0.94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1</v>
      </c>
      <c r="AE334">
        <v>0</v>
      </c>
      <c r="AF334" t="s">
        <v>3</v>
      </c>
      <c r="AG334">
        <v>0.94</v>
      </c>
      <c r="AH334">
        <v>2</v>
      </c>
      <c r="AI334">
        <v>51457924</v>
      </c>
      <c r="AJ334">
        <v>334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</row>
    <row r="335" spans="1:44" x14ac:dyDescent="0.2">
      <c r="A335">
        <f>ROW(Source!A251)</f>
        <v>251</v>
      </c>
      <c r="B335">
        <v>51457941</v>
      </c>
      <c r="C335">
        <v>51457914</v>
      </c>
      <c r="D335">
        <v>0</v>
      </c>
      <c r="E335">
        <v>1</v>
      </c>
      <c r="F335">
        <v>1</v>
      </c>
      <c r="G335">
        <v>1</v>
      </c>
      <c r="H335">
        <v>3</v>
      </c>
      <c r="I335" t="s">
        <v>257</v>
      </c>
      <c r="J335" t="s">
        <v>3</v>
      </c>
      <c r="K335" t="s">
        <v>258</v>
      </c>
      <c r="L335">
        <v>1348</v>
      </c>
      <c r="N335">
        <v>1009</v>
      </c>
      <c r="O335" t="s">
        <v>230</v>
      </c>
      <c r="P335" t="s">
        <v>230</v>
      </c>
      <c r="Q335">
        <v>1000</v>
      </c>
      <c r="X335">
        <v>2.0299999999999998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1</v>
      </c>
      <c r="AE335">
        <v>0</v>
      </c>
      <c r="AF335" t="s">
        <v>3</v>
      </c>
      <c r="AG335">
        <v>2.0299999999999998</v>
      </c>
      <c r="AH335">
        <v>2</v>
      </c>
      <c r="AI335">
        <v>51457925</v>
      </c>
      <c r="AJ335">
        <v>335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</row>
    <row r="336" spans="1:44" x14ac:dyDescent="0.2">
      <c r="A336">
        <f>ROW(Source!A251)</f>
        <v>251</v>
      </c>
      <c r="B336">
        <v>51457942</v>
      </c>
      <c r="C336">
        <v>51457914</v>
      </c>
      <c r="D336">
        <v>0</v>
      </c>
      <c r="E336">
        <v>1</v>
      </c>
      <c r="F336">
        <v>1</v>
      </c>
      <c r="G336">
        <v>1</v>
      </c>
      <c r="H336">
        <v>3</v>
      </c>
      <c r="I336" t="s">
        <v>748</v>
      </c>
      <c r="J336" t="s">
        <v>3</v>
      </c>
      <c r="K336" t="s">
        <v>749</v>
      </c>
      <c r="L336">
        <v>1348</v>
      </c>
      <c r="N336">
        <v>1009</v>
      </c>
      <c r="O336" t="s">
        <v>230</v>
      </c>
      <c r="P336" t="s">
        <v>230</v>
      </c>
      <c r="Q336">
        <v>1000</v>
      </c>
      <c r="X336">
        <v>41.9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 t="s">
        <v>3</v>
      </c>
      <c r="AG336">
        <v>41.9</v>
      </c>
      <c r="AH336">
        <v>2</v>
      </c>
      <c r="AI336">
        <v>51457926</v>
      </c>
      <c r="AJ336">
        <v>336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</row>
    <row r="337" spans="1:44" x14ac:dyDescent="0.2">
      <c r="A337">
        <f>ROW(Source!A251)</f>
        <v>251</v>
      </c>
      <c r="B337">
        <v>51457943</v>
      </c>
      <c r="C337">
        <v>51457914</v>
      </c>
      <c r="D337">
        <v>0</v>
      </c>
      <c r="E337">
        <v>1</v>
      </c>
      <c r="F337">
        <v>1</v>
      </c>
      <c r="G337">
        <v>1</v>
      </c>
      <c r="H337">
        <v>3</v>
      </c>
      <c r="I337" t="s">
        <v>750</v>
      </c>
      <c r="J337" t="s">
        <v>3</v>
      </c>
      <c r="K337" t="s">
        <v>751</v>
      </c>
      <c r="L337">
        <v>1371</v>
      </c>
      <c r="N337">
        <v>1013</v>
      </c>
      <c r="O337" t="s">
        <v>154</v>
      </c>
      <c r="P337" t="s">
        <v>154</v>
      </c>
      <c r="Q337">
        <v>1</v>
      </c>
      <c r="X337">
        <v>938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1</v>
      </c>
      <c r="AE337">
        <v>0</v>
      </c>
      <c r="AF337" t="s">
        <v>3</v>
      </c>
      <c r="AG337">
        <v>938</v>
      </c>
      <c r="AH337">
        <v>2</v>
      </c>
      <c r="AI337">
        <v>51457927</v>
      </c>
      <c r="AJ337">
        <v>337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</row>
    <row r="338" spans="1:44" x14ac:dyDescent="0.2">
      <c r="A338">
        <f>ROW(Source!A251)</f>
        <v>251</v>
      </c>
      <c r="B338">
        <v>51457944</v>
      </c>
      <c r="C338">
        <v>51457914</v>
      </c>
      <c r="D338">
        <v>0</v>
      </c>
      <c r="E338">
        <v>1</v>
      </c>
      <c r="F338">
        <v>1</v>
      </c>
      <c r="G338">
        <v>1</v>
      </c>
      <c r="H338">
        <v>3</v>
      </c>
      <c r="I338" t="s">
        <v>377</v>
      </c>
      <c r="J338" t="s">
        <v>3</v>
      </c>
      <c r="K338" t="s">
        <v>378</v>
      </c>
      <c r="L338">
        <v>1371</v>
      </c>
      <c r="N338">
        <v>1013</v>
      </c>
      <c r="O338" t="s">
        <v>154</v>
      </c>
      <c r="P338" t="s">
        <v>154</v>
      </c>
      <c r="Q338">
        <v>1</v>
      </c>
      <c r="X338">
        <v>1900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1</v>
      </c>
      <c r="AE338">
        <v>0</v>
      </c>
      <c r="AF338" t="s">
        <v>3</v>
      </c>
      <c r="AG338">
        <v>1900</v>
      </c>
      <c r="AH338">
        <v>2</v>
      </c>
      <c r="AI338">
        <v>51457928</v>
      </c>
      <c r="AJ338">
        <v>338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</row>
    <row r="339" spans="1:44" x14ac:dyDescent="0.2">
      <c r="A339">
        <f>ROW(Source!A251)</f>
        <v>251</v>
      </c>
      <c r="B339">
        <v>51457945</v>
      </c>
      <c r="C339">
        <v>51457914</v>
      </c>
      <c r="D339">
        <v>0</v>
      </c>
      <c r="E339">
        <v>1</v>
      </c>
      <c r="F339">
        <v>1</v>
      </c>
      <c r="G339">
        <v>1</v>
      </c>
      <c r="H339">
        <v>3</v>
      </c>
      <c r="I339" t="s">
        <v>381</v>
      </c>
      <c r="J339" t="s">
        <v>3</v>
      </c>
      <c r="K339" t="s">
        <v>382</v>
      </c>
      <c r="L339">
        <v>1371</v>
      </c>
      <c r="N339">
        <v>1013</v>
      </c>
      <c r="O339" t="s">
        <v>154</v>
      </c>
      <c r="P339" t="s">
        <v>154</v>
      </c>
      <c r="Q339">
        <v>1</v>
      </c>
      <c r="X339">
        <v>948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1</v>
      </c>
      <c r="AE339">
        <v>0</v>
      </c>
      <c r="AF339" t="s">
        <v>3</v>
      </c>
      <c r="AG339">
        <v>948</v>
      </c>
      <c r="AH339">
        <v>2</v>
      </c>
      <c r="AI339">
        <v>51457929</v>
      </c>
      <c r="AJ339">
        <v>339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</row>
    <row r="340" spans="1:44" x14ac:dyDescent="0.2">
      <c r="A340">
        <f>ROW(Source!A251)</f>
        <v>251</v>
      </c>
      <c r="B340">
        <v>51457946</v>
      </c>
      <c r="C340">
        <v>51457914</v>
      </c>
      <c r="D340">
        <v>0</v>
      </c>
      <c r="E340">
        <v>1</v>
      </c>
      <c r="F340">
        <v>1</v>
      </c>
      <c r="G340">
        <v>1</v>
      </c>
      <c r="H340">
        <v>3</v>
      </c>
      <c r="I340" t="s">
        <v>752</v>
      </c>
      <c r="J340" t="s">
        <v>3</v>
      </c>
      <c r="K340" t="s">
        <v>753</v>
      </c>
      <c r="L340">
        <v>1371</v>
      </c>
      <c r="N340">
        <v>1013</v>
      </c>
      <c r="O340" t="s">
        <v>154</v>
      </c>
      <c r="P340" t="s">
        <v>154</v>
      </c>
      <c r="Q340">
        <v>1</v>
      </c>
      <c r="X340">
        <v>938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1</v>
      </c>
      <c r="AE340">
        <v>0</v>
      </c>
      <c r="AF340" t="s">
        <v>3</v>
      </c>
      <c r="AG340">
        <v>938</v>
      </c>
      <c r="AH340">
        <v>2</v>
      </c>
      <c r="AI340">
        <v>51457930</v>
      </c>
      <c r="AJ340">
        <v>340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</row>
    <row r="341" spans="1:44" x14ac:dyDescent="0.2">
      <c r="A341">
        <f>ROW(Source!A268)</f>
        <v>268</v>
      </c>
      <c r="B341">
        <v>51457978</v>
      </c>
      <c r="C341">
        <v>51457955</v>
      </c>
      <c r="D341">
        <v>0</v>
      </c>
      <c r="E341">
        <v>1</v>
      </c>
      <c r="F341">
        <v>1</v>
      </c>
      <c r="G341">
        <v>1</v>
      </c>
      <c r="H341">
        <v>1</v>
      </c>
      <c r="I341" t="s">
        <v>653</v>
      </c>
      <c r="J341" t="s">
        <v>3</v>
      </c>
      <c r="K341" t="s">
        <v>654</v>
      </c>
      <c r="L341">
        <v>1369</v>
      </c>
      <c r="N341">
        <v>1013</v>
      </c>
      <c r="O341" t="s">
        <v>642</v>
      </c>
      <c r="P341" t="s">
        <v>642</v>
      </c>
      <c r="Q341">
        <v>1</v>
      </c>
      <c r="X341">
        <v>116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1</v>
      </c>
      <c r="AE341">
        <v>1</v>
      </c>
      <c r="AF341" t="s">
        <v>43</v>
      </c>
      <c r="AG341">
        <v>153.40999999999997</v>
      </c>
      <c r="AH341">
        <v>2</v>
      </c>
      <c r="AI341">
        <v>51457956</v>
      </c>
      <c r="AJ341">
        <v>341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</row>
    <row r="342" spans="1:44" x14ac:dyDescent="0.2">
      <c r="A342">
        <f>ROW(Source!A268)</f>
        <v>268</v>
      </c>
      <c r="B342">
        <v>51457979</v>
      </c>
      <c r="C342">
        <v>51457955</v>
      </c>
      <c r="D342">
        <v>121548</v>
      </c>
      <c r="E342">
        <v>1</v>
      </c>
      <c r="F342">
        <v>1</v>
      </c>
      <c r="G342">
        <v>1</v>
      </c>
      <c r="H342">
        <v>1</v>
      </c>
      <c r="I342" t="s">
        <v>31</v>
      </c>
      <c r="J342" t="s">
        <v>3</v>
      </c>
      <c r="K342" t="s">
        <v>643</v>
      </c>
      <c r="L342">
        <v>1369</v>
      </c>
      <c r="N342">
        <v>1013</v>
      </c>
      <c r="O342" t="s">
        <v>642</v>
      </c>
      <c r="P342" t="s">
        <v>642</v>
      </c>
      <c r="Q342">
        <v>1</v>
      </c>
      <c r="X342">
        <v>18.68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1</v>
      </c>
      <c r="AE342">
        <v>2</v>
      </c>
      <c r="AF342" t="s">
        <v>36</v>
      </c>
      <c r="AG342">
        <v>26.852499999999999</v>
      </c>
      <c r="AH342">
        <v>2</v>
      </c>
      <c r="AI342">
        <v>51457957</v>
      </c>
      <c r="AJ342">
        <v>342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</row>
    <row r="343" spans="1:44" x14ac:dyDescent="0.2">
      <c r="A343">
        <f>ROW(Source!A268)</f>
        <v>268</v>
      </c>
      <c r="B343">
        <v>51457980</v>
      </c>
      <c r="C343">
        <v>51457955</v>
      </c>
      <c r="D343">
        <v>0</v>
      </c>
      <c r="E343">
        <v>1</v>
      </c>
      <c r="F343">
        <v>1</v>
      </c>
      <c r="G343">
        <v>1</v>
      </c>
      <c r="H343">
        <v>2</v>
      </c>
      <c r="I343" t="s">
        <v>673</v>
      </c>
      <c r="J343" t="s">
        <v>3</v>
      </c>
      <c r="K343" t="s">
        <v>674</v>
      </c>
      <c r="L343">
        <v>37129807</v>
      </c>
      <c r="N343">
        <v>1011</v>
      </c>
      <c r="O343" t="s">
        <v>646</v>
      </c>
      <c r="P343" t="s">
        <v>646</v>
      </c>
      <c r="Q343">
        <v>1</v>
      </c>
      <c r="X343">
        <v>7.4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1</v>
      </c>
      <c r="AE343">
        <v>0</v>
      </c>
      <c r="AF343" t="s">
        <v>36</v>
      </c>
      <c r="AG343">
        <v>10.637499999999999</v>
      </c>
      <c r="AH343">
        <v>2</v>
      </c>
      <c r="AI343">
        <v>51457958</v>
      </c>
      <c r="AJ343">
        <v>343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</row>
    <row r="344" spans="1:44" x14ac:dyDescent="0.2">
      <c r="A344">
        <f>ROW(Source!A268)</f>
        <v>268</v>
      </c>
      <c r="B344">
        <v>51457981</v>
      </c>
      <c r="C344">
        <v>51457955</v>
      </c>
      <c r="D344">
        <v>0</v>
      </c>
      <c r="E344">
        <v>1</v>
      </c>
      <c r="F344">
        <v>1</v>
      </c>
      <c r="G344">
        <v>1</v>
      </c>
      <c r="H344">
        <v>2</v>
      </c>
      <c r="I344" t="s">
        <v>705</v>
      </c>
      <c r="J344" t="s">
        <v>3</v>
      </c>
      <c r="K344" t="s">
        <v>706</v>
      </c>
      <c r="L344">
        <v>37129807</v>
      </c>
      <c r="N344">
        <v>1011</v>
      </c>
      <c r="O344" t="s">
        <v>646</v>
      </c>
      <c r="P344" t="s">
        <v>646</v>
      </c>
      <c r="Q344">
        <v>1</v>
      </c>
      <c r="X344">
        <v>6.66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1</v>
      </c>
      <c r="AE344">
        <v>0</v>
      </c>
      <c r="AF344" t="s">
        <v>36</v>
      </c>
      <c r="AG344">
        <v>9.5737499999999986</v>
      </c>
      <c r="AH344">
        <v>2</v>
      </c>
      <c r="AI344">
        <v>51457959</v>
      </c>
      <c r="AJ344">
        <v>344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</row>
    <row r="345" spans="1:44" x14ac:dyDescent="0.2">
      <c r="A345">
        <f>ROW(Source!A268)</f>
        <v>268</v>
      </c>
      <c r="B345">
        <v>51457982</v>
      </c>
      <c r="C345">
        <v>51457955</v>
      </c>
      <c r="D345">
        <v>0</v>
      </c>
      <c r="E345">
        <v>1</v>
      </c>
      <c r="F345">
        <v>1</v>
      </c>
      <c r="G345">
        <v>1</v>
      </c>
      <c r="H345">
        <v>2</v>
      </c>
      <c r="I345" t="s">
        <v>675</v>
      </c>
      <c r="J345" t="s">
        <v>3</v>
      </c>
      <c r="K345" t="s">
        <v>676</v>
      </c>
      <c r="L345">
        <v>37129807</v>
      </c>
      <c r="N345">
        <v>1011</v>
      </c>
      <c r="O345" t="s">
        <v>646</v>
      </c>
      <c r="P345" t="s">
        <v>646</v>
      </c>
      <c r="Q345">
        <v>1</v>
      </c>
      <c r="X345">
        <v>7.4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1</v>
      </c>
      <c r="AE345">
        <v>0</v>
      </c>
      <c r="AF345" t="s">
        <v>36</v>
      </c>
      <c r="AG345">
        <v>10.637499999999999</v>
      </c>
      <c r="AH345">
        <v>2</v>
      </c>
      <c r="AI345">
        <v>51457960</v>
      </c>
      <c r="AJ345">
        <v>345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</row>
    <row r="346" spans="1:44" x14ac:dyDescent="0.2">
      <c r="A346">
        <f>ROW(Source!A268)</f>
        <v>268</v>
      </c>
      <c r="B346">
        <v>51457983</v>
      </c>
      <c r="C346">
        <v>51457955</v>
      </c>
      <c r="D346">
        <v>0</v>
      </c>
      <c r="E346">
        <v>1</v>
      </c>
      <c r="F346">
        <v>1</v>
      </c>
      <c r="G346">
        <v>1</v>
      </c>
      <c r="H346">
        <v>2</v>
      </c>
      <c r="I346" t="s">
        <v>677</v>
      </c>
      <c r="J346" t="s">
        <v>3</v>
      </c>
      <c r="K346" t="s">
        <v>678</v>
      </c>
      <c r="L346">
        <v>37129807</v>
      </c>
      <c r="N346">
        <v>1011</v>
      </c>
      <c r="O346" t="s">
        <v>646</v>
      </c>
      <c r="P346" t="s">
        <v>646</v>
      </c>
      <c r="Q346">
        <v>1</v>
      </c>
      <c r="X346">
        <v>1.94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1</v>
      </c>
      <c r="AE346">
        <v>0</v>
      </c>
      <c r="AF346" t="s">
        <v>36</v>
      </c>
      <c r="AG346">
        <v>2.7887499999999994</v>
      </c>
      <c r="AH346">
        <v>2</v>
      </c>
      <c r="AI346">
        <v>51457961</v>
      </c>
      <c r="AJ346">
        <v>346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</row>
    <row r="347" spans="1:44" x14ac:dyDescent="0.2">
      <c r="A347">
        <f>ROW(Source!A268)</f>
        <v>268</v>
      </c>
      <c r="B347">
        <v>51457984</v>
      </c>
      <c r="C347">
        <v>51457955</v>
      </c>
      <c r="D347">
        <v>0</v>
      </c>
      <c r="E347">
        <v>1</v>
      </c>
      <c r="F347">
        <v>1</v>
      </c>
      <c r="G347">
        <v>1</v>
      </c>
      <c r="H347">
        <v>2</v>
      </c>
      <c r="I347" t="s">
        <v>754</v>
      </c>
      <c r="J347" t="s">
        <v>3</v>
      </c>
      <c r="K347" t="s">
        <v>755</v>
      </c>
      <c r="L347">
        <v>37129807</v>
      </c>
      <c r="N347">
        <v>1011</v>
      </c>
      <c r="O347" t="s">
        <v>646</v>
      </c>
      <c r="P347" t="s">
        <v>646</v>
      </c>
      <c r="Q347">
        <v>1</v>
      </c>
      <c r="X347">
        <v>3.25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1</v>
      </c>
      <c r="AE347">
        <v>0</v>
      </c>
      <c r="AF347" t="s">
        <v>36</v>
      </c>
      <c r="AG347">
        <v>4.671875</v>
      </c>
      <c r="AH347">
        <v>2</v>
      </c>
      <c r="AI347">
        <v>51457962</v>
      </c>
      <c r="AJ347">
        <v>347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</row>
    <row r="348" spans="1:44" x14ac:dyDescent="0.2">
      <c r="A348">
        <f>ROW(Source!A268)</f>
        <v>268</v>
      </c>
      <c r="B348">
        <v>51457985</v>
      </c>
      <c r="C348">
        <v>51457955</v>
      </c>
      <c r="D348">
        <v>0</v>
      </c>
      <c r="E348">
        <v>1</v>
      </c>
      <c r="F348">
        <v>1</v>
      </c>
      <c r="G348">
        <v>1</v>
      </c>
      <c r="H348">
        <v>2</v>
      </c>
      <c r="I348" t="s">
        <v>681</v>
      </c>
      <c r="J348" t="s">
        <v>3</v>
      </c>
      <c r="K348" t="s">
        <v>682</v>
      </c>
      <c r="L348">
        <v>37129807</v>
      </c>
      <c r="N348">
        <v>1011</v>
      </c>
      <c r="O348" t="s">
        <v>646</v>
      </c>
      <c r="P348" t="s">
        <v>646</v>
      </c>
      <c r="Q348">
        <v>1</v>
      </c>
      <c r="X348">
        <v>2.2000000000000002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1</v>
      </c>
      <c r="AE348">
        <v>0</v>
      </c>
      <c r="AF348" t="s">
        <v>36</v>
      </c>
      <c r="AG348">
        <v>3.1624999999999996</v>
      </c>
      <c r="AH348">
        <v>2</v>
      </c>
      <c r="AI348">
        <v>51457963</v>
      </c>
      <c r="AJ348">
        <v>348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</row>
    <row r="349" spans="1:44" x14ac:dyDescent="0.2">
      <c r="A349">
        <f>ROW(Source!A268)</f>
        <v>268</v>
      </c>
      <c r="B349">
        <v>51457986</v>
      </c>
      <c r="C349">
        <v>51457955</v>
      </c>
      <c r="D349">
        <v>0</v>
      </c>
      <c r="E349">
        <v>1</v>
      </c>
      <c r="F349">
        <v>1</v>
      </c>
      <c r="G349">
        <v>1</v>
      </c>
      <c r="H349">
        <v>2</v>
      </c>
      <c r="I349" t="s">
        <v>756</v>
      </c>
      <c r="J349" t="s">
        <v>3</v>
      </c>
      <c r="K349" t="s">
        <v>757</v>
      </c>
      <c r="L349">
        <v>37129807</v>
      </c>
      <c r="N349">
        <v>1011</v>
      </c>
      <c r="O349" t="s">
        <v>646</v>
      </c>
      <c r="P349" t="s">
        <v>646</v>
      </c>
      <c r="Q349">
        <v>1</v>
      </c>
      <c r="X349">
        <v>2.62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1</v>
      </c>
      <c r="AE349">
        <v>0</v>
      </c>
      <c r="AF349" t="s">
        <v>36</v>
      </c>
      <c r="AG349">
        <v>3.7662500000000003</v>
      </c>
      <c r="AH349">
        <v>2</v>
      </c>
      <c r="AI349">
        <v>51457964</v>
      </c>
      <c r="AJ349">
        <v>349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</row>
    <row r="350" spans="1:44" x14ac:dyDescent="0.2">
      <c r="A350">
        <f>ROW(Source!A268)</f>
        <v>268</v>
      </c>
      <c r="B350">
        <v>51457987</v>
      </c>
      <c r="C350">
        <v>51457955</v>
      </c>
      <c r="D350">
        <v>0</v>
      </c>
      <c r="E350">
        <v>1</v>
      </c>
      <c r="F350">
        <v>1</v>
      </c>
      <c r="G350">
        <v>1</v>
      </c>
      <c r="H350">
        <v>2</v>
      </c>
      <c r="I350" t="s">
        <v>707</v>
      </c>
      <c r="J350" t="s">
        <v>3</v>
      </c>
      <c r="K350" t="s">
        <v>708</v>
      </c>
      <c r="L350">
        <v>37129807</v>
      </c>
      <c r="N350">
        <v>1011</v>
      </c>
      <c r="O350" t="s">
        <v>646</v>
      </c>
      <c r="P350" t="s">
        <v>646</v>
      </c>
      <c r="Q350">
        <v>1</v>
      </c>
      <c r="X350">
        <v>3.71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1</v>
      </c>
      <c r="AE350">
        <v>0</v>
      </c>
      <c r="AF350" t="s">
        <v>36</v>
      </c>
      <c r="AG350">
        <v>5.3331249999999999</v>
      </c>
      <c r="AH350">
        <v>2</v>
      </c>
      <c r="AI350">
        <v>51457965</v>
      </c>
      <c r="AJ350">
        <v>350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</row>
    <row r="351" spans="1:44" x14ac:dyDescent="0.2">
      <c r="A351">
        <f>ROW(Source!A268)</f>
        <v>268</v>
      </c>
      <c r="B351">
        <v>51457988</v>
      </c>
      <c r="C351">
        <v>51457955</v>
      </c>
      <c r="D351">
        <v>0</v>
      </c>
      <c r="E351">
        <v>1</v>
      </c>
      <c r="F351">
        <v>1</v>
      </c>
      <c r="G351">
        <v>1</v>
      </c>
      <c r="H351">
        <v>2</v>
      </c>
      <c r="I351" t="s">
        <v>709</v>
      </c>
      <c r="J351" t="s">
        <v>3</v>
      </c>
      <c r="K351" t="s">
        <v>710</v>
      </c>
      <c r="L351">
        <v>37129807</v>
      </c>
      <c r="N351">
        <v>1011</v>
      </c>
      <c r="O351" t="s">
        <v>646</v>
      </c>
      <c r="P351" t="s">
        <v>646</v>
      </c>
      <c r="Q351">
        <v>1</v>
      </c>
      <c r="X351">
        <v>6.33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1</v>
      </c>
      <c r="AE351">
        <v>0</v>
      </c>
      <c r="AF351" t="s">
        <v>36</v>
      </c>
      <c r="AG351">
        <v>9.0993749999999984</v>
      </c>
      <c r="AH351">
        <v>2</v>
      </c>
      <c r="AI351">
        <v>51457966</v>
      </c>
      <c r="AJ351">
        <v>351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</row>
    <row r="352" spans="1:44" x14ac:dyDescent="0.2">
      <c r="A352">
        <f>ROW(Source!A268)</f>
        <v>268</v>
      </c>
      <c r="B352">
        <v>51457989</v>
      </c>
      <c r="C352">
        <v>51457955</v>
      </c>
      <c r="D352">
        <v>0</v>
      </c>
      <c r="E352">
        <v>1</v>
      </c>
      <c r="F352">
        <v>1</v>
      </c>
      <c r="G352">
        <v>1</v>
      </c>
      <c r="H352">
        <v>2</v>
      </c>
      <c r="I352" t="s">
        <v>711</v>
      </c>
      <c r="J352" t="s">
        <v>3</v>
      </c>
      <c r="K352" t="s">
        <v>712</v>
      </c>
      <c r="L352">
        <v>37129807</v>
      </c>
      <c r="N352">
        <v>1011</v>
      </c>
      <c r="O352" t="s">
        <v>646</v>
      </c>
      <c r="P352" t="s">
        <v>646</v>
      </c>
      <c r="Q352">
        <v>1</v>
      </c>
      <c r="X352">
        <v>1.3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1</v>
      </c>
      <c r="AE352">
        <v>0</v>
      </c>
      <c r="AF352" t="s">
        <v>36</v>
      </c>
      <c r="AG352">
        <v>1.8687499999999999</v>
      </c>
      <c r="AH352">
        <v>2</v>
      </c>
      <c r="AI352">
        <v>51457967</v>
      </c>
      <c r="AJ352">
        <v>352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</row>
    <row r="353" spans="1:44" x14ac:dyDescent="0.2">
      <c r="A353">
        <f>ROW(Source!A268)</f>
        <v>268</v>
      </c>
      <c r="B353">
        <v>51457990</v>
      </c>
      <c r="C353">
        <v>51457955</v>
      </c>
      <c r="D353">
        <v>0</v>
      </c>
      <c r="E353">
        <v>1</v>
      </c>
      <c r="F353">
        <v>1</v>
      </c>
      <c r="G353">
        <v>1</v>
      </c>
      <c r="H353">
        <v>3</v>
      </c>
      <c r="I353" t="s">
        <v>713</v>
      </c>
      <c r="J353" t="s">
        <v>3</v>
      </c>
      <c r="K353" t="s">
        <v>714</v>
      </c>
      <c r="L353">
        <v>1348</v>
      </c>
      <c r="N353">
        <v>1009</v>
      </c>
      <c r="O353" t="s">
        <v>230</v>
      </c>
      <c r="P353" t="s">
        <v>230</v>
      </c>
      <c r="Q353">
        <v>1000</v>
      </c>
      <c r="X353">
        <v>7.0000000000000001E-3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1</v>
      </c>
      <c r="AE353">
        <v>0</v>
      </c>
      <c r="AF353" t="s">
        <v>3</v>
      </c>
      <c r="AG353">
        <v>7.0000000000000001E-3</v>
      </c>
      <c r="AH353">
        <v>2</v>
      </c>
      <c r="AI353">
        <v>51457968</v>
      </c>
      <c r="AJ353">
        <v>353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</row>
    <row r="354" spans="1:44" x14ac:dyDescent="0.2">
      <c r="A354">
        <f>ROW(Source!A268)</f>
        <v>268</v>
      </c>
      <c r="B354">
        <v>51457991</v>
      </c>
      <c r="C354">
        <v>51457955</v>
      </c>
      <c r="D354">
        <v>0</v>
      </c>
      <c r="E354">
        <v>1</v>
      </c>
      <c r="F354">
        <v>1</v>
      </c>
      <c r="G354">
        <v>1</v>
      </c>
      <c r="H354">
        <v>3</v>
      </c>
      <c r="I354" t="s">
        <v>758</v>
      </c>
      <c r="J354" t="s">
        <v>3</v>
      </c>
      <c r="K354" t="s">
        <v>759</v>
      </c>
      <c r="L354">
        <v>1339</v>
      </c>
      <c r="N354">
        <v>1007</v>
      </c>
      <c r="O354" t="s">
        <v>57</v>
      </c>
      <c r="P354" t="s">
        <v>57</v>
      </c>
      <c r="Q354">
        <v>1</v>
      </c>
      <c r="X354">
        <v>0.03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 t="s">
        <v>3</v>
      </c>
      <c r="AG354">
        <v>0.03</v>
      </c>
      <c r="AH354">
        <v>2</v>
      </c>
      <c r="AI354">
        <v>51457969</v>
      </c>
      <c r="AJ354">
        <v>354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</row>
    <row r="355" spans="1:44" x14ac:dyDescent="0.2">
      <c r="A355">
        <f>ROW(Source!A268)</f>
        <v>268</v>
      </c>
      <c r="B355">
        <v>51457992</v>
      </c>
      <c r="C355">
        <v>51457955</v>
      </c>
      <c r="D355">
        <v>0</v>
      </c>
      <c r="E355">
        <v>1</v>
      </c>
      <c r="F355">
        <v>1</v>
      </c>
      <c r="G355">
        <v>1</v>
      </c>
      <c r="H355">
        <v>3</v>
      </c>
      <c r="I355" t="s">
        <v>760</v>
      </c>
      <c r="J355" t="s">
        <v>3</v>
      </c>
      <c r="K355" t="s">
        <v>761</v>
      </c>
      <c r="L355">
        <v>1339</v>
      </c>
      <c r="N355">
        <v>1007</v>
      </c>
      <c r="O355" t="s">
        <v>57</v>
      </c>
      <c r="P355" t="s">
        <v>57</v>
      </c>
      <c r="Q355">
        <v>1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 t="s">
        <v>3</v>
      </c>
      <c r="AG355">
        <v>0</v>
      </c>
      <c r="AH355">
        <v>2</v>
      </c>
      <c r="AI355">
        <v>51457970</v>
      </c>
      <c r="AJ355">
        <v>355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</row>
    <row r="356" spans="1:44" x14ac:dyDescent="0.2">
      <c r="A356">
        <f>ROW(Source!A268)</f>
        <v>268</v>
      </c>
      <c r="B356">
        <v>51457993</v>
      </c>
      <c r="C356">
        <v>51457955</v>
      </c>
      <c r="D356">
        <v>0</v>
      </c>
      <c r="E356">
        <v>1</v>
      </c>
      <c r="F356">
        <v>1</v>
      </c>
      <c r="G356">
        <v>1</v>
      </c>
      <c r="H356">
        <v>3</v>
      </c>
      <c r="I356" t="s">
        <v>762</v>
      </c>
      <c r="J356" t="s">
        <v>3</v>
      </c>
      <c r="K356" t="s">
        <v>763</v>
      </c>
      <c r="L356">
        <v>1371</v>
      </c>
      <c r="N356">
        <v>1013</v>
      </c>
      <c r="O356" t="s">
        <v>154</v>
      </c>
      <c r="P356" t="s">
        <v>154</v>
      </c>
      <c r="Q356">
        <v>1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 t="s">
        <v>3</v>
      </c>
      <c r="AG356">
        <v>0</v>
      </c>
      <c r="AH356">
        <v>2</v>
      </c>
      <c r="AI356">
        <v>51457971</v>
      </c>
      <c r="AJ356">
        <v>356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</row>
    <row r="357" spans="1:44" x14ac:dyDescent="0.2">
      <c r="A357">
        <f>ROW(Source!A268)</f>
        <v>268</v>
      </c>
      <c r="B357">
        <v>51457994</v>
      </c>
      <c r="C357">
        <v>51457955</v>
      </c>
      <c r="D357">
        <v>0</v>
      </c>
      <c r="E357">
        <v>1</v>
      </c>
      <c r="F357">
        <v>1</v>
      </c>
      <c r="G357">
        <v>1</v>
      </c>
      <c r="H357">
        <v>3</v>
      </c>
      <c r="I357" t="s">
        <v>458</v>
      </c>
      <c r="J357" t="s">
        <v>3</v>
      </c>
      <c r="K357" t="s">
        <v>459</v>
      </c>
      <c r="L357">
        <v>1348</v>
      </c>
      <c r="N357">
        <v>1009</v>
      </c>
      <c r="O357" t="s">
        <v>230</v>
      </c>
      <c r="P357" t="s">
        <v>230</v>
      </c>
      <c r="Q357">
        <v>1000</v>
      </c>
      <c r="X357">
        <v>0.5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1</v>
      </c>
      <c r="AE357">
        <v>0</v>
      </c>
      <c r="AF357" t="s">
        <v>3</v>
      </c>
      <c r="AG357">
        <v>0.5</v>
      </c>
      <c r="AH357">
        <v>2</v>
      </c>
      <c r="AI357">
        <v>51457972</v>
      </c>
      <c r="AJ357">
        <v>357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</row>
    <row r="358" spans="1:44" x14ac:dyDescent="0.2">
      <c r="A358">
        <f>ROW(Source!A268)</f>
        <v>268</v>
      </c>
      <c r="B358">
        <v>51457995</v>
      </c>
      <c r="C358">
        <v>51457955</v>
      </c>
      <c r="D358">
        <v>0</v>
      </c>
      <c r="E358">
        <v>1</v>
      </c>
      <c r="F358">
        <v>1</v>
      </c>
      <c r="G358">
        <v>1</v>
      </c>
      <c r="H358">
        <v>3</v>
      </c>
      <c r="I358" t="s">
        <v>717</v>
      </c>
      <c r="J358" t="s">
        <v>3</v>
      </c>
      <c r="K358" t="s">
        <v>718</v>
      </c>
      <c r="L358">
        <v>1407</v>
      </c>
      <c r="N358">
        <v>1013</v>
      </c>
      <c r="O358" t="s">
        <v>719</v>
      </c>
      <c r="P358" t="s">
        <v>719</v>
      </c>
      <c r="Q358">
        <v>1</v>
      </c>
      <c r="X358">
        <v>8.8999999999999996E-2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1</v>
      </c>
      <c r="AE358">
        <v>0</v>
      </c>
      <c r="AF358" t="s">
        <v>3</v>
      </c>
      <c r="AG358">
        <v>8.8999999999999996E-2</v>
      </c>
      <c r="AH358">
        <v>2</v>
      </c>
      <c r="AI358">
        <v>51457973</v>
      </c>
      <c r="AJ358">
        <v>358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</row>
    <row r="359" spans="1:44" x14ac:dyDescent="0.2">
      <c r="A359">
        <f>ROW(Source!A268)</f>
        <v>268</v>
      </c>
      <c r="B359">
        <v>51457996</v>
      </c>
      <c r="C359">
        <v>51457955</v>
      </c>
      <c r="D359">
        <v>0</v>
      </c>
      <c r="E359">
        <v>1</v>
      </c>
      <c r="F359">
        <v>1</v>
      </c>
      <c r="G359">
        <v>1</v>
      </c>
      <c r="H359">
        <v>3</v>
      </c>
      <c r="I359" t="s">
        <v>257</v>
      </c>
      <c r="J359" t="s">
        <v>3</v>
      </c>
      <c r="K359" t="s">
        <v>258</v>
      </c>
      <c r="L359">
        <v>1348</v>
      </c>
      <c r="N359">
        <v>1009</v>
      </c>
      <c r="O359" t="s">
        <v>230</v>
      </c>
      <c r="P359" t="s">
        <v>230</v>
      </c>
      <c r="Q359">
        <v>1000</v>
      </c>
      <c r="X359">
        <v>0.09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1</v>
      </c>
      <c r="AE359">
        <v>0</v>
      </c>
      <c r="AF359" t="s">
        <v>3</v>
      </c>
      <c r="AG359">
        <v>0.09</v>
      </c>
      <c r="AH359">
        <v>2</v>
      </c>
      <c r="AI359">
        <v>51457974</v>
      </c>
      <c r="AJ359">
        <v>359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</row>
    <row r="360" spans="1:44" x14ac:dyDescent="0.2">
      <c r="A360">
        <f>ROW(Source!A268)</f>
        <v>268</v>
      </c>
      <c r="B360">
        <v>51457997</v>
      </c>
      <c r="C360">
        <v>51457955</v>
      </c>
      <c r="D360">
        <v>0</v>
      </c>
      <c r="E360">
        <v>1</v>
      </c>
      <c r="F360">
        <v>1</v>
      </c>
      <c r="G360">
        <v>1</v>
      </c>
      <c r="H360">
        <v>3</v>
      </c>
      <c r="I360" t="s">
        <v>764</v>
      </c>
      <c r="J360" t="s">
        <v>3</v>
      </c>
      <c r="K360" t="s">
        <v>765</v>
      </c>
      <c r="L360">
        <v>1425</v>
      </c>
      <c r="N360">
        <v>1013</v>
      </c>
      <c r="O360" t="s">
        <v>766</v>
      </c>
      <c r="P360" t="s">
        <v>766</v>
      </c>
      <c r="Q360">
        <v>1</v>
      </c>
      <c r="X360">
        <v>0.02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 t="s">
        <v>3</v>
      </c>
      <c r="AG360">
        <v>0.02</v>
      </c>
      <c r="AH360">
        <v>2</v>
      </c>
      <c r="AI360">
        <v>51457975</v>
      </c>
      <c r="AJ360">
        <v>360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</row>
    <row r="361" spans="1:44" x14ac:dyDescent="0.2">
      <c r="A361">
        <f>ROW(Source!A268)</f>
        <v>268</v>
      </c>
      <c r="B361">
        <v>51457998</v>
      </c>
      <c r="C361">
        <v>51457955</v>
      </c>
      <c r="D361">
        <v>0</v>
      </c>
      <c r="E361">
        <v>1</v>
      </c>
      <c r="F361">
        <v>1</v>
      </c>
      <c r="G361">
        <v>1</v>
      </c>
      <c r="H361">
        <v>3</v>
      </c>
      <c r="I361" t="s">
        <v>767</v>
      </c>
      <c r="J361" t="s">
        <v>3</v>
      </c>
      <c r="K361" t="s">
        <v>768</v>
      </c>
      <c r="L361">
        <v>1377</v>
      </c>
      <c r="N361">
        <v>1013</v>
      </c>
      <c r="O361" t="s">
        <v>163</v>
      </c>
      <c r="P361" t="s">
        <v>163</v>
      </c>
      <c r="Q361">
        <v>1</v>
      </c>
      <c r="X361">
        <v>1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 t="s">
        <v>3</v>
      </c>
      <c r="AG361">
        <v>1</v>
      </c>
      <c r="AH361">
        <v>2</v>
      </c>
      <c r="AI361">
        <v>51457976</v>
      </c>
      <c r="AJ361">
        <v>361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</row>
    <row r="362" spans="1:44" x14ac:dyDescent="0.2">
      <c r="A362">
        <f>ROW(Source!A268)</f>
        <v>268</v>
      </c>
      <c r="B362">
        <v>51457999</v>
      </c>
      <c r="C362">
        <v>51457955</v>
      </c>
      <c r="D362">
        <v>0</v>
      </c>
      <c r="E362">
        <v>1</v>
      </c>
      <c r="F362">
        <v>1</v>
      </c>
      <c r="G362">
        <v>1</v>
      </c>
      <c r="H362">
        <v>3</v>
      </c>
      <c r="I362" t="s">
        <v>769</v>
      </c>
      <c r="J362" t="s">
        <v>3</v>
      </c>
      <c r="K362" t="s">
        <v>770</v>
      </c>
      <c r="L362">
        <v>1371</v>
      </c>
      <c r="N362">
        <v>1013</v>
      </c>
      <c r="O362" t="s">
        <v>154</v>
      </c>
      <c r="P362" t="s">
        <v>154</v>
      </c>
      <c r="Q362">
        <v>1</v>
      </c>
      <c r="X362">
        <v>310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1</v>
      </c>
      <c r="AE362">
        <v>0</v>
      </c>
      <c r="AF362" t="s">
        <v>3</v>
      </c>
      <c r="AG362">
        <v>310</v>
      </c>
      <c r="AH362">
        <v>2</v>
      </c>
      <c r="AI362">
        <v>51457977</v>
      </c>
      <c r="AJ362">
        <v>362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</row>
    <row r="363" spans="1:44" x14ac:dyDescent="0.2">
      <c r="A363">
        <f>ROW(Source!A269)</f>
        <v>269</v>
      </c>
      <c r="B363">
        <v>51457978</v>
      </c>
      <c r="C363">
        <v>51457955</v>
      </c>
      <c r="D363">
        <v>0</v>
      </c>
      <c r="E363">
        <v>1</v>
      </c>
      <c r="F363">
        <v>1</v>
      </c>
      <c r="G363">
        <v>1</v>
      </c>
      <c r="H363">
        <v>1</v>
      </c>
      <c r="I363" t="s">
        <v>653</v>
      </c>
      <c r="J363" t="s">
        <v>3</v>
      </c>
      <c r="K363" t="s">
        <v>654</v>
      </c>
      <c r="L363">
        <v>1369</v>
      </c>
      <c r="N363">
        <v>1013</v>
      </c>
      <c r="O363" t="s">
        <v>642</v>
      </c>
      <c r="P363" t="s">
        <v>642</v>
      </c>
      <c r="Q363">
        <v>1</v>
      </c>
      <c r="X363">
        <v>116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1</v>
      </c>
      <c r="AE363">
        <v>1</v>
      </c>
      <c r="AF363" t="s">
        <v>43</v>
      </c>
      <c r="AG363">
        <v>153.40999999999997</v>
      </c>
      <c r="AH363">
        <v>2</v>
      </c>
      <c r="AI363">
        <v>51457956</v>
      </c>
      <c r="AJ363">
        <v>363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</row>
    <row r="364" spans="1:44" x14ac:dyDescent="0.2">
      <c r="A364">
        <f>ROW(Source!A269)</f>
        <v>269</v>
      </c>
      <c r="B364">
        <v>51457979</v>
      </c>
      <c r="C364">
        <v>51457955</v>
      </c>
      <c r="D364">
        <v>121548</v>
      </c>
      <c r="E364">
        <v>1</v>
      </c>
      <c r="F364">
        <v>1</v>
      </c>
      <c r="G364">
        <v>1</v>
      </c>
      <c r="H364">
        <v>1</v>
      </c>
      <c r="I364" t="s">
        <v>31</v>
      </c>
      <c r="J364" t="s">
        <v>3</v>
      </c>
      <c r="K364" t="s">
        <v>643</v>
      </c>
      <c r="L364">
        <v>1369</v>
      </c>
      <c r="N364">
        <v>1013</v>
      </c>
      <c r="O364" t="s">
        <v>642</v>
      </c>
      <c r="P364" t="s">
        <v>642</v>
      </c>
      <c r="Q364">
        <v>1</v>
      </c>
      <c r="X364">
        <v>18.68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1</v>
      </c>
      <c r="AE364">
        <v>2</v>
      </c>
      <c r="AF364" t="s">
        <v>36</v>
      </c>
      <c r="AG364">
        <v>26.852499999999999</v>
      </c>
      <c r="AH364">
        <v>2</v>
      </c>
      <c r="AI364">
        <v>51457957</v>
      </c>
      <c r="AJ364">
        <v>364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</row>
    <row r="365" spans="1:44" x14ac:dyDescent="0.2">
      <c r="A365">
        <f>ROW(Source!A269)</f>
        <v>269</v>
      </c>
      <c r="B365">
        <v>51457980</v>
      </c>
      <c r="C365">
        <v>51457955</v>
      </c>
      <c r="D365">
        <v>0</v>
      </c>
      <c r="E365">
        <v>1</v>
      </c>
      <c r="F365">
        <v>1</v>
      </c>
      <c r="G365">
        <v>1</v>
      </c>
      <c r="H365">
        <v>2</v>
      </c>
      <c r="I365" t="s">
        <v>673</v>
      </c>
      <c r="J365" t="s">
        <v>3</v>
      </c>
      <c r="K365" t="s">
        <v>674</v>
      </c>
      <c r="L365">
        <v>37129807</v>
      </c>
      <c r="N365">
        <v>1011</v>
      </c>
      <c r="O365" t="s">
        <v>646</v>
      </c>
      <c r="P365" t="s">
        <v>646</v>
      </c>
      <c r="Q365">
        <v>1</v>
      </c>
      <c r="X365">
        <v>7.4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1</v>
      </c>
      <c r="AE365">
        <v>0</v>
      </c>
      <c r="AF365" t="s">
        <v>36</v>
      </c>
      <c r="AG365">
        <v>10.637499999999999</v>
      </c>
      <c r="AH365">
        <v>2</v>
      </c>
      <c r="AI365">
        <v>51457958</v>
      </c>
      <c r="AJ365">
        <v>365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</row>
    <row r="366" spans="1:44" x14ac:dyDescent="0.2">
      <c r="A366">
        <f>ROW(Source!A269)</f>
        <v>269</v>
      </c>
      <c r="B366">
        <v>51457981</v>
      </c>
      <c r="C366">
        <v>51457955</v>
      </c>
      <c r="D366">
        <v>0</v>
      </c>
      <c r="E366">
        <v>1</v>
      </c>
      <c r="F366">
        <v>1</v>
      </c>
      <c r="G366">
        <v>1</v>
      </c>
      <c r="H366">
        <v>2</v>
      </c>
      <c r="I366" t="s">
        <v>705</v>
      </c>
      <c r="J366" t="s">
        <v>3</v>
      </c>
      <c r="K366" t="s">
        <v>706</v>
      </c>
      <c r="L366">
        <v>37129807</v>
      </c>
      <c r="N366">
        <v>1011</v>
      </c>
      <c r="O366" t="s">
        <v>646</v>
      </c>
      <c r="P366" t="s">
        <v>646</v>
      </c>
      <c r="Q366">
        <v>1</v>
      </c>
      <c r="X366">
        <v>6.66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1</v>
      </c>
      <c r="AE366">
        <v>0</v>
      </c>
      <c r="AF366" t="s">
        <v>36</v>
      </c>
      <c r="AG366">
        <v>9.5737499999999986</v>
      </c>
      <c r="AH366">
        <v>2</v>
      </c>
      <c r="AI366">
        <v>51457959</v>
      </c>
      <c r="AJ366">
        <v>366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</row>
    <row r="367" spans="1:44" x14ac:dyDescent="0.2">
      <c r="A367">
        <f>ROW(Source!A269)</f>
        <v>269</v>
      </c>
      <c r="B367">
        <v>51457982</v>
      </c>
      <c r="C367">
        <v>51457955</v>
      </c>
      <c r="D367">
        <v>0</v>
      </c>
      <c r="E367">
        <v>1</v>
      </c>
      <c r="F367">
        <v>1</v>
      </c>
      <c r="G367">
        <v>1</v>
      </c>
      <c r="H367">
        <v>2</v>
      </c>
      <c r="I367" t="s">
        <v>675</v>
      </c>
      <c r="J367" t="s">
        <v>3</v>
      </c>
      <c r="K367" t="s">
        <v>676</v>
      </c>
      <c r="L367">
        <v>37129807</v>
      </c>
      <c r="N367">
        <v>1011</v>
      </c>
      <c r="O367" t="s">
        <v>646</v>
      </c>
      <c r="P367" t="s">
        <v>646</v>
      </c>
      <c r="Q367">
        <v>1</v>
      </c>
      <c r="X367">
        <v>7.4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1</v>
      </c>
      <c r="AE367">
        <v>0</v>
      </c>
      <c r="AF367" t="s">
        <v>36</v>
      </c>
      <c r="AG367">
        <v>10.637499999999999</v>
      </c>
      <c r="AH367">
        <v>2</v>
      </c>
      <c r="AI367">
        <v>51457960</v>
      </c>
      <c r="AJ367">
        <v>367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</row>
    <row r="368" spans="1:44" x14ac:dyDescent="0.2">
      <c r="A368">
        <f>ROW(Source!A269)</f>
        <v>269</v>
      </c>
      <c r="B368">
        <v>51457983</v>
      </c>
      <c r="C368">
        <v>51457955</v>
      </c>
      <c r="D368">
        <v>0</v>
      </c>
      <c r="E368">
        <v>1</v>
      </c>
      <c r="F368">
        <v>1</v>
      </c>
      <c r="G368">
        <v>1</v>
      </c>
      <c r="H368">
        <v>2</v>
      </c>
      <c r="I368" t="s">
        <v>677</v>
      </c>
      <c r="J368" t="s">
        <v>3</v>
      </c>
      <c r="K368" t="s">
        <v>678</v>
      </c>
      <c r="L368">
        <v>37129807</v>
      </c>
      <c r="N368">
        <v>1011</v>
      </c>
      <c r="O368" t="s">
        <v>646</v>
      </c>
      <c r="P368" t="s">
        <v>646</v>
      </c>
      <c r="Q368">
        <v>1</v>
      </c>
      <c r="X368">
        <v>1.94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1</v>
      </c>
      <c r="AE368">
        <v>0</v>
      </c>
      <c r="AF368" t="s">
        <v>36</v>
      </c>
      <c r="AG368">
        <v>2.7887499999999994</v>
      </c>
      <c r="AH368">
        <v>2</v>
      </c>
      <c r="AI368">
        <v>51457961</v>
      </c>
      <c r="AJ368">
        <v>368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</row>
    <row r="369" spans="1:44" x14ac:dyDescent="0.2">
      <c r="A369">
        <f>ROW(Source!A269)</f>
        <v>269</v>
      </c>
      <c r="B369">
        <v>51457984</v>
      </c>
      <c r="C369">
        <v>51457955</v>
      </c>
      <c r="D369">
        <v>0</v>
      </c>
      <c r="E369">
        <v>1</v>
      </c>
      <c r="F369">
        <v>1</v>
      </c>
      <c r="G369">
        <v>1</v>
      </c>
      <c r="H369">
        <v>2</v>
      </c>
      <c r="I369" t="s">
        <v>754</v>
      </c>
      <c r="J369" t="s">
        <v>3</v>
      </c>
      <c r="K369" t="s">
        <v>755</v>
      </c>
      <c r="L369">
        <v>37129807</v>
      </c>
      <c r="N369">
        <v>1011</v>
      </c>
      <c r="O369" t="s">
        <v>646</v>
      </c>
      <c r="P369" t="s">
        <v>646</v>
      </c>
      <c r="Q369">
        <v>1</v>
      </c>
      <c r="X369">
        <v>3.25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1</v>
      </c>
      <c r="AE369">
        <v>0</v>
      </c>
      <c r="AF369" t="s">
        <v>36</v>
      </c>
      <c r="AG369">
        <v>4.671875</v>
      </c>
      <c r="AH369">
        <v>2</v>
      </c>
      <c r="AI369">
        <v>51457962</v>
      </c>
      <c r="AJ369">
        <v>369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</row>
    <row r="370" spans="1:44" x14ac:dyDescent="0.2">
      <c r="A370">
        <f>ROW(Source!A269)</f>
        <v>269</v>
      </c>
      <c r="B370">
        <v>51457985</v>
      </c>
      <c r="C370">
        <v>51457955</v>
      </c>
      <c r="D370">
        <v>0</v>
      </c>
      <c r="E370">
        <v>1</v>
      </c>
      <c r="F370">
        <v>1</v>
      </c>
      <c r="G370">
        <v>1</v>
      </c>
      <c r="H370">
        <v>2</v>
      </c>
      <c r="I370" t="s">
        <v>681</v>
      </c>
      <c r="J370" t="s">
        <v>3</v>
      </c>
      <c r="K370" t="s">
        <v>682</v>
      </c>
      <c r="L370">
        <v>37129807</v>
      </c>
      <c r="N370">
        <v>1011</v>
      </c>
      <c r="O370" t="s">
        <v>646</v>
      </c>
      <c r="P370" t="s">
        <v>646</v>
      </c>
      <c r="Q370">
        <v>1</v>
      </c>
      <c r="X370">
        <v>2.2000000000000002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1</v>
      </c>
      <c r="AE370">
        <v>0</v>
      </c>
      <c r="AF370" t="s">
        <v>36</v>
      </c>
      <c r="AG370">
        <v>3.1624999999999996</v>
      </c>
      <c r="AH370">
        <v>2</v>
      </c>
      <c r="AI370">
        <v>51457963</v>
      </c>
      <c r="AJ370">
        <v>370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</row>
    <row r="371" spans="1:44" x14ac:dyDescent="0.2">
      <c r="A371">
        <f>ROW(Source!A269)</f>
        <v>269</v>
      </c>
      <c r="B371">
        <v>51457986</v>
      </c>
      <c r="C371">
        <v>51457955</v>
      </c>
      <c r="D371">
        <v>0</v>
      </c>
      <c r="E371">
        <v>1</v>
      </c>
      <c r="F371">
        <v>1</v>
      </c>
      <c r="G371">
        <v>1</v>
      </c>
      <c r="H371">
        <v>2</v>
      </c>
      <c r="I371" t="s">
        <v>756</v>
      </c>
      <c r="J371" t="s">
        <v>3</v>
      </c>
      <c r="K371" t="s">
        <v>757</v>
      </c>
      <c r="L371">
        <v>37129807</v>
      </c>
      <c r="N371">
        <v>1011</v>
      </c>
      <c r="O371" t="s">
        <v>646</v>
      </c>
      <c r="P371" t="s">
        <v>646</v>
      </c>
      <c r="Q371">
        <v>1</v>
      </c>
      <c r="X371">
        <v>2.62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1</v>
      </c>
      <c r="AE371">
        <v>0</v>
      </c>
      <c r="AF371" t="s">
        <v>36</v>
      </c>
      <c r="AG371">
        <v>3.7662500000000003</v>
      </c>
      <c r="AH371">
        <v>2</v>
      </c>
      <c r="AI371">
        <v>51457964</v>
      </c>
      <c r="AJ371">
        <v>371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</row>
    <row r="372" spans="1:44" x14ac:dyDescent="0.2">
      <c r="A372">
        <f>ROW(Source!A269)</f>
        <v>269</v>
      </c>
      <c r="B372">
        <v>51457987</v>
      </c>
      <c r="C372">
        <v>51457955</v>
      </c>
      <c r="D372">
        <v>0</v>
      </c>
      <c r="E372">
        <v>1</v>
      </c>
      <c r="F372">
        <v>1</v>
      </c>
      <c r="G372">
        <v>1</v>
      </c>
      <c r="H372">
        <v>2</v>
      </c>
      <c r="I372" t="s">
        <v>707</v>
      </c>
      <c r="J372" t="s">
        <v>3</v>
      </c>
      <c r="K372" t="s">
        <v>708</v>
      </c>
      <c r="L372">
        <v>37129807</v>
      </c>
      <c r="N372">
        <v>1011</v>
      </c>
      <c r="O372" t="s">
        <v>646</v>
      </c>
      <c r="P372" t="s">
        <v>646</v>
      </c>
      <c r="Q372">
        <v>1</v>
      </c>
      <c r="X372">
        <v>3.71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1</v>
      </c>
      <c r="AE372">
        <v>0</v>
      </c>
      <c r="AF372" t="s">
        <v>36</v>
      </c>
      <c r="AG372">
        <v>5.3331249999999999</v>
      </c>
      <c r="AH372">
        <v>2</v>
      </c>
      <c r="AI372">
        <v>51457965</v>
      </c>
      <c r="AJ372">
        <v>372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</row>
    <row r="373" spans="1:44" x14ac:dyDescent="0.2">
      <c r="A373">
        <f>ROW(Source!A269)</f>
        <v>269</v>
      </c>
      <c r="B373">
        <v>51457988</v>
      </c>
      <c r="C373">
        <v>51457955</v>
      </c>
      <c r="D373">
        <v>0</v>
      </c>
      <c r="E373">
        <v>1</v>
      </c>
      <c r="F373">
        <v>1</v>
      </c>
      <c r="G373">
        <v>1</v>
      </c>
      <c r="H373">
        <v>2</v>
      </c>
      <c r="I373" t="s">
        <v>709</v>
      </c>
      <c r="J373" t="s">
        <v>3</v>
      </c>
      <c r="K373" t="s">
        <v>710</v>
      </c>
      <c r="L373">
        <v>37129807</v>
      </c>
      <c r="N373">
        <v>1011</v>
      </c>
      <c r="O373" t="s">
        <v>646</v>
      </c>
      <c r="P373" t="s">
        <v>646</v>
      </c>
      <c r="Q373">
        <v>1</v>
      </c>
      <c r="X373">
        <v>6.33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1</v>
      </c>
      <c r="AE373">
        <v>0</v>
      </c>
      <c r="AF373" t="s">
        <v>36</v>
      </c>
      <c r="AG373">
        <v>9.0993749999999984</v>
      </c>
      <c r="AH373">
        <v>2</v>
      </c>
      <c r="AI373">
        <v>51457966</v>
      </c>
      <c r="AJ373">
        <v>373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</row>
    <row r="374" spans="1:44" x14ac:dyDescent="0.2">
      <c r="A374">
        <f>ROW(Source!A269)</f>
        <v>269</v>
      </c>
      <c r="B374">
        <v>51457989</v>
      </c>
      <c r="C374">
        <v>51457955</v>
      </c>
      <c r="D374">
        <v>0</v>
      </c>
      <c r="E374">
        <v>1</v>
      </c>
      <c r="F374">
        <v>1</v>
      </c>
      <c r="G374">
        <v>1</v>
      </c>
      <c r="H374">
        <v>2</v>
      </c>
      <c r="I374" t="s">
        <v>711</v>
      </c>
      <c r="J374" t="s">
        <v>3</v>
      </c>
      <c r="K374" t="s">
        <v>712</v>
      </c>
      <c r="L374">
        <v>37129807</v>
      </c>
      <c r="N374">
        <v>1011</v>
      </c>
      <c r="O374" t="s">
        <v>646</v>
      </c>
      <c r="P374" t="s">
        <v>646</v>
      </c>
      <c r="Q374">
        <v>1</v>
      </c>
      <c r="X374">
        <v>1.3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1</v>
      </c>
      <c r="AE374">
        <v>0</v>
      </c>
      <c r="AF374" t="s">
        <v>36</v>
      </c>
      <c r="AG374">
        <v>1.8687499999999999</v>
      </c>
      <c r="AH374">
        <v>2</v>
      </c>
      <c r="AI374">
        <v>51457967</v>
      </c>
      <c r="AJ374">
        <v>374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</row>
    <row r="375" spans="1:44" x14ac:dyDescent="0.2">
      <c r="A375">
        <f>ROW(Source!A269)</f>
        <v>269</v>
      </c>
      <c r="B375">
        <v>51457990</v>
      </c>
      <c r="C375">
        <v>51457955</v>
      </c>
      <c r="D375">
        <v>0</v>
      </c>
      <c r="E375">
        <v>1</v>
      </c>
      <c r="F375">
        <v>1</v>
      </c>
      <c r="G375">
        <v>1</v>
      </c>
      <c r="H375">
        <v>3</v>
      </c>
      <c r="I375" t="s">
        <v>713</v>
      </c>
      <c r="J375" t="s">
        <v>3</v>
      </c>
      <c r="K375" t="s">
        <v>714</v>
      </c>
      <c r="L375">
        <v>1348</v>
      </c>
      <c r="N375">
        <v>1009</v>
      </c>
      <c r="O375" t="s">
        <v>230</v>
      </c>
      <c r="P375" t="s">
        <v>230</v>
      </c>
      <c r="Q375">
        <v>1000</v>
      </c>
      <c r="X375">
        <v>7.0000000000000001E-3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1</v>
      </c>
      <c r="AE375">
        <v>0</v>
      </c>
      <c r="AF375" t="s">
        <v>3</v>
      </c>
      <c r="AG375">
        <v>7.0000000000000001E-3</v>
      </c>
      <c r="AH375">
        <v>2</v>
      </c>
      <c r="AI375">
        <v>51457968</v>
      </c>
      <c r="AJ375">
        <v>375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</row>
    <row r="376" spans="1:44" x14ac:dyDescent="0.2">
      <c r="A376">
        <f>ROW(Source!A269)</f>
        <v>269</v>
      </c>
      <c r="B376">
        <v>51457991</v>
      </c>
      <c r="C376">
        <v>51457955</v>
      </c>
      <c r="D376">
        <v>0</v>
      </c>
      <c r="E376">
        <v>1</v>
      </c>
      <c r="F376">
        <v>1</v>
      </c>
      <c r="G376">
        <v>1</v>
      </c>
      <c r="H376">
        <v>3</v>
      </c>
      <c r="I376" t="s">
        <v>758</v>
      </c>
      <c r="J376" t="s">
        <v>3</v>
      </c>
      <c r="K376" t="s">
        <v>759</v>
      </c>
      <c r="L376">
        <v>1339</v>
      </c>
      <c r="N376">
        <v>1007</v>
      </c>
      <c r="O376" t="s">
        <v>57</v>
      </c>
      <c r="P376" t="s">
        <v>57</v>
      </c>
      <c r="Q376">
        <v>1</v>
      </c>
      <c r="X376">
        <v>0.03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 t="s">
        <v>3</v>
      </c>
      <c r="AG376">
        <v>0.03</v>
      </c>
      <c r="AH376">
        <v>2</v>
      </c>
      <c r="AI376">
        <v>51457969</v>
      </c>
      <c r="AJ376">
        <v>376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</row>
    <row r="377" spans="1:44" x14ac:dyDescent="0.2">
      <c r="A377">
        <f>ROW(Source!A269)</f>
        <v>269</v>
      </c>
      <c r="B377">
        <v>51457992</v>
      </c>
      <c r="C377">
        <v>51457955</v>
      </c>
      <c r="D377">
        <v>0</v>
      </c>
      <c r="E377">
        <v>1</v>
      </c>
      <c r="F377">
        <v>1</v>
      </c>
      <c r="G377">
        <v>1</v>
      </c>
      <c r="H377">
        <v>3</v>
      </c>
      <c r="I377" t="s">
        <v>760</v>
      </c>
      <c r="J377" t="s">
        <v>3</v>
      </c>
      <c r="K377" t="s">
        <v>761</v>
      </c>
      <c r="L377">
        <v>1339</v>
      </c>
      <c r="N377">
        <v>1007</v>
      </c>
      <c r="O377" t="s">
        <v>57</v>
      </c>
      <c r="P377" t="s">
        <v>57</v>
      </c>
      <c r="Q377">
        <v>1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 t="s">
        <v>3</v>
      </c>
      <c r="AG377">
        <v>0</v>
      </c>
      <c r="AH377">
        <v>2</v>
      </c>
      <c r="AI377">
        <v>51457970</v>
      </c>
      <c r="AJ377">
        <v>377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</row>
    <row r="378" spans="1:44" x14ac:dyDescent="0.2">
      <c r="A378">
        <f>ROW(Source!A269)</f>
        <v>269</v>
      </c>
      <c r="B378">
        <v>51457993</v>
      </c>
      <c r="C378">
        <v>51457955</v>
      </c>
      <c r="D378">
        <v>0</v>
      </c>
      <c r="E378">
        <v>1</v>
      </c>
      <c r="F378">
        <v>1</v>
      </c>
      <c r="G378">
        <v>1</v>
      </c>
      <c r="H378">
        <v>3</v>
      </c>
      <c r="I378" t="s">
        <v>762</v>
      </c>
      <c r="J378" t="s">
        <v>3</v>
      </c>
      <c r="K378" t="s">
        <v>763</v>
      </c>
      <c r="L378">
        <v>1371</v>
      </c>
      <c r="N378">
        <v>1013</v>
      </c>
      <c r="O378" t="s">
        <v>154</v>
      </c>
      <c r="P378" t="s">
        <v>154</v>
      </c>
      <c r="Q378">
        <v>1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 t="s">
        <v>3</v>
      </c>
      <c r="AG378">
        <v>0</v>
      </c>
      <c r="AH378">
        <v>2</v>
      </c>
      <c r="AI378">
        <v>51457971</v>
      </c>
      <c r="AJ378">
        <v>378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</row>
    <row r="379" spans="1:44" x14ac:dyDescent="0.2">
      <c r="A379">
        <f>ROW(Source!A269)</f>
        <v>269</v>
      </c>
      <c r="B379">
        <v>51457994</v>
      </c>
      <c r="C379">
        <v>51457955</v>
      </c>
      <c r="D379">
        <v>0</v>
      </c>
      <c r="E379">
        <v>1</v>
      </c>
      <c r="F379">
        <v>1</v>
      </c>
      <c r="G379">
        <v>1</v>
      </c>
      <c r="H379">
        <v>3</v>
      </c>
      <c r="I379" t="s">
        <v>458</v>
      </c>
      <c r="J379" t="s">
        <v>3</v>
      </c>
      <c r="K379" t="s">
        <v>459</v>
      </c>
      <c r="L379">
        <v>1348</v>
      </c>
      <c r="N379">
        <v>1009</v>
      </c>
      <c r="O379" t="s">
        <v>230</v>
      </c>
      <c r="P379" t="s">
        <v>230</v>
      </c>
      <c r="Q379">
        <v>1000</v>
      </c>
      <c r="X379">
        <v>0.5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1</v>
      </c>
      <c r="AE379">
        <v>0</v>
      </c>
      <c r="AF379" t="s">
        <v>3</v>
      </c>
      <c r="AG379">
        <v>0.5</v>
      </c>
      <c r="AH379">
        <v>2</v>
      </c>
      <c r="AI379">
        <v>51457972</v>
      </c>
      <c r="AJ379">
        <v>379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</row>
    <row r="380" spans="1:44" x14ac:dyDescent="0.2">
      <c r="A380">
        <f>ROW(Source!A269)</f>
        <v>269</v>
      </c>
      <c r="B380">
        <v>51457995</v>
      </c>
      <c r="C380">
        <v>51457955</v>
      </c>
      <c r="D380">
        <v>0</v>
      </c>
      <c r="E380">
        <v>1</v>
      </c>
      <c r="F380">
        <v>1</v>
      </c>
      <c r="G380">
        <v>1</v>
      </c>
      <c r="H380">
        <v>3</v>
      </c>
      <c r="I380" t="s">
        <v>717</v>
      </c>
      <c r="J380" t="s">
        <v>3</v>
      </c>
      <c r="K380" t="s">
        <v>718</v>
      </c>
      <c r="L380">
        <v>1407</v>
      </c>
      <c r="N380">
        <v>1013</v>
      </c>
      <c r="O380" t="s">
        <v>719</v>
      </c>
      <c r="P380" t="s">
        <v>719</v>
      </c>
      <c r="Q380">
        <v>1</v>
      </c>
      <c r="X380">
        <v>8.8999999999999996E-2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1</v>
      </c>
      <c r="AE380">
        <v>0</v>
      </c>
      <c r="AF380" t="s">
        <v>3</v>
      </c>
      <c r="AG380">
        <v>8.8999999999999996E-2</v>
      </c>
      <c r="AH380">
        <v>2</v>
      </c>
      <c r="AI380">
        <v>51457973</v>
      </c>
      <c r="AJ380">
        <v>380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</row>
    <row r="381" spans="1:44" x14ac:dyDescent="0.2">
      <c r="A381">
        <f>ROW(Source!A269)</f>
        <v>269</v>
      </c>
      <c r="B381">
        <v>51457996</v>
      </c>
      <c r="C381">
        <v>51457955</v>
      </c>
      <c r="D381">
        <v>0</v>
      </c>
      <c r="E381">
        <v>1</v>
      </c>
      <c r="F381">
        <v>1</v>
      </c>
      <c r="G381">
        <v>1</v>
      </c>
      <c r="H381">
        <v>3</v>
      </c>
      <c r="I381" t="s">
        <v>257</v>
      </c>
      <c r="J381" t="s">
        <v>3</v>
      </c>
      <c r="K381" t="s">
        <v>258</v>
      </c>
      <c r="L381">
        <v>1348</v>
      </c>
      <c r="N381">
        <v>1009</v>
      </c>
      <c r="O381" t="s">
        <v>230</v>
      </c>
      <c r="P381" t="s">
        <v>230</v>
      </c>
      <c r="Q381">
        <v>1000</v>
      </c>
      <c r="X381">
        <v>0.09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1</v>
      </c>
      <c r="AE381">
        <v>0</v>
      </c>
      <c r="AF381" t="s">
        <v>3</v>
      </c>
      <c r="AG381">
        <v>0.09</v>
      </c>
      <c r="AH381">
        <v>2</v>
      </c>
      <c r="AI381">
        <v>51457974</v>
      </c>
      <c r="AJ381">
        <v>381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</row>
    <row r="382" spans="1:44" x14ac:dyDescent="0.2">
      <c r="A382">
        <f>ROW(Source!A269)</f>
        <v>269</v>
      </c>
      <c r="B382">
        <v>51457997</v>
      </c>
      <c r="C382">
        <v>51457955</v>
      </c>
      <c r="D382">
        <v>0</v>
      </c>
      <c r="E382">
        <v>1</v>
      </c>
      <c r="F382">
        <v>1</v>
      </c>
      <c r="G382">
        <v>1</v>
      </c>
      <c r="H382">
        <v>3</v>
      </c>
      <c r="I382" t="s">
        <v>764</v>
      </c>
      <c r="J382" t="s">
        <v>3</v>
      </c>
      <c r="K382" t="s">
        <v>765</v>
      </c>
      <c r="L382">
        <v>1425</v>
      </c>
      <c r="N382">
        <v>1013</v>
      </c>
      <c r="O382" t="s">
        <v>766</v>
      </c>
      <c r="P382" t="s">
        <v>766</v>
      </c>
      <c r="Q382">
        <v>1</v>
      </c>
      <c r="X382">
        <v>0.02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 t="s">
        <v>3</v>
      </c>
      <c r="AG382">
        <v>0.02</v>
      </c>
      <c r="AH382">
        <v>2</v>
      </c>
      <c r="AI382">
        <v>51457975</v>
      </c>
      <c r="AJ382">
        <v>382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</row>
    <row r="383" spans="1:44" x14ac:dyDescent="0.2">
      <c r="A383">
        <f>ROW(Source!A269)</f>
        <v>269</v>
      </c>
      <c r="B383">
        <v>51457998</v>
      </c>
      <c r="C383">
        <v>51457955</v>
      </c>
      <c r="D383">
        <v>0</v>
      </c>
      <c r="E383">
        <v>1</v>
      </c>
      <c r="F383">
        <v>1</v>
      </c>
      <c r="G383">
        <v>1</v>
      </c>
      <c r="H383">
        <v>3</v>
      </c>
      <c r="I383" t="s">
        <v>767</v>
      </c>
      <c r="J383" t="s">
        <v>3</v>
      </c>
      <c r="K383" t="s">
        <v>768</v>
      </c>
      <c r="L383">
        <v>1377</v>
      </c>
      <c r="N383">
        <v>1013</v>
      </c>
      <c r="O383" t="s">
        <v>163</v>
      </c>
      <c r="P383" t="s">
        <v>163</v>
      </c>
      <c r="Q383">
        <v>1</v>
      </c>
      <c r="X383">
        <v>1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 t="s">
        <v>3</v>
      </c>
      <c r="AG383">
        <v>1</v>
      </c>
      <c r="AH383">
        <v>2</v>
      </c>
      <c r="AI383">
        <v>51457976</v>
      </c>
      <c r="AJ383">
        <v>383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</row>
    <row r="384" spans="1:44" x14ac:dyDescent="0.2">
      <c r="A384">
        <f>ROW(Source!A269)</f>
        <v>269</v>
      </c>
      <c r="B384">
        <v>51457999</v>
      </c>
      <c r="C384">
        <v>51457955</v>
      </c>
      <c r="D384">
        <v>0</v>
      </c>
      <c r="E384">
        <v>1</v>
      </c>
      <c r="F384">
        <v>1</v>
      </c>
      <c r="G384">
        <v>1</v>
      </c>
      <c r="H384">
        <v>3</v>
      </c>
      <c r="I384" t="s">
        <v>769</v>
      </c>
      <c r="J384" t="s">
        <v>3</v>
      </c>
      <c r="K384" t="s">
        <v>770</v>
      </c>
      <c r="L384">
        <v>1371</v>
      </c>
      <c r="N384">
        <v>1013</v>
      </c>
      <c r="O384" t="s">
        <v>154</v>
      </c>
      <c r="P384" t="s">
        <v>154</v>
      </c>
      <c r="Q384">
        <v>1</v>
      </c>
      <c r="X384">
        <v>310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1</v>
      </c>
      <c r="AE384">
        <v>0</v>
      </c>
      <c r="AF384" t="s">
        <v>3</v>
      </c>
      <c r="AG384">
        <v>310</v>
      </c>
      <c r="AH384">
        <v>2</v>
      </c>
      <c r="AI384">
        <v>51457977</v>
      </c>
      <c r="AJ384">
        <v>384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</row>
    <row r="385" spans="1:44" x14ac:dyDescent="0.2">
      <c r="A385">
        <f>ROW(Source!A274)</f>
        <v>274</v>
      </c>
      <c r="B385">
        <v>51458024</v>
      </c>
      <c r="C385">
        <v>51458002</v>
      </c>
      <c r="D385">
        <v>0</v>
      </c>
      <c r="E385">
        <v>1</v>
      </c>
      <c r="F385">
        <v>1</v>
      </c>
      <c r="G385">
        <v>1</v>
      </c>
      <c r="H385">
        <v>1</v>
      </c>
      <c r="I385" t="s">
        <v>771</v>
      </c>
      <c r="J385" t="s">
        <v>3</v>
      </c>
      <c r="K385" t="s">
        <v>772</v>
      </c>
      <c r="L385">
        <v>1369</v>
      </c>
      <c r="N385">
        <v>1013</v>
      </c>
      <c r="O385" t="s">
        <v>642</v>
      </c>
      <c r="P385" t="s">
        <v>642</v>
      </c>
      <c r="Q385">
        <v>1</v>
      </c>
      <c r="X385">
        <v>93.61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1</v>
      </c>
      <c r="AE385">
        <v>1</v>
      </c>
      <c r="AF385" t="s">
        <v>43</v>
      </c>
      <c r="AG385">
        <v>123.79922499999998</v>
      </c>
      <c r="AH385">
        <v>2</v>
      </c>
      <c r="AI385">
        <v>51458003</v>
      </c>
      <c r="AJ385">
        <v>385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</row>
    <row r="386" spans="1:44" x14ac:dyDescent="0.2">
      <c r="A386">
        <f>ROW(Source!A274)</f>
        <v>274</v>
      </c>
      <c r="B386">
        <v>51458025</v>
      </c>
      <c r="C386">
        <v>51458002</v>
      </c>
      <c r="D386">
        <v>121548</v>
      </c>
      <c r="E386">
        <v>1</v>
      </c>
      <c r="F386">
        <v>1</v>
      </c>
      <c r="G386">
        <v>1</v>
      </c>
      <c r="H386">
        <v>1</v>
      </c>
      <c r="I386" t="s">
        <v>31</v>
      </c>
      <c r="J386" t="s">
        <v>3</v>
      </c>
      <c r="K386" t="s">
        <v>643</v>
      </c>
      <c r="L386">
        <v>1369</v>
      </c>
      <c r="N386">
        <v>1013</v>
      </c>
      <c r="O386" t="s">
        <v>642</v>
      </c>
      <c r="P386" t="s">
        <v>642</v>
      </c>
      <c r="Q386">
        <v>1</v>
      </c>
      <c r="X386">
        <v>19.09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1</v>
      </c>
      <c r="AE386">
        <v>2</v>
      </c>
      <c r="AF386" t="s">
        <v>36</v>
      </c>
      <c r="AG386">
        <v>27.441875</v>
      </c>
      <c r="AH386">
        <v>2</v>
      </c>
      <c r="AI386">
        <v>51458004</v>
      </c>
      <c r="AJ386">
        <v>386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</row>
    <row r="387" spans="1:44" x14ac:dyDescent="0.2">
      <c r="A387">
        <f>ROW(Source!A274)</f>
        <v>274</v>
      </c>
      <c r="B387">
        <v>51458026</v>
      </c>
      <c r="C387">
        <v>51458002</v>
      </c>
      <c r="D387">
        <v>0</v>
      </c>
      <c r="E387">
        <v>1</v>
      </c>
      <c r="F387">
        <v>1</v>
      </c>
      <c r="G387">
        <v>1</v>
      </c>
      <c r="H387">
        <v>2</v>
      </c>
      <c r="I387" t="s">
        <v>693</v>
      </c>
      <c r="J387" t="s">
        <v>3</v>
      </c>
      <c r="K387" t="s">
        <v>694</v>
      </c>
      <c r="L387">
        <v>37129807</v>
      </c>
      <c r="N387">
        <v>1011</v>
      </c>
      <c r="O387" t="s">
        <v>646</v>
      </c>
      <c r="P387" t="s">
        <v>646</v>
      </c>
      <c r="Q387">
        <v>1</v>
      </c>
      <c r="X387">
        <v>2.09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1</v>
      </c>
      <c r="AE387">
        <v>0</v>
      </c>
      <c r="AF387" t="s">
        <v>36</v>
      </c>
      <c r="AG387">
        <v>3.0043749999999996</v>
      </c>
      <c r="AH387">
        <v>2</v>
      </c>
      <c r="AI387">
        <v>51458005</v>
      </c>
      <c r="AJ387">
        <v>387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</row>
    <row r="388" spans="1:44" x14ac:dyDescent="0.2">
      <c r="A388">
        <f>ROW(Source!A274)</f>
        <v>274</v>
      </c>
      <c r="B388">
        <v>51458027</v>
      </c>
      <c r="C388">
        <v>51458002</v>
      </c>
      <c r="D388">
        <v>0</v>
      </c>
      <c r="E388">
        <v>1</v>
      </c>
      <c r="F388">
        <v>1</v>
      </c>
      <c r="G388">
        <v>1</v>
      </c>
      <c r="H388">
        <v>2</v>
      </c>
      <c r="I388" t="s">
        <v>773</v>
      </c>
      <c r="J388" t="s">
        <v>3</v>
      </c>
      <c r="K388" t="s">
        <v>774</v>
      </c>
      <c r="L388">
        <v>37129807</v>
      </c>
      <c r="N388">
        <v>1011</v>
      </c>
      <c r="O388" t="s">
        <v>646</v>
      </c>
      <c r="P388" t="s">
        <v>646</v>
      </c>
      <c r="Q388">
        <v>1</v>
      </c>
      <c r="X388">
        <v>2.09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1</v>
      </c>
      <c r="AE388">
        <v>0</v>
      </c>
      <c r="AF388" t="s">
        <v>36</v>
      </c>
      <c r="AG388">
        <v>3.0043749999999996</v>
      </c>
      <c r="AH388">
        <v>2</v>
      </c>
      <c r="AI388">
        <v>51458006</v>
      </c>
      <c r="AJ388">
        <v>388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</row>
    <row r="389" spans="1:44" x14ac:dyDescent="0.2">
      <c r="A389">
        <f>ROW(Source!A274)</f>
        <v>274</v>
      </c>
      <c r="B389">
        <v>51458028</v>
      </c>
      <c r="C389">
        <v>51458002</v>
      </c>
      <c r="D389">
        <v>0</v>
      </c>
      <c r="E389">
        <v>1</v>
      </c>
      <c r="F389">
        <v>1</v>
      </c>
      <c r="G389">
        <v>1</v>
      </c>
      <c r="H389">
        <v>2</v>
      </c>
      <c r="I389" t="s">
        <v>679</v>
      </c>
      <c r="J389" t="s">
        <v>3</v>
      </c>
      <c r="K389" t="s">
        <v>680</v>
      </c>
      <c r="L389">
        <v>37129807</v>
      </c>
      <c r="N389">
        <v>1011</v>
      </c>
      <c r="O389" t="s">
        <v>646</v>
      </c>
      <c r="P389" t="s">
        <v>646</v>
      </c>
      <c r="Q389">
        <v>1</v>
      </c>
      <c r="X389">
        <v>4.46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1</v>
      </c>
      <c r="AE389">
        <v>0</v>
      </c>
      <c r="AF389" t="s">
        <v>36</v>
      </c>
      <c r="AG389">
        <v>6.4112499999999999</v>
      </c>
      <c r="AH389">
        <v>2</v>
      </c>
      <c r="AI389">
        <v>51458007</v>
      </c>
      <c r="AJ389">
        <v>389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</row>
    <row r="390" spans="1:44" x14ac:dyDescent="0.2">
      <c r="A390">
        <f>ROW(Source!A274)</f>
        <v>274</v>
      </c>
      <c r="B390">
        <v>51458029</v>
      </c>
      <c r="C390">
        <v>51458002</v>
      </c>
      <c r="D390">
        <v>0</v>
      </c>
      <c r="E390">
        <v>1</v>
      </c>
      <c r="F390">
        <v>1</v>
      </c>
      <c r="G390">
        <v>1</v>
      </c>
      <c r="H390">
        <v>2</v>
      </c>
      <c r="I390" t="s">
        <v>697</v>
      </c>
      <c r="J390" t="s">
        <v>3</v>
      </c>
      <c r="K390" t="s">
        <v>698</v>
      </c>
      <c r="L390">
        <v>37129807</v>
      </c>
      <c r="N390">
        <v>1011</v>
      </c>
      <c r="O390" t="s">
        <v>646</v>
      </c>
      <c r="P390" t="s">
        <v>646</v>
      </c>
      <c r="Q390">
        <v>1</v>
      </c>
      <c r="X390">
        <v>2.09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1</v>
      </c>
      <c r="AE390">
        <v>0</v>
      </c>
      <c r="AF390" t="s">
        <v>36</v>
      </c>
      <c r="AG390">
        <v>3.0043749999999996</v>
      </c>
      <c r="AH390">
        <v>2</v>
      </c>
      <c r="AI390">
        <v>51458008</v>
      </c>
      <c r="AJ390">
        <v>390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</row>
    <row r="391" spans="1:44" x14ac:dyDescent="0.2">
      <c r="A391">
        <f>ROW(Source!A274)</f>
        <v>274</v>
      </c>
      <c r="B391">
        <v>51458030</v>
      </c>
      <c r="C391">
        <v>51458002</v>
      </c>
      <c r="D391">
        <v>0</v>
      </c>
      <c r="E391">
        <v>1</v>
      </c>
      <c r="F391">
        <v>1</v>
      </c>
      <c r="G391">
        <v>1</v>
      </c>
      <c r="H391">
        <v>2</v>
      </c>
      <c r="I391" t="s">
        <v>681</v>
      </c>
      <c r="J391" t="s">
        <v>3</v>
      </c>
      <c r="K391" t="s">
        <v>682</v>
      </c>
      <c r="L391">
        <v>37129807</v>
      </c>
      <c r="N391">
        <v>1011</v>
      </c>
      <c r="O391" t="s">
        <v>646</v>
      </c>
      <c r="P391" t="s">
        <v>646</v>
      </c>
      <c r="Q391">
        <v>1</v>
      </c>
      <c r="X391">
        <v>7.83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1</v>
      </c>
      <c r="AE391">
        <v>0</v>
      </c>
      <c r="AF391" t="s">
        <v>36</v>
      </c>
      <c r="AG391">
        <v>11.255624999999998</v>
      </c>
      <c r="AH391">
        <v>2</v>
      </c>
      <c r="AI391">
        <v>51458009</v>
      </c>
      <c r="AJ391">
        <v>391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</row>
    <row r="392" spans="1:44" x14ac:dyDescent="0.2">
      <c r="A392">
        <f>ROW(Source!A274)</f>
        <v>274</v>
      </c>
      <c r="B392">
        <v>51458031</v>
      </c>
      <c r="C392">
        <v>51458002</v>
      </c>
      <c r="D392">
        <v>0</v>
      </c>
      <c r="E392">
        <v>1</v>
      </c>
      <c r="F392">
        <v>1</v>
      </c>
      <c r="G392">
        <v>1</v>
      </c>
      <c r="H392">
        <v>3</v>
      </c>
      <c r="I392" t="s">
        <v>775</v>
      </c>
      <c r="J392" t="s">
        <v>3</v>
      </c>
      <c r="K392" t="s">
        <v>776</v>
      </c>
      <c r="L392">
        <v>1339</v>
      </c>
      <c r="N392">
        <v>1007</v>
      </c>
      <c r="O392" t="s">
        <v>57</v>
      </c>
      <c r="P392" t="s">
        <v>57</v>
      </c>
      <c r="Q392">
        <v>1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 t="s">
        <v>3</v>
      </c>
      <c r="AG392">
        <v>0</v>
      </c>
      <c r="AH392">
        <v>2</v>
      </c>
      <c r="AI392">
        <v>51458010</v>
      </c>
      <c r="AJ392">
        <v>392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</row>
    <row r="393" spans="1:44" x14ac:dyDescent="0.2">
      <c r="A393">
        <f>ROW(Source!A274)</f>
        <v>274</v>
      </c>
      <c r="B393">
        <v>51458032</v>
      </c>
      <c r="C393">
        <v>51458002</v>
      </c>
      <c r="D393">
        <v>0</v>
      </c>
      <c r="E393">
        <v>1</v>
      </c>
      <c r="F393">
        <v>1</v>
      </c>
      <c r="G393">
        <v>1</v>
      </c>
      <c r="H393">
        <v>3</v>
      </c>
      <c r="I393" t="s">
        <v>777</v>
      </c>
      <c r="J393" t="s">
        <v>3</v>
      </c>
      <c r="K393" t="s">
        <v>778</v>
      </c>
      <c r="L393">
        <v>1407</v>
      </c>
      <c r="N393">
        <v>1013</v>
      </c>
      <c r="O393" t="s">
        <v>719</v>
      </c>
      <c r="P393" t="s">
        <v>719</v>
      </c>
      <c r="Q393">
        <v>1</v>
      </c>
      <c r="X393">
        <v>0.192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1</v>
      </c>
      <c r="AE393">
        <v>0</v>
      </c>
      <c r="AF393" t="s">
        <v>3</v>
      </c>
      <c r="AG393">
        <v>0.192</v>
      </c>
      <c r="AH393">
        <v>2</v>
      </c>
      <c r="AI393">
        <v>51458011</v>
      </c>
      <c r="AJ393">
        <v>393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</row>
    <row r="394" spans="1:44" x14ac:dyDescent="0.2">
      <c r="A394">
        <f>ROW(Source!A274)</f>
        <v>274</v>
      </c>
      <c r="B394">
        <v>51458033</v>
      </c>
      <c r="C394">
        <v>51458002</v>
      </c>
      <c r="D394">
        <v>0</v>
      </c>
      <c r="E394">
        <v>1</v>
      </c>
      <c r="F394">
        <v>1</v>
      </c>
      <c r="G394">
        <v>1</v>
      </c>
      <c r="H394">
        <v>3</v>
      </c>
      <c r="I394" t="s">
        <v>289</v>
      </c>
      <c r="J394" t="s">
        <v>3</v>
      </c>
      <c r="K394" t="s">
        <v>290</v>
      </c>
      <c r="L394">
        <v>1371</v>
      </c>
      <c r="N394">
        <v>1013</v>
      </c>
      <c r="O394" t="s">
        <v>154</v>
      </c>
      <c r="P394" t="s">
        <v>154</v>
      </c>
      <c r="Q394">
        <v>1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 t="s">
        <v>3</v>
      </c>
      <c r="AG394">
        <v>0</v>
      </c>
      <c r="AH394">
        <v>2</v>
      </c>
      <c r="AI394">
        <v>51458012</v>
      </c>
      <c r="AJ394">
        <v>394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</row>
    <row r="395" spans="1:44" x14ac:dyDescent="0.2">
      <c r="A395">
        <f>ROW(Source!A274)</f>
        <v>274</v>
      </c>
      <c r="B395">
        <v>51458034</v>
      </c>
      <c r="C395">
        <v>51458002</v>
      </c>
      <c r="D395">
        <v>0</v>
      </c>
      <c r="E395">
        <v>1</v>
      </c>
      <c r="F395">
        <v>1</v>
      </c>
      <c r="G395">
        <v>1</v>
      </c>
      <c r="H395">
        <v>3</v>
      </c>
      <c r="I395" t="s">
        <v>715</v>
      </c>
      <c r="J395" t="s">
        <v>3</v>
      </c>
      <c r="K395" t="s">
        <v>716</v>
      </c>
      <c r="L395">
        <v>1371</v>
      </c>
      <c r="N395">
        <v>1013</v>
      </c>
      <c r="O395" t="s">
        <v>154</v>
      </c>
      <c r="P395" t="s">
        <v>154</v>
      </c>
      <c r="Q395">
        <v>1</v>
      </c>
      <c r="X395">
        <v>192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1</v>
      </c>
      <c r="AE395">
        <v>0</v>
      </c>
      <c r="AF395" t="s">
        <v>3</v>
      </c>
      <c r="AG395">
        <v>192</v>
      </c>
      <c r="AH395">
        <v>2</v>
      </c>
      <c r="AI395">
        <v>51458013</v>
      </c>
      <c r="AJ395">
        <v>395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</row>
    <row r="396" spans="1:44" x14ac:dyDescent="0.2">
      <c r="A396">
        <f>ROW(Source!A274)</f>
        <v>274</v>
      </c>
      <c r="B396">
        <v>51458035</v>
      </c>
      <c r="C396">
        <v>51458002</v>
      </c>
      <c r="D396">
        <v>0</v>
      </c>
      <c r="E396">
        <v>1</v>
      </c>
      <c r="F396">
        <v>1</v>
      </c>
      <c r="G396">
        <v>1</v>
      </c>
      <c r="H396">
        <v>3</v>
      </c>
      <c r="I396" t="s">
        <v>730</v>
      </c>
      <c r="J396" t="s">
        <v>3</v>
      </c>
      <c r="K396" t="s">
        <v>731</v>
      </c>
      <c r="L396">
        <v>1407</v>
      </c>
      <c r="N396">
        <v>1013</v>
      </c>
      <c r="O396" t="s">
        <v>719</v>
      </c>
      <c r="P396" t="s">
        <v>719</v>
      </c>
      <c r="Q396">
        <v>1</v>
      </c>
      <c r="X396">
        <v>0.192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1</v>
      </c>
      <c r="AE396">
        <v>0</v>
      </c>
      <c r="AF396" t="s">
        <v>3</v>
      </c>
      <c r="AG396">
        <v>0.192</v>
      </c>
      <c r="AH396">
        <v>2</v>
      </c>
      <c r="AI396">
        <v>51458014</v>
      </c>
      <c r="AJ396">
        <v>396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</row>
    <row r="397" spans="1:44" x14ac:dyDescent="0.2">
      <c r="A397">
        <f>ROW(Source!A274)</f>
        <v>274</v>
      </c>
      <c r="B397">
        <v>51458036</v>
      </c>
      <c r="C397">
        <v>51458002</v>
      </c>
      <c r="D397">
        <v>0</v>
      </c>
      <c r="E397">
        <v>1</v>
      </c>
      <c r="F397">
        <v>1</v>
      </c>
      <c r="G397">
        <v>1</v>
      </c>
      <c r="H397">
        <v>3</v>
      </c>
      <c r="I397" t="s">
        <v>720</v>
      </c>
      <c r="J397" t="s">
        <v>3</v>
      </c>
      <c r="K397" t="s">
        <v>721</v>
      </c>
      <c r="L397">
        <v>1348</v>
      </c>
      <c r="N397">
        <v>1009</v>
      </c>
      <c r="O397" t="s">
        <v>230</v>
      </c>
      <c r="P397" t="s">
        <v>230</v>
      </c>
      <c r="Q397">
        <v>1000</v>
      </c>
      <c r="X397">
        <v>4.6100000000000002E-2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1</v>
      </c>
      <c r="AE397">
        <v>0</v>
      </c>
      <c r="AF397" t="s">
        <v>3</v>
      </c>
      <c r="AG397">
        <v>4.6100000000000002E-2</v>
      </c>
      <c r="AH397">
        <v>2</v>
      </c>
      <c r="AI397">
        <v>51458015</v>
      </c>
      <c r="AJ397">
        <v>397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</row>
    <row r="398" spans="1:44" x14ac:dyDescent="0.2">
      <c r="A398">
        <f>ROW(Source!A274)</f>
        <v>274</v>
      </c>
      <c r="B398">
        <v>51458037</v>
      </c>
      <c r="C398">
        <v>51458002</v>
      </c>
      <c r="D398">
        <v>0</v>
      </c>
      <c r="E398">
        <v>1</v>
      </c>
      <c r="F398">
        <v>1</v>
      </c>
      <c r="G398">
        <v>1</v>
      </c>
      <c r="H398">
        <v>3</v>
      </c>
      <c r="I398" t="s">
        <v>306</v>
      </c>
      <c r="J398" t="s">
        <v>3</v>
      </c>
      <c r="K398" t="s">
        <v>307</v>
      </c>
      <c r="L398">
        <v>1348</v>
      </c>
      <c r="N398">
        <v>1009</v>
      </c>
      <c r="O398" t="s">
        <v>230</v>
      </c>
      <c r="P398" t="s">
        <v>230</v>
      </c>
      <c r="Q398">
        <v>1000</v>
      </c>
      <c r="X398">
        <v>0.14599999999999999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1</v>
      </c>
      <c r="AE398">
        <v>0</v>
      </c>
      <c r="AF398" t="s">
        <v>3</v>
      </c>
      <c r="AG398">
        <v>0.14599999999999999</v>
      </c>
      <c r="AH398">
        <v>2</v>
      </c>
      <c r="AI398">
        <v>51458016</v>
      </c>
      <c r="AJ398">
        <v>398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</row>
    <row r="399" spans="1:44" x14ac:dyDescent="0.2">
      <c r="A399">
        <f>ROW(Source!A274)</f>
        <v>274</v>
      </c>
      <c r="B399">
        <v>51458038</v>
      </c>
      <c r="C399">
        <v>51458002</v>
      </c>
      <c r="D399">
        <v>0</v>
      </c>
      <c r="E399">
        <v>1</v>
      </c>
      <c r="F399">
        <v>1</v>
      </c>
      <c r="G399">
        <v>1</v>
      </c>
      <c r="H399">
        <v>3</v>
      </c>
      <c r="I399" t="s">
        <v>253</v>
      </c>
      <c r="J399" t="s">
        <v>3</v>
      </c>
      <c r="K399" t="s">
        <v>254</v>
      </c>
      <c r="L399">
        <v>1348</v>
      </c>
      <c r="N399">
        <v>1009</v>
      </c>
      <c r="O399" t="s">
        <v>230</v>
      </c>
      <c r="P399" t="s">
        <v>230</v>
      </c>
      <c r="Q399">
        <v>1000</v>
      </c>
      <c r="X399">
        <v>0.09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1</v>
      </c>
      <c r="AE399">
        <v>0</v>
      </c>
      <c r="AF399" t="s">
        <v>3</v>
      </c>
      <c r="AG399">
        <v>0.09</v>
      </c>
      <c r="AH399">
        <v>2</v>
      </c>
      <c r="AI399">
        <v>51458017</v>
      </c>
      <c r="AJ399">
        <v>399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</row>
    <row r="400" spans="1:44" x14ac:dyDescent="0.2">
      <c r="A400">
        <f>ROW(Source!A274)</f>
        <v>274</v>
      </c>
      <c r="B400">
        <v>51458039</v>
      </c>
      <c r="C400">
        <v>51458002</v>
      </c>
      <c r="D400">
        <v>0</v>
      </c>
      <c r="E400">
        <v>1</v>
      </c>
      <c r="F400">
        <v>1</v>
      </c>
      <c r="G400">
        <v>1</v>
      </c>
      <c r="H400">
        <v>3</v>
      </c>
      <c r="I400" t="s">
        <v>310</v>
      </c>
      <c r="J400" t="s">
        <v>3</v>
      </c>
      <c r="K400" t="s">
        <v>311</v>
      </c>
      <c r="L400">
        <v>1371</v>
      </c>
      <c r="N400">
        <v>1013</v>
      </c>
      <c r="O400" t="s">
        <v>154</v>
      </c>
      <c r="P400" t="s">
        <v>154</v>
      </c>
      <c r="Q400">
        <v>1</v>
      </c>
      <c r="X400">
        <v>96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1</v>
      </c>
      <c r="AE400">
        <v>0</v>
      </c>
      <c r="AF400" t="s">
        <v>3</v>
      </c>
      <c r="AG400">
        <v>96</v>
      </c>
      <c r="AH400">
        <v>2</v>
      </c>
      <c r="AI400">
        <v>51458018</v>
      </c>
      <c r="AJ400">
        <v>400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</row>
    <row r="401" spans="1:44" x14ac:dyDescent="0.2">
      <c r="A401">
        <f>ROW(Source!A274)</f>
        <v>274</v>
      </c>
      <c r="B401">
        <v>51458040</v>
      </c>
      <c r="C401">
        <v>51458002</v>
      </c>
      <c r="D401">
        <v>0</v>
      </c>
      <c r="E401">
        <v>1</v>
      </c>
      <c r="F401">
        <v>1</v>
      </c>
      <c r="G401">
        <v>1</v>
      </c>
      <c r="H401">
        <v>3</v>
      </c>
      <c r="I401" t="s">
        <v>223</v>
      </c>
      <c r="J401" t="s">
        <v>3</v>
      </c>
      <c r="K401" t="s">
        <v>224</v>
      </c>
      <c r="L401">
        <v>1301</v>
      </c>
      <c r="N401">
        <v>1003</v>
      </c>
      <c r="O401" t="s">
        <v>225</v>
      </c>
      <c r="P401" t="s">
        <v>225</v>
      </c>
      <c r="Q401">
        <v>1</v>
      </c>
      <c r="X401">
        <v>50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1</v>
      </c>
      <c r="AE401">
        <v>0</v>
      </c>
      <c r="AF401" t="s">
        <v>3</v>
      </c>
      <c r="AG401">
        <v>50</v>
      </c>
      <c r="AH401">
        <v>2</v>
      </c>
      <c r="AI401">
        <v>51458019</v>
      </c>
      <c r="AJ401">
        <v>401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</row>
    <row r="402" spans="1:44" x14ac:dyDescent="0.2">
      <c r="A402">
        <f>ROW(Source!A274)</f>
        <v>274</v>
      </c>
      <c r="B402">
        <v>51458041</v>
      </c>
      <c r="C402">
        <v>51458002</v>
      </c>
      <c r="D402">
        <v>0</v>
      </c>
      <c r="E402">
        <v>1</v>
      </c>
      <c r="F402">
        <v>1</v>
      </c>
      <c r="G402">
        <v>1</v>
      </c>
      <c r="H402">
        <v>3</v>
      </c>
      <c r="I402" t="s">
        <v>764</v>
      </c>
      <c r="J402" t="s">
        <v>3</v>
      </c>
      <c r="K402" t="s">
        <v>765</v>
      </c>
      <c r="L402">
        <v>1425</v>
      </c>
      <c r="N402">
        <v>1013</v>
      </c>
      <c r="O402" t="s">
        <v>766</v>
      </c>
      <c r="P402" t="s">
        <v>766</v>
      </c>
      <c r="Q402">
        <v>1</v>
      </c>
      <c r="X402">
        <v>0.01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 t="s">
        <v>3</v>
      </c>
      <c r="AG402">
        <v>0.01</v>
      </c>
      <c r="AH402">
        <v>2</v>
      </c>
      <c r="AI402">
        <v>51458020</v>
      </c>
      <c r="AJ402">
        <v>402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</row>
    <row r="403" spans="1:44" x14ac:dyDescent="0.2">
      <c r="A403">
        <f>ROW(Source!A274)</f>
        <v>274</v>
      </c>
      <c r="B403">
        <v>51458042</v>
      </c>
      <c r="C403">
        <v>51458002</v>
      </c>
      <c r="D403">
        <v>0</v>
      </c>
      <c r="E403">
        <v>1</v>
      </c>
      <c r="F403">
        <v>1</v>
      </c>
      <c r="G403">
        <v>1</v>
      </c>
      <c r="H403">
        <v>3</v>
      </c>
      <c r="I403" t="s">
        <v>779</v>
      </c>
      <c r="J403" t="s">
        <v>3</v>
      </c>
      <c r="K403" t="s">
        <v>780</v>
      </c>
      <c r="L403">
        <v>1377</v>
      </c>
      <c r="N403">
        <v>1013</v>
      </c>
      <c r="O403" t="s">
        <v>163</v>
      </c>
      <c r="P403" t="s">
        <v>163</v>
      </c>
      <c r="Q403">
        <v>1</v>
      </c>
      <c r="X403">
        <v>1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 t="s">
        <v>3</v>
      </c>
      <c r="AG403">
        <v>1</v>
      </c>
      <c r="AH403">
        <v>2</v>
      </c>
      <c r="AI403">
        <v>51458021</v>
      </c>
      <c r="AJ403">
        <v>403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</row>
    <row r="404" spans="1:44" x14ac:dyDescent="0.2">
      <c r="A404">
        <f>ROW(Source!A274)</f>
        <v>274</v>
      </c>
      <c r="B404">
        <v>51458043</v>
      </c>
      <c r="C404">
        <v>51458002</v>
      </c>
      <c r="D404">
        <v>0</v>
      </c>
      <c r="E404">
        <v>1</v>
      </c>
      <c r="F404">
        <v>1</v>
      </c>
      <c r="G404">
        <v>1</v>
      </c>
      <c r="H404">
        <v>3</v>
      </c>
      <c r="I404" t="s">
        <v>314</v>
      </c>
      <c r="J404" t="s">
        <v>3</v>
      </c>
      <c r="K404" t="s">
        <v>315</v>
      </c>
      <c r="L404">
        <v>1371</v>
      </c>
      <c r="N404">
        <v>1013</v>
      </c>
      <c r="O404" t="s">
        <v>154</v>
      </c>
      <c r="P404" t="s">
        <v>154</v>
      </c>
      <c r="Q404">
        <v>1</v>
      </c>
      <c r="X404">
        <v>96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1</v>
      </c>
      <c r="AE404">
        <v>0</v>
      </c>
      <c r="AF404" t="s">
        <v>3</v>
      </c>
      <c r="AG404">
        <v>96</v>
      </c>
      <c r="AH404">
        <v>2</v>
      </c>
      <c r="AI404">
        <v>51458022</v>
      </c>
      <c r="AJ404">
        <v>404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</row>
    <row r="405" spans="1:44" x14ac:dyDescent="0.2">
      <c r="A405">
        <f>ROW(Source!A274)</f>
        <v>274</v>
      </c>
      <c r="B405">
        <v>51458044</v>
      </c>
      <c r="C405">
        <v>51458002</v>
      </c>
      <c r="D405">
        <v>0</v>
      </c>
      <c r="E405">
        <v>1</v>
      </c>
      <c r="F405">
        <v>1</v>
      </c>
      <c r="G405">
        <v>1</v>
      </c>
      <c r="H405">
        <v>3</v>
      </c>
      <c r="I405" t="s">
        <v>318</v>
      </c>
      <c r="J405" t="s">
        <v>3</v>
      </c>
      <c r="K405" t="s">
        <v>319</v>
      </c>
      <c r="L405">
        <v>1371</v>
      </c>
      <c r="N405">
        <v>1013</v>
      </c>
      <c r="O405" t="s">
        <v>154</v>
      </c>
      <c r="P405" t="s">
        <v>154</v>
      </c>
      <c r="Q405">
        <v>1</v>
      </c>
      <c r="X405">
        <v>96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1</v>
      </c>
      <c r="AE405">
        <v>0</v>
      </c>
      <c r="AF405" t="s">
        <v>3</v>
      </c>
      <c r="AG405">
        <v>96</v>
      </c>
      <c r="AH405">
        <v>2</v>
      </c>
      <c r="AI405">
        <v>51458023</v>
      </c>
      <c r="AJ405">
        <v>405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</row>
    <row r="406" spans="1:44" x14ac:dyDescent="0.2">
      <c r="A406">
        <f>ROW(Source!A275)</f>
        <v>275</v>
      </c>
      <c r="B406">
        <v>51458024</v>
      </c>
      <c r="C406">
        <v>51458002</v>
      </c>
      <c r="D406">
        <v>0</v>
      </c>
      <c r="E406">
        <v>1</v>
      </c>
      <c r="F406">
        <v>1</v>
      </c>
      <c r="G406">
        <v>1</v>
      </c>
      <c r="H406">
        <v>1</v>
      </c>
      <c r="I406" t="s">
        <v>771</v>
      </c>
      <c r="J406" t="s">
        <v>3</v>
      </c>
      <c r="K406" t="s">
        <v>772</v>
      </c>
      <c r="L406">
        <v>1369</v>
      </c>
      <c r="N406">
        <v>1013</v>
      </c>
      <c r="O406" t="s">
        <v>642</v>
      </c>
      <c r="P406" t="s">
        <v>642</v>
      </c>
      <c r="Q406">
        <v>1</v>
      </c>
      <c r="X406">
        <v>93.61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1</v>
      </c>
      <c r="AE406">
        <v>1</v>
      </c>
      <c r="AF406" t="s">
        <v>43</v>
      </c>
      <c r="AG406">
        <v>123.79922499999998</v>
      </c>
      <c r="AH406">
        <v>2</v>
      </c>
      <c r="AI406">
        <v>51458003</v>
      </c>
      <c r="AJ406">
        <v>406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</row>
    <row r="407" spans="1:44" x14ac:dyDescent="0.2">
      <c r="A407">
        <f>ROW(Source!A275)</f>
        <v>275</v>
      </c>
      <c r="B407">
        <v>51458025</v>
      </c>
      <c r="C407">
        <v>51458002</v>
      </c>
      <c r="D407">
        <v>121548</v>
      </c>
      <c r="E407">
        <v>1</v>
      </c>
      <c r="F407">
        <v>1</v>
      </c>
      <c r="G407">
        <v>1</v>
      </c>
      <c r="H407">
        <v>1</v>
      </c>
      <c r="I407" t="s">
        <v>31</v>
      </c>
      <c r="J407" t="s">
        <v>3</v>
      </c>
      <c r="K407" t="s">
        <v>643</v>
      </c>
      <c r="L407">
        <v>1369</v>
      </c>
      <c r="N407">
        <v>1013</v>
      </c>
      <c r="O407" t="s">
        <v>642</v>
      </c>
      <c r="P407" t="s">
        <v>642</v>
      </c>
      <c r="Q407">
        <v>1</v>
      </c>
      <c r="X407">
        <v>19.09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1</v>
      </c>
      <c r="AE407">
        <v>2</v>
      </c>
      <c r="AF407" t="s">
        <v>36</v>
      </c>
      <c r="AG407">
        <v>27.441875</v>
      </c>
      <c r="AH407">
        <v>2</v>
      </c>
      <c r="AI407">
        <v>51458004</v>
      </c>
      <c r="AJ407">
        <v>407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</row>
    <row r="408" spans="1:44" x14ac:dyDescent="0.2">
      <c r="A408">
        <f>ROW(Source!A275)</f>
        <v>275</v>
      </c>
      <c r="B408">
        <v>51458026</v>
      </c>
      <c r="C408">
        <v>51458002</v>
      </c>
      <c r="D408">
        <v>0</v>
      </c>
      <c r="E408">
        <v>1</v>
      </c>
      <c r="F408">
        <v>1</v>
      </c>
      <c r="G408">
        <v>1</v>
      </c>
      <c r="H408">
        <v>2</v>
      </c>
      <c r="I408" t="s">
        <v>693</v>
      </c>
      <c r="J408" t="s">
        <v>3</v>
      </c>
      <c r="K408" t="s">
        <v>694</v>
      </c>
      <c r="L408">
        <v>37129807</v>
      </c>
      <c r="N408">
        <v>1011</v>
      </c>
      <c r="O408" t="s">
        <v>646</v>
      </c>
      <c r="P408" t="s">
        <v>646</v>
      </c>
      <c r="Q408">
        <v>1</v>
      </c>
      <c r="X408">
        <v>2.09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1</v>
      </c>
      <c r="AE408">
        <v>0</v>
      </c>
      <c r="AF408" t="s">
        <v>36</v>
      </c>
      <c r="AG408">
        <v>3.0043749999999996</v>
      </c>
      <c r="AH408">
        <v>2</v>
      </c>
      <c r="AI408">
        <v>51458005</v>
      </c>
      <c r="AJ408">
        <v>408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</row>
    <row r="409" spans="1:44" x14ac:dyDescent="0.2">
      <c r="A409">
        <f>ROW(Source!A275)</f>
        <v>275</v>
      </c>
      <c r="B409">
        <v>51458027</v>
      </c>
      <c r="C409">
        <v>51458002</v>
      </c>
      <c r="D409">
        <v>0</v>
      </c>
      <c r="E409">
        <v>1</v>
      </c>
      <c r="F409">
        <v>1</v>
      </c>
      <c r="G409">
        <v>1</v>
      </c>
      <c r="H409">
        <v>2</v>
      </c>
      <c r="I409" t="s">
        <v>773</v>
      </c>
      <c r="J409" t="s">
        <v>3</v>
      </c>
      <c r="K409" t="s">
        <v>774</v>
      </c>
      <c r="L409">
        <v>37129807</v>
      </c>
      <c r="N409">
        <v>1011</v>
      </c>
      <c r="O409" t="s">
        <v>646</v>
      </c>
      <c r="P409" t="s">
        <v>646</v>
      </c>
      <c r="Q409">
        <v>1</v>
      </c>
      <c r="X409">
        <v>2.09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1</v>
      </c>
      <c r="AE409">
        <v>0</v>
      </c>
      <c r="AF409" t="s">
        <v>36</v>
      </c>
      <c r="AG409">
        <v>3.0043749999999996</v>
      </c>
      <c r="AH409">
        <v>2</v>
      </c>
      <c r="AI409">
        <v>51458006</v>
      </c>
      <c r="AJ409">
        <v>409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</row>
    <row r="410" spans="1:44" x14ac:dyDescent="0.2">
      <c r="A410">
        <f>ROW(Source!A275)</f>
        <v>275</v>
      </c>
      <c r="B410">
        <v>51458028</v>
      </c>
      <c r="C410">
        <v>51458002</v>
      </c>
      <c r="D410">
        <v>0</v>
      </c>
      <c r="E410">
        <v>1</v>
      </c>
      <c r="F410">
        <v>1</v>
      </c>
      <c r="G410">
        <v>1</v>
      </c>
      <c r="H410">
        <v>2</v>
      </c>
      <c r="I410" t="s">
        <v>679</v>
      </c>
      <c r="J410" t="s">
        <v>3</v>
      </c>
      <c r="K410" t="s">
        <v>680</v>
      </c>
      <c r="L410">
        <v>37129807</v>
      </c>
      <c r="N410">
        <v>1011</v>
      </c>
      <c r="O410" t="s">
        <v>646</v>
      </c>
      <c r="P410" t="s">
        <v>646</v>
      </c>
      <c r="Q410">
        <v>1</v>
      </c>
      <c r="X410">
        <v>4.46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1</v>
      </c>
      <c r="AE410">
        <v>0</v>
      </c>
      <c r="AF410" t="s">
        <v>36</v>
      </c>
      <c r="AG410">
        <v>6.4112499999999999</v>
      </c>
      <c r="AH410">
        <v>2</v>
      </c>
      <c r="AI410">
        <v>51458007</v>
      </c>
      <c r="AJ410">
        <v>410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</row>
    <row r="411" spans="1:44" x14ac:dyDescent="0.2">
      <c r="A411">
        <f>ROW(Source!A275)</f>
        <v>275</v>
      </c>
      <c r="B411">
        <v>51458029</v>
      </c>
      <c r="C411">
        <v>51458002</v>
      </c>
      <c r="D411">
        <v>0</v>
      </c>
      <c r="E411">
        <v>1</v>
      </c>
      <c r="F411">
        <v>1</v>
      </c>
      <c r="G411">
        <v>1</v>
      </c>
      <c r="H411">
        <v>2</v>
      </c>
      <c r="I411" t="s">
        <v>697</v>
      </c>
      <c r="J411" t="s">
        <v>3</v>
      </c>
      <c r="K411" t="s">
        <v>698</v>
      </c>
      <c r="L411">
        <v>37129807</v>
      </c>
      <c r="N411">
        <v>1011</v>
      </c>
      <c r="O411" t="s">
        <v>646</v>
      </c>
      <c r="P411" t="s">
        <v>646</v>
      </c>
      <c r="Q411">
        <v>1</v>
      </c>
      <c r="X411">
        <v>2.09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1</v>
      </c>
      <c r="AE411">
        <v>0</v>
      </c>
      <c r="AF411" t="s">
        <v>36</v>
      </c>
      <c r="AG411">
        <v>3.0043749999999996</v>
      </c>
      <c r="AH411">
        <v>2</v>
      </c>
      <c r="AI411">
        <v>51458008</v>
      </c>
      <c r="AJ411">
        <v>411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</row>
    <row r="412" spans="1:44" x14ac:dyDescent="0.2">
      <c r="A412">
        <f>ROW(Source!A275)</f>
        <v>275</v>
      </c>
      <c r="B412">
        <v>51458030</v>
      </c>
      <c r="C412">
        <v>51458002</v>
      </c>
      <c r="D412">
        <v>0</v>
      </c>
      <c r="E412">
        <v>1</v>
      </c>
      <c r="F412">
        <v>1</v>
      </c>
      <c r="G412">
        <v>1</v>
      </c>
      <c r="H412">
        <v>2</v>
      </c>
      <c r="I412" t="s">
        <v>681</v>
      </c>
      <c r="J412" t="s">
        <v>3</v>
      </c>
      <c r="K412" t="s">
        <v>682</v>
      </c>
      <c r="L412">
        <v>37129807</v>
      </c>
      <c r="N412">
        <v>1011</v>
      </c>
      <c r="O412" t="s">
        <v>646</v>
      </c>
      <c r="P412" t="s">
        <v>646</v>
      </c>
      <c r="Q412">
        <v>1</v>
      </c>
      <c r="X412">
        <v>7.83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1</v>
      </c>
      <c r="AE412">
        <v>0</v>
      </c>
      <c r="AF412" t="s">
        <v>36</v>
      </c>
      <c r="AG412">
        <v>11.255624999999998</v>
      </c>
      <c r="AH412">
        <v>2</v>
      </c>
      <c r="AI412">
        <v>51458009</v>
      </c>
      <c r="AJ412">
        <v>412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</row>
    <row r="413" spans="1:44" x14ac:dyDescent="0.2">
      <c r="A413">
        <f>ROW(Source!A275)</f>
        <v>275</v>
      </c>
      <c r="B413">
        <v>51458031</v>
      </c>
      <c r="C413">
        <v>51458002</v>
      </c>
      <c r="D413">
        <v>0</v>
      </c>
      <c r="E413">
        <v>1</v>
      </c>
      <c r="F413">
        <v>1</v>
      </c>
      <c r="G413">
        <v>1</v>
      </c>
      <c r="H413">
        <v>3</v>
      </c>
      <c r="I413" t="s">
        <v>775</v>
      </c>
      <c r="J413" t="s">
        <v>3</v>
      </c>
      <c r="K413" t="s">
        <v>776</v>
      </c>
      <c r="L413">
        <v>1339</v>
      </c>
      <c r="N413">
        <v>1007</v>
      </c>
      <c r="O413" t="s">
        <v>57</v>
      </c>
      <c r="P413" t="s">
        <v>57</v>
      </c>
      <c r="Q413">
        <v>1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 t="s">
        <v>3</v>
      </c>
      <c r="AG413">
        <v>0</v>
      </c>
      <c r="AH413">
        <v>2</v>
      </c>
      <c r="AI413">
        <v>51458010</v>
      </c>
      <c r="AJ413">
        <v>413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</row>
    <row r="414" spans="1:44" x14ac:dyDescent="0.2">
      <c r="A414">
        <f>ROW(Source!A275)</f>
        <v>275</v>
      </c>
      <c r="B414">
        <v>51458032</v>
      </c>
      <c r="C414">
        <v>51458002</v>
      </c>
      <c r="D414">
        <v>0</v>
      </c>
      <c r="E414">
        <v>1</v>
      </c>
      <c r="F414">
        <v>1</v>
      </c>
      <c r="G414">
        <v>1</v>
      </c>
      <c r="H414">
        <v>3</v>
      </c>
      <c r="I414" t="s">
        <v>777</v>
      </c>
      <c r="J414" t="s">
        <v>3</v>
      </c>
      <c r="K414" t="s">
        <v>778</v>
      </c>
      <c r="L414">
        <v>1407</v>
      </c>
      <c r="N414">
        <v>1013</v>
      </c>
      <c r="O414" t="s">
        <v>719</v>
      </c>
      <c r="P414" t="s">
        <v>719</v>
      </c>
      <c r="Q414">
        <v>1</v>
      </c>
      <c r="X414">
        <v>0.192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1</v>
      </c>
      <c r="AE414">
        <v>0</v>
      </c>
      <c r="AF414" t="s">
        <v>3</v>
      </c>
      <c r="AG414">
        <v>0.192</v>
      </c>
      <c r="AH414">
        <v>2</v>
      </c>
      <c r="AI414">
        <v>51458011</v>
      </c>
      <c r="AJ414">
        <v>414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</row>
    <row r="415" spans="1:44" x14ac:dyDescent="0.2">
      <c r="A415">
        <f>ROW(Source!A275)</f>
        <v>275</v>
      </c>
      <c r="B415">
        <v>51458033</v>
      </c>
      <c r="C415">
        <v>51458002</v>
      </c>
      <c r="D415">
        <v>0</v>
      </c>
      <c r="E415">
        <v>1</v>
      </c>
      <c r="F415">
        <v>1</v>
      </c>
      <c r="G415">
        <v>1</v>
      </c>
      <c r="H415">
        <v>3</v>
      </c>
      <c r="I415" t="s">
        <v>289</v>
      </c>
      <c r="J415" t="s">
        <v>3</v>
      </c>
      <c r="K415" t="s">
        <v>290</v>
      </c>
      <c r="L415">
        <v>1371</v>
      </c>
      <c r="N415">
        <v>1013</v>
      </c>
      <c r="O415" t="s">
        <v>154</v>
      </c>
      <c r="P415" t="s">
        <v>154</v>
      </c>
      <c r="Q415">
        <v>1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 t="s">
        <v>3</v>
      </c>
      <c r="AG415">
        <v>0</v>
      </c>
      <c r="AH415">
        <v>2</v>
      </c>
      <c r="AI415">
        <v>51458012</v>
      </c>
      <c r="AJ415">
        <v>415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</row>
    <row r="416" spans="1:44" x14ac:dyDescent="0.2">
      <c r="A416">
        <f>ROW(Source!A275)</f>
        <v>275</v>
      </c>
      <c r="B416">
        <v>51458034</v>
      </c>
      <c r="C416">
        <v>51458002</v>
      </c>
      <c r="D416">
        <v>0</v>
      </c>
      <c r="E416">
        <v>1</v>
      </c>
      <c r="F416">
        <v>1</v>
      </c>
      <c r="G416">
        <v>1</v>
      </c>
      <c r="H416">
        <v>3</v>
      </c>
      <c r="I416" t="s">
        <v>715</v>
      </c>
      <c r="J416" t="s">
        <v>3</v>
      </c>
      <c r="K416" t="s">
        <v>716</v>
      </c>
      <c r="L416">
        <v>1371</v>
      </c>
      <c r="N416">
        <v>1013</v>
      </c>
      <c r="O416" t="s">
        <v>154</v>
      </c>
      <c r="P416" t="s">
        <v>154</v>
      </c>
      <c r="Q416">
        <v>1</v>
      </c>
      <c r="X416">
        <v>192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1</v>
      </c>
      <c r="AE416">
        <v>0</v>
      </c>
      <c r="AF416" t="s">
        <v>3</v>
      </c>
      <c r="AG416">
        <v>192</v>
      </c>
      <c r="AH416">
        <v>2</v>
      </c>
      <c r="AI416">
        <v>51458013</v>
      </c>
      <c r="AJ416">
        <v>416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</row>
    <row r="417" spans="1:44" x14ac:dyDescent="0.2">
      <c r="A417">
        <f>ROW(Source!A275)</f>
        <v>275</v>
      </c>
      <c r="B417">
        <v>51458035</v>
      </c>
      <c r="C417">
        <v>51458002</v>
      </c>
      <c r="D417">
        <v>0</v>
      </c>
      <c r="E417">
        <v>1</v>
      </c>
      <c r="F417">
        <v>1</v>
      </c>
      <c r="G417">
        <v>1</v>
      </c>
      <c r="H417">
        <v>3</v>
      </c>
      <c r="I417" t="s">
        <v>730</v>
      </c>
      <c r="J417" t="s">
        <v>3</v>
      </c>
      <c r="K417" t="s">
        <v>731</v>
      </c>
      <c r="L417">
        <v>1407</v>
      </c>
      <c r="N417">
        <v>1013</v>
      </c>
      <c r="O417" t="s">
        <v>719</v>
      </c>
      <c r="P417" t="s">
        <v>719</v>
      </c>
      <c r="Q417">
        <v>1</v>
      </c>
      <c r="X417">
        <v>0.192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1</v>
      </c>
      <c r="AE417">
        <v>0</v>
      </c>
      <c r="AF417" t="s">
        <v>3</v>
      </c>
      <c r="AG417">
        <v>0.192</v>
      </c>
      <c r="AH417">
        <v>2</v>
      </c>
      <c r="AI417">
        <v>51458014</v>
      </c>
      <c r="AJ417">
        <v>417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</row>
    <row r="418" spans="1:44" x14ac:dyDescent="0.2">
      <c r="A418">
        <f>ROW(Source!A275)</f>
        <v>275</v>
      </c>
      <c r="B418">
        <v>51458036</v>
      </c>
      <c r="C418">
        <v>51458002</v>
      </c>
      <c r="D418">
        <v>0</v>
      </c>
      <c r="E418">
        <v>1</v>
      </c>
      <c r="F418">
        <v>1</v>
      </c>
      <c r="G418">
        <v>1</v>
      </c>
      <c r="H418">
        <v>3</v>
      </c>
      <c r="I418" t="s">
        <v>720</v>
      </c>
      <c r="J418" t="s">
        <v>3</v>
      </c>
      <c r="K418" t="s">
        <v>721</v>
      </c>
      <c r="L418">
        <v>1348</v>
      </c>
      <c r="N418">
        <v>1009</v>
      </c>
      <c r="O418" t="s">
        <v>230</v>
      </c>
      <c r="P418" t="s">
        <v>230</v>
      </c>
      <c r="Q418">
        <v>1000</v>
      </c>
      <c r="X418">
        <v>4.6100000000000002E-2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1</v>
      </c>
      <c r="AE418">
        <v>0</v>
      </c>
      <c r="AF418" t="s">
        <v>3</v>
      </c>
      <c r="AG418">
        <v>4.6100000000000002E-2</v>
      </c>
      <c r="AH418">
        <v>2</v>
      </c>
      <c r="AI418">
        <v>51458015</v>
      </c>
      <c r="AJ418">
        <v>418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</row>
    <row r="419" spans="1:44" x14ac:dyDescent="0.2">
      <c r="A419">
        <f>ROW(Source!A275)</f>
        <v>275</v>
      </c>
      <c r="B419">
        <v>51458037</v>
      </c>
      <c r="C419">
        <v>51458002</v>
      </c>
      <c r="D419">
        <v>0</v>
      </c>
      <c r="E419">
        <v>1</v>
      </c>
      <c r="F419">
        <v>1</v>
      </c>
      <c r="G419">
        <v>1</v>
      </c>
      <c r="H419">
        <v>3</v>
      </c>
      <c r="I419" t="s">
        <v>306</v>
      </c>
      <c r="J419" t="s">
        <v>3</v>
      </c>
      <c r="K419" t="s">
        <v>307</v>
      </c>
      <c r="L419">
        <v>1348</v>
      </c>
      <c r="N419">
        <v>1009</v>
      </c>
      <c r="O419" t="s">
        <v>230</v>
      </c>
      <c r="P419" t="s">
        <v>230</v>
      </c>
      <c r="Q419">
        <v>1000</v>
      </c>
      <c r="X419">
        <v>0.14599999999999999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1</v>
      </c>
      <c r="AE419">
        <v>0</v>
      </c>
      <c r="AF419" t="s">
        <v>3</v>
      </c>
      <c r="AG419">
        <v>0.14599999999999999</v>
      </c>
      <c r="AH419">
        <v>2</v>
      </c>
      <c r="AI419">
        <v>51458016</v>
      </c>
      <c r="AJ419">
        <v>419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</row>
    <row r="420" spans="1:44" x14ac:dyDescent="0.2">
      <c r="A420">
        <f>ROW(Source!A275)</f>
        <v>275</v>
      </c>
      <c r="B420">
        <v>51458038</v>
      </c>
      <c r="C420">
        <v>51458002</v>
      </c>
      <c r="D420">
        <v>0</v>
      </c>
      <c r="E420">
        <v>1</v>
      </c>
      <c r="F420">
        <v>1</v>
      </c>
      <c r="G420">
        <v>1</v>
      </c>
      <c r="H420">
        <v>3</v>
      </c>
      <c r="I420" t="s">
        <v>253</v>
      </c>
      <c r="J420" t="s">
        <v>3</v>
      </c>
      <c r="K420" t="s">
        <v>254</v>
      </c>
      <c r="L420">
        <v>1348</v>
      </c>
      <c r="N420">
        <v>1009</v>
      </c>
      <c r="O420" t="s">
        <v>230</v>
      </c>
      <c r="P420" t="s">
        <v>230</v>
      </c>
      <c r="Q420">
        <v>1000</v>
      </c>
      <c r="X420">
        <v>0.09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1</v>
      </c>
      <c r="AE420">
        <v>0</v>
      </c>
      <c r="AF420" t="s">
        <v>3</v>
      </c>
      <c r="AG420">
        <v>0.09</v>
      </c>
      <c r="AH420">
        <v>2</v>
      </c>
      <c r="AI420">
        <v>51458017</v>
      </c>
      <c r="AJ420">
        <v>420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</row>
    <row r="421" spans="1:44" x14ac:dyDescent="0.2">
      <c r="A421">
        <f>ROW(Source!A275)</f>
        <v>275</v>
      </c>
      <c r="B421">
        <v>51458039</v>
      </c>
      <c r="C421">
        <v>51458002</v>
      </c>
      <c r="D421">
        <v>0</v>
      </c>
      <c r="E421">
        <v>1</v>
      </c>
      <c r="F421">
        <v>1</v>
      </c>
      <c r="G421">
        <v>1</v>
      </c>
      <c r="H421">
        <v>3</v>
      </c>
      <c r="I421" t="s">
        <v>310</v>
      </c>
      <c r="J421" t="s">
        <v>3</v>
      </c>
      <c r="K421" t="s">
        <v>311</v>
      </c>
      <c r="L421">
        <v>1371</v>
      </c>
      <c r="N421">
        <v>1013</v>
      </c>
      <c r="O421" t="s">
        <v>154</v>
      </c>
      <c r="P421" t="s">
        <v>154</v>
      </c>
      <c r="Q421">
        <v>1</v>
      </c>
      <c r="X421">
        <v>96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1</v>
      </c>
      <c r="AE421">
        <v>0</v>
      </c>
      <c r="AF421" t="s">
        <v>3</v>
      </c>
      <c r="AG421">
        <v>96</v>
      </c>
      <c r="AH421">
        <v>2</v>
      </c>
      <c r="AI421">
        <v>51458018</v>
      </c>
      <c r="AJ421">
        <v>421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</row>
    <row r="422" spans="1:44" x14ac:dyDescent="0.2">
      <c r="A422">
        <f>ROW(Source!A275)</f>
        <v>275</v>
      </c>
      <c r="B422">
        <v>51458040</v>
      </c>
      <c r="C422">
        <v>51458002</v>
      </c>
      <c r="D422">
        <v>0</v>
      </c>
      <c r="E422">
        <v>1</v>
      </c>
      <c r="F422">
        <v>1</v>
      </c>
      <c r="G422">
        <v>1</v>
      </c>
      <c r="H422">
        <v>3</v>
      </c>
      <c r="I422" t="s">
        <v>223</v>
      </c>
      <c r="J422" t="s">
        <v>3</v>
      </c>
      <c r="K422" t="s">
        <v>224</v>
      </c>
      <c r="L422">
        <v>1301</v>
      </c>
      <c r="N422">
        <v>1003</v>
      </c>
      <c r="O422" t="s">
        <v>225</v>
      </c>
      <c r="P422" t="s">
        <v>225</v>
      </c>
      <c r="Q422">
        <v>1</v>
      </c>
      <c r="X422">
        <v>50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1</v>
      </c>
      <c r="AE422">
        <v>0</v>
      </c>
      <c r="AF422" t="s">
        <v>3</v>
      </c>
      <c r="AG422">
        <v>50</v>
      </c>
      <c r="AH422">
        <v>2</v>
      </c>
      <c r="AI422">
        <v>51458019</v>
      </c>
      <c r="AJ422">
        <v>422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</row>
    <row r="423" spans="1:44" x14ac:dyDescent="0.2">
      <c r="A423">
        <f>ROW(Source!A275)</f>
        <v>275</v>
      </c>
      <c r="B423">
        <v>51458041</v>
      </c>
      <c r="C423">
        <v>51458002</v>
      </c>
      <c r="D423">
        <v>0</v>
      </c>
      <c r="E423">
        <v>1</v>
      </c>
      <c r="F423">
        <v>1</v>
      </c>
      <c r="G423">
        <v>1</v>
      </c>
      <c r="H423">
        <v>3</v>
      </c>
      <c r="I423" t="s">
        <v>764</v>
      </c>
      <c r="J423" t="s">
        <v>3</v>
      </c>
      <c r="K423" t="s">
        <v>765</v>
      </c>
      <c r="L423">
        <v>1425</v>
      </c>
      <c r="N423">
        <v>1013</v>
      </c>
      <c r="O423" t="s">
        <v>766</v>
      </c>
      <c r="P423" t="s">
        <v>766</v>
      </c>
      <c r="Q423">
        <v>1</v>
      </c>
      <c r="X423">
        <v>0.01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 t="s">
        <v>3</v>
      </c>
      <c r="AG423">
        <v>0.01</v>
      </c>
      <c r="AH423">
        <v>2</v>
      </c>
      <c r="AI423">
        <v>51458020</v>
      </c>
      <c r="AJ423">
        <v>423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</row>
    <row r="424" spans="1:44" x14ac:dyDescent="0.2">
      <c r="A424">
        <f>ROW(Source!A275)</f>
        <v>275</v>
      </c>
      <c r="B424">
        <v>51458042</v>
      </c>
      <c r="C424">
        <v>51458002</v>
      </c>
      <c r="D424">
        <v>0</v>
      </c>
      <c r="E424">
        <v>1</v>
      </c>
      <c r="F424">
        <v>1</v>
      </c>
      <c r="G424">
        <v>1</v>
      </c>
      <c r="H424">
        <v>3</v>
      </c>
      <c r="I424" t="s">
        <v>779</v>
      </c>
      <c r="J424" t="s">
        <v>3</v>
      </c>
      <c r="K424" t="s">
        <v>780</v>
      </c>
      <c r="L424">
        <v>1377</v>
      </c>
      <c r="N424">
        <v>1013</v>
      </c>
      <c r="O424" t="s">
        <v>163</v>
      </c>
      <c r="P424" t="s">
        <v>163</v>
      </c>
      <c r="Q424">
        <v>1</v>
      </c>
      <c r="X424">
        <v>1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 t="s">
        <v>3</v>
      </c>
      <c r="AG424">
        <v>1</v>
      </c>
      <c r="AH424">
        <v>2</v>
      </c>
      <c r="AI424">
        <v>51458021</v>
      </c>
      <c r="AJ424">
        <v>424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</row>
    <row r="425" spans="1:44" x14ac:dyDescent="0.2">
      <c r="A425">
        <f>ROW(Source!A275)</f>
        <v>275</v>
      </c>
      <c r="B425">
        <v>51458043</v>
      </c>
      <c r="C425">
        <v>51458002</v>
      </c>
      <c r="D425">
        <v>0</v>
      </c>
      <c r="E425">
        <v>1</v>
      </c>
      <c r="F425">
        <v>1</v>
      </c>
      <c r="G425">
        <v>1</v>
      </c>
      <c r="H425">
        <v>3</v>
      </c>
      <c r="I425" t="s">
        <v>314</v>
      </c>
      <c r="J425" t="s">
        <v>3</v>
      </c>
      <c r="K425" t="s">
        <v>315</v>
      </c>
      <c r="L425">
        <v>1371</v>
      </c>
      <c r="N425">
        <v>1013</v>
      </c>
      <c r="O425" t="s">
        <v>154</v>
      </c>
      <c r="P425" t="s">
        <v>154</v>
      </c>
      <c r="Q425">
        <v>1</v>
      </c>
      <c r="X425">
        <v>96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1</v>
      </c>
      <c r="AE425">
        <v>0</v>
      </c>
      <c r="AF425" t="s">
        <v>3</v>
      </c>
      <c r="AG425">
        <v>96</v>
      </c>
      <c r="AH425">
        <v>2</v>
      </c>
      <c r="AI425">
        <v>51458022</v>
      </c>
      <c r="AJ425">
        <v>425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</row>
    <row r="426" spans="1:44" x14ac:dyDescent="0.2">
      <c r="A426">
        <f>ROW(Source!A275)</f>
        <v>275</v>
      </c>
      <c r="B426">
        <v>51458044</v>
      </c>
      <c r="C426">
        <v>51458002</v>
      </c>
      <c r="D426">
        <v>0</v>
      </c>
      <c r="E426">
        <v>1</v>
      </c>
      <c r="F426">
        <v>1</v>
      </c>
      <c r="G426">
        <v>1</v>
      </c>
      <c r="H426">
        <v>3</v>
      </c>
      <c r="I426" t="s">
        <v>318</v>
      </c>
      <c r="J426" t="s">
        <v>3</v>
      </c>
      <c r="K426" t="s">
        <v>319</v>
      </c>
      <c r="L426">
        <v>1371</v>
      </c>
      <c r="N426">
        <v>1013</v>
      </c>
      <c r="O426" t="s">
        <v>154</v>
      </c>
      <c r="P426" t="s">
        <v>154</v>
      </c>
      <c r="Q426">
        <v>1</v>
      </c>
      <c r="X426">
        <v>96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1</v>
      </c>
      <c r="AE426">
        <v>0</v>
      </c>
      <c r="AF426" t="s">
        <v>3</v>
      </c>
      <c r="AG426">
        <v>96</v>
      </c>
      <c r="AH426">
        <v>2</v>
      </c>
      <c r="AI426">
        <v>51458023</v>
      </c>
      <c r="AJ426">
        <v>426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</row>
    <row r="427" spans="1:44" x14ac:dyDescent="0.2">
      <c r="A427">
        <f>ROW(Source!A276)</f>
        <v>276</v>
      </c>
      <c r="B427">
        <v>51458058</v>
      </c>
      <c r="C427">
        <v>51458045</v>
      </c>
      <c r="D427">
        <v>0</v>
      </c>
      <c r="E427">
        <v>1</v>
      </c>
      <c r="F427">
        <v>1</v>
      </c>
      <c r="G427">
        <v>1</v>
      </c>
      <c r="H427">
        <v>1</v>
      </c>
      <c r="I427" t="s">
        <v>771</v>
      </c>
      <c r="J427" t="s">
        <v>3</v>
      </c>
      <c r="K427" t="s">
        <v>772</v>
      </c>
      <c r="L427">
        <v>1369</v>
      </c>
      <c r="N427">
        <v>1013</v>
      </c>
      <c r="O427" t="s">
        <v>642</v>
      </c>
      <c r="P427" t="s">
        <v>642</v>
      </c>
      <c r="Q427">
        <v>1</v>
      </c>
      <c r="X427">
        <v>44.21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1</v>
      </c>
      <c r="AE427">
        <v>1</v>
      </c>
      <c r="AF427" t="s">
        <v>43</v>
      </c>
      <c r="AG427">
        <v>58.467724999999994</v>
      </c>
      <c r="AH427">
        <v>2</v>
      </c>
      <c r="AI427">
        <v>51458046</v>
      </c>
      <c r="AJ427">
        <v>427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</row>
    <row r="428" spans="1:44" x14ac:dyDescent="0.2">
      <c r="A428">
        <f>ROW(Source!A276)</f>
        <v>276</v>
      </c>
      <c r="B428">
        <v>51458059</v>
      </c>
      <c r="C428">
        <v>51458045</v>
      </c>
      <c r="D428">
        <v>121548</v>
      </c>
      <c r="E428">
        <v>1</v>
      </c>
      <c r="F428">
        <v>1</v>
      </c>
      <c r="G428">
        <v>1</v>
      </c>
      <c r="H428">
        <v>1</v>
      </c>
      <c r="I428" t="s">
        <v>31</v>
      </c>
      <c r="J428" t="s">
        <v>3</v>
      </c>
      <c r="K428" t="s">
        <v>643</v>
      </c>
      <c r="L428">
        <v>1369</v>
      </c>
      <c r="N428">
        <v>1013</v>
      </c>
      <c r="O428" t="s">
        <v>642</v>
      </c>
      <c r="P428" t="s">
        <v>642</v>
      </c>
      <c r="Q428">
        <v>1</v>
      </c>
      <c r="X428">
        <v>27.13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1</v>
      </c>
      <c r="AE428">
        <v>2</v>
      </c>
      <c r="AF428" t="s">
        <v>36</v>
      </c>
      <c r="AG428">
        <v>38.999375000000001</v>
      </c>
      <c r="AH428">
        <v>2</v>
      </c>
      <c r="AI428">
        <v>51458047</v>
      </c>
      <c r="AJ428">
        <v>428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</row>
    <row r="429" spans="1:44" x14ac:dyDescent="0.2">
      <c r="A429">
        <f>ROW(Source!A276)</f>
        <v>276</v>
      </c>
      <c r="B429">
        <v>51458060</v>
      </c>
      <c r="C429">
        <v>51458045</v>
      </c>
      <c r="D429">
        <v>0</v>
      </c>
      <c r="E429">
        <v>1</v>
      </c>
      <c r="F429">
        <v>1</v>
      </c>
      <c r="G429">
        <v>1</v>
      </c>
      <c r="H429">
        <v>2</v>
      </c>
      <c r="I429" t="s">
        <v>781</v>
      </c>
      <c r="J429" t="s">
        <v>3</v>
      </c>
      <c r="K429" t="s">
        <v>782</v>
      </c>
      <c r="L429">
        <v>37129807</v>
      </c>
      <c r="N429">
        <v>1011</v>
      </c>
      <c r="O429" t="s">
        <v>646</v>
      </c>
      <c r="P429" t="s">
        <v>646</v>
      </c>
      <c r="Q429">
        <v>1</v>
      </c>
      <c r="X429">
        <v>2.2799999999999998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1</v>
      </c>
      <c r="AE429">
        <v>0</v>
      </c>
      <c r="AF429" t="s">
        <v>36</v>
      </c>
      <c r="AG429">
        <v>3.2774999999999994</v>
      </c>
      <c r="AH429">
        <v>2</v>
      </c>
      <c r="AI429">
        <v>51458048</v>
      </c>
      <c r="AJ429">
        <v>429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</row>
    <row r="430" spans="1:44" x14ac:dyDescent="0.2">
      <c r="A430">
        <f>ROW(Source!A276)</f>
        <v>276</v>
      </c>
      <c r="B430">
        <v>51458061</v>
      </c>
      <c r="C430">
        <v>51458045</v>
      </c>
      <c r="D430">
        <v>0</v>
      </c>
      <c r="E430">
        <v>1</v>
      </c>
      <c r="F430">
        <v>1</v>
      </c>
      <c r="G430">
        <v>1</v>
      </c>
      <c r="H430">
        <v>2</v>
      </c>
      <c r="I430" t="s">
        <v>693</v>
      </c>
      <c r="J430" t="s">
        <v>3</v>
      </c>
      <c r="K430" t="s">
        <v>694</v>
      </c>
      <c r="L430">
        <v>37129807</v>
      </c>
      <c r="N430">
        <v>1011</v>
      </c>
      <c r="O430" t="s">
        <v>646</v>
      </c>
      <c r="P430" t="s">
        <v>646</v>
      </c>
      <c r="Q430">
        <v>1</v>
      </c>
      <c r="X430">
        <v>2.2799999999999998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1</v>
      </c>
      <c r="AE430">
        <v>0</v>
      </c>
      <c r="AF430" t="s">
        <v>36</v>
      </c>
      <c r="AG430">
        <v>3.2774999999999994</v>
      </c>
      <c r="AH430">
        <v>2</v>
      </c>
      <c r="AI430">
        <v>51458049</v>
      </c>
      <c r="AJ430">
        <v>430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</row>
    <row r="431" spans="1:44" x14ac:dyDescent="0.2">
      <c r="A431">
        <f>ROW(Source!A276)</f>
        <v>276</v>
      </c>
      <c r="B431">
        <v>51458062</v>
      </c>
      <c r="C431">
        <v>51458045</v>
      </c>
      <c r="D431">
        <v>0</v>
      </c>
      <c r="E431">
        <v>1</v>
      </c>
      <c r="F431">
        <v>1</v>
      </c>
      <c r="G431">
        <v>1</v>
      </c>
      <c r="H431">
        <v>2</v>
      </c>
      <c r="I431" t="s">
        <v>773</v>
      </c>
      <c r="J431" t="s">
        <v>3</v>
      </c>
      <c r="K431" t="s">
        <v>774</v>
      </c>
      <c r="L431">
        <v>37129807</v>
      </c>
      <c r="N431">
        <v>1011</v>
      </c>
      <c r="O431" t="s">
        <v>646</v>
      </c>
      <c r="P431" t="s">
        <v>646</v>
      </c>
      <c r="Q431">
        <v>1</v>
      </c>
      <c r="X431">
        <v>2.2799999999999998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1</v>
      </c>
      <c r="AE431">
        <v>0</v>
      </c>
      <c r="AF431" t="s">
        <v>36</v>
      </c>
      <c r="AG431">
        <v>3.2774999999999994</v>
      </c>
      <c r="AH431">
        <v>2</v>
      </c>
      <c r="AI431">
        <v>51458050</v>
      </c>
      <c r="AJ431">
        <v>431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</row>
    <row r="432" spans="1:44" x14ac:dyDescent="0.2">
      <c r="A432">
        <f>ROW(Source!A276)</f>
        <v>276</v>
      </c>
      <c r="B432">
        <v>51458063</v>
      </c>
      <c r="C432">
        <v>51458045</v>
      </c>
      <c r="D432">
        <v>0</v>
      </c>
      <c r="E432">
        <v>1</v>
      </c>
      <c r="F432">
        <v>1</v>
      </c>
      <c r="G432">
        <v>1</v>
      </c>
      <c r="H432">
        <v>2</v>
      </c>
      <c r="I432" t="s">
        <v>783</v>
      </c>
      <c r="J432" t="s">
        <v>3</v>
      </c>
      <c r="K432" t="s">
        <v>784</v>
      </c>
      <c r="L432">
        <v>37129807</v>
      </c>
      <c r="N432">
        <v>1011</v>
      </c>
      <c r="O432" t="s">
        <v>646</v>
      </c>
      <c r="P432" t="s">
        <v>646</v>
      </c>
      <c r="Q432">
        <v>1</v>
      </c>
      <c r="X432">
        <v>1.62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1</v>
      </c>
      <c r="AE432">
        <v>0</v>
      </c>
      <c r="AF432" t="s">
        <v>36</v>
      </c>
      <c r="AG432">
        <v>2.3287500000000003</v>
      </c>
      <c r="AH432">
        <v>2</v>
      </c>
      <c r="AI432">
        <v>51458051</v>
      </c>
      <c r="AJ432">
        <v>432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</row>
    <row r="433" spans="1:44" x14ac:dyDescent="0.2">
      <c r="A433">
        <f>ROW(Source!A276)</f>
        <v>276</v>
      </c>
      <c r="B433">
        <v>51458064</v>
      </c>
      <c r="C433">
        <v>51458045</v>
      </c>
      <c r="D433">
        <v>0</v>
      </c>
      <c r="E433">
        <v>1</v>
      </c>
      <c r="F433">
        <v>1</v>
      </c>
      <c r="G433">
        <v>1</v>
      </c>
      <c r="H433">
        <v>2</v>
      </c>
      <c r="I433" t="s">
        <v>785</v>
      </c>
      <c r="J433" t="s">
        <v>3</v>
      </c>
      <c r="K433" t="s">
        <v>786</v>
      </c>
      <c r="L433">
        <v>37129807</v>
      </c>
      <c r="N433">
        <v>1011</v>
      </c>
      <c r="O433" t="s">
        <v>646</v>
      </c>
      <c r="P433" t="s">
        <v>646</v>
      </c>
      <c r="Q433">
        <v>1</v>
      </c>
      <c r="X433">
        <v>1.03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1</v>
      </c>
      <c r="AE433">
        <v>0</v>
      </c>
      <c r="AF433" t="s">
        <v>36</v>
      </c>
      <c r="AG433">
        <v>1.4806250000000001</v>
      </c>
      <c r="AH433">
        <v>2</v>
      </c>
      <c r="AI433">
        <v>51458052</v>
      </c>
      <c r="AJ433">
        <v>433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</row>
    <row r="434" spans="1:44" x14ac:dyDescent="0.2">
      <c r="A434">
        <f>ROW(Source!A276)</f>
        <v>276</v>
      </c>
      <c r="B434">
        <v>51458065</v>
      </c>
      <c r="C434">
        <v>51458045</v>
      </c>
      <c r="D434">
        <v>0</v>
      </c>
      <c r="E434">
        <v>1</v>
      </c>
      <c r="F434">
        <v>1</v>
      </c>
      <c r="G434">
        <v>1</v>
      </c>
      <c r="H434">
        <v>2</v>
      </c>
      <c r="I434" t="s">
        <v>787</v>
      </c>
      <c r="J434" t="s">
        <v>3</v>
      </c>
      <c r="K434" t="s">
        <v>788</v>
      </c>
      <c r="L434">
        <v>37129807</v>
      </c>
      <c r="N434">
        <v>1011</v>
      </c>
      <c r="O434" t="s">
        <v>646</v>
      </c>
      <c r="P434" t="s">
        <v>646</v>
      </c>
      <c r="Q434">
        <v>1</v>
      </c>
      <c r="X434">
        <v>2.67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1</v>
      </c>
      <c r="AE434">
        <v>0</v>
      </c>
      <c r="AF434" t="s">
        <v>36</v>
      </c>
      <c r="AG434">
        <v>3.8381249999999998</v>
      </c>
      <c r="AH434">
        <v>2</v>
      </c>
      <c r="AI434">
        <v>51458053</v>
      </c>
      <c r="AJ434">
        <v>434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</row>
    <row r="435" spans="1:44" x14ac:dyDescent="0.2">
      <c r="A435">
        <f>ROW(Source!A276)</f>
        <v>276</v>
      </c>
      <c r="B435">
        <v>51458066</v>
      </c>
      <c r="C435">
        <v>51458045</v>
      </c>
      <c r="D435">
        <v>0</v>
      </c>
      <c r="E435">
        <v>1</v>
      </c>
      <c r="F435">
        <v>1</v>
      </c>
      <c r="G435">
        <v>1</v>
      </c>
      <c r="H435">
        <v>2</v>
      </c>
      <c r="I435" t="s">
        <v>789</v>
      </c>
      <c r="J435" t="s">
        <v>3</v>
      </c>
      <c r="K435" t="s">
        <v>790</v>
      </c>
      <c r="L435">
        <v>37129807</v>
      </c>
      <c r="N435">
        <v>1011</v>
      </c>
      <c r="O435" t="s">
        <v>646</v>
      </c>
      <c r="P435" t="s">
        <v>646</v>
      </c>
      <c r="Q435">
        <v>1</v>
      </c>
      <c r="X435">
        <v>0.19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1</v>
      </c>
      <c r="AE435">
        <v>0</v>
      </c>
      <c r="AF435" t="s">
        <v>36</v>
      </c>
      <c r="AG435">
        <v>0.27312499999999995</v>
      </c>
      <c r="AH435">
        <v>2</v>
      </c>
      <c r="AI435">
        <v>51458054</v>
      </c>
      <c r="AJ435">
        <v>435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</row>
    <row r="436" spans="1:44" x14ac:dyDescent="0.2">
      <c r="A436">
        <f>ROW(Source!A276)</f>
        <v>276</v>
      </c>
      <c r="B436">
        <v>51458067</v>
      </c>
      <c r="C436">
        <v>51458045</v>
      </c>
      <c r="D436">
        <v>0</v>
      </c>
      <c r="E436">
        <v>1</v>
      </c>
      <c r="F436">
        <v>1</v>
      </c>
      <c r="G436">
        <v>1</v>
      </c>
      <c r="H436">
        <v>2</v>
      </c>
      <c r="I436" t="s">
        <v>681</v>
      </c>
      <c r="J436" t="s">
        <v>3</v>
      </c>
      <c r="K436" t="s">
        <v>682</v>
      </c>
      <c r="L436">
        <v>37129807</v>
      </c>
      <c r="N436">
        <v>1011</v>
      </c>
      <c r="O436" t="s">
        <v>646</v>
      </c>
      <c r="P436" t="s">
        <v>646</v>
      </c>
      <c r="Q436">
        <v>1</v>
      </c>
      <c r="X436">
        <v>9.57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1</v>
      </c>
      <c r="AE436">
        <v>0</v>
      </c>
      <c r="AF436" t="s">
        <v>36</v>
      </c>
      <c r="AG436">
        <v>13.756874999999999</v>
      </c>
      <c r="AH436">
        <v>2</v>
      </c>
      <c r="AI436">
        <v>51458055</v>
      </c>
      <c r="AJ436">
        <v>436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</row>
    <row r="437" spans="1:44" x14ac:dyDescent="0.2">
      <c r="A437">
        <f>ROW(Source!A276)</f>
        <v>276</v>
      </c>
      <c r="B437">
        <v>51458068</v>
      </c>
      <c r="C437">
        <v>51458045</v>
      </c>
      <c r="D437">
        <v>0</v>
      </c>
      <c r="E437">
        <v>1</v>
      </c>
      <c r="F437">
        <v>1</v>
      </c>
      <c r="G437">
        <v>1</v>
      </c>
      <c r="H437">
        <v>2</v>
      </c>
      <c r="I437" t="s">
        <v>707</v>
      </c>
      <c r="J437" t="s">
        <v>3</v>
      </c>
      <c r="K437" t="s">
        <v>708</v>
      </c>
      <c r="L437">
        <v>37129807</v>
      </c>
      <c r="N437">
        <v>1011</v>
      </c>
      <c r="O437" t="s">
        <v>646</v>
      </c>
      <c r="P437" t="s">
        <v>646</v>
      </c>
      <c r="Q437">
        <v>1</v>
      </c>
      <c r="X437">
        <v>4.46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1</v>
      </c>
      <c r="AE437">
        <v>0</v>
      </c>
      <c r="AF437" t="s">
        <v>36</v>
      </c>
      <c r="AG437">
        <v>6.4112499999999999</v>
      </c>
      <c r="AH437">
        <v>2</v>
      </c>
      <c r="AI437">
        <v>51458056</v>
      </c>
      <c r="AJ437">
        <v>437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</row>
    <row r="438" spans="1:44" x14ac:dyDescent="0.2">
      <c r="A438">
        <f>ROW(Source!A276)</f>
        <v>276</v>
      </c>
      <c r="B438">
        <v>51458069</v>
      </c>
      <c r="C438">
        <v>51458045</v>
      </c>
      <c r="D438">
        <v>0</v>
      </c>
      <c r="E438">
        <v>1</v>
      </c>
      <c r="F438">
        <v>1</v>
      </c>
      <c r="G438">
        <v>1</v>
      </c>
      <c r="H438">
        <v>2</v>
      </c>
      <c r="I438" t="s">
        <v>709</v>
      </c>
      <c r="J438" t="s">
        <v>3</v>
      </c>
      <c r="K438" t="s">
        <v>710</v>
      </c>
      <c r="L438">
        <v>37129807</v>
      </c>
      <c r="N438">
        <v>1011</v>
      </c>
      <c r="O438" t="s">
        <v>646</v>
      </c>
      <c r="P438" t="s">
        <v>646</v>
      </c>
      <c r="Q438">
        <v>1</v>
      </c>
      <c r="X438">
        <v>1.1499999999999999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1</v>
      </c>
      <c r="AE438">
        <v>0</v>
      </c>
      <c r="AF438" t="s">
        <v>36</v>
      </c>
      <c r="AG438">
        <v>1.653125</v>
      </c>
      <c r="AH438">
        <v>2</v>
      </c>
      <c r="AI438">
        <v>51458057</v>
      </c>
      <c r="AJ438">
        <v>438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</row>
    <row r="439" spans="1:44" x14ac:dyDescent="0.2">
      <c r="A439">
        <f>ROW(Source!A277)</f>
        <v>277</v>
      </c>
      <c r="B439">
        <v>51458058</v>
      </c>
      <c r="C439">
        <v>51458045</v>
      </c>
      <c r="D439">
        <v>0</v>
      </c>
      <c r="E439">
        <v>1</v>
      </c>
      <c r="F439">
        <v>1</v>
      </c>
      <c r="G439">
        <v>1</v>
      </c>
      <c r="H439">
        <v>1</v>
      </c>
      <c r="I439" t="s">
        <v>771</v>
      </c>
      <c r="J439" t="s">
        <v>3</v>
      </c>
      <c r="K439" t="s">
        <v>772</v>
      </c>
      <c r="L439">
        <v>1369</v>
      </c>
      <c r="N439">
        <v>1013</v>
      </c>
      <c r="O439" t="s">
        <v>642</v>
      </c>
      <c r="P439" t="s">
        <v>642</v>
      </c>
      <c r="Q439">
        <v>1</v>
      </c>
      <c r="X439">
        <v>44.21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1</v>
      </c>
      <c r="AE439">
        <v>1</v>
      </c>
      <c r="AF439" t="s">
        <v>43</v>
      </c>
      <c r="AG439">
        <v>58.467724999999994</v>
      </c>
      <c r="AH439">
        <v>2</v>
      </c>
      <c r="AI439">
        <v>51458046</v>
      </c>
      <c r="AJ439">
        <v>439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</row>
    <row r="440" spans="1:44" x14ac:dyDescent="0.2">
      <c r="A440">
        <f>ROW(Source!A277)</f>
        <v>277</v>
      </c>
      <c r="B440">
        <v>51458059</v>
      </c>
      <c r="C440">
        <v>51458045</v>
      </c>
      <c r="D440">
        <v>121548</v>
      </c>
      <c r="E440">
        <v>1</v>
      </c>
      <c r="F440">
        <v>1</v>
      </c>
      <c r="G440">
        <v>1</v>
      </c>
      <c r="H440">
        <v>1</v>
      </c>
      <c r="I440" t="s">
        <v>31</v>
      </c>
      <c r="J440" t="s">
        <v>3</v>
      </c>
      <c r="K440" t="s">
        <v>643</v>
      </c>
      <c r="L440">
        <v>1369</v>
      </c>
      <c r="N440">
        <v>1013</v>
      </c>
      <c r="O440" t="s">
        <v>642</v>
      </c>
      <c r="P440" t="s">
        <v>642</v>
      </c>
      <c r="Q440">
        <v>1</v>
      </c>
      <c r="X440">
        <v>27.13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1</v>
      </c>
      <c r="AE440">
        <v>2</v>
      </c>
      <c r="AF440" t="s">
        <v>36</v>
      </c>
      <c r="AG440">
        <v>38.999375000000001</v>
      </c>
      <c r="AH440">
        <v>2</v>
      </c>
      <c r="AI440">
        <v>51458047</v>
      </c>
      <c r="AJ440">
        <v>440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</row>
    <row r="441" spans="1:44" x14ac:dyDescent="0.2">
      <c r="A441">
        <f>ROW(Source!A277)</f>
        <v>277</v>
      </c>
      <c r="B441">
        <v>51458060</v>
      </c>
      <c r="C441">
        <v>51458045</v>
      </c>
      <c r="D441">
        <v>0</v>
      </c>
      <c r="E441">
        <v>1</v>
      </c>
      <c r="F441">
        <v>1</v>
      </c>
      <c r="G441">
        <v>1</v>
      </c>
      <c r="H441">
        <v>2</v>
      </c>
      <c r="I441" t="s">
        <v>781</v>
      </c>
      <c r="J441" t="s">
        <v>3</v>
      </c>
      <c r="K441" t="s">
        <v>782</v>
      </c>
      <c r="L441">
        <v>37129807</v>
      </c>
      <c r="N441">
        <v>1011</v>
      </c>
      <c r="O441" t="s">
        <v>646</v>
      </c>
      <c r="P441" t="s">
        <v>646</v>
      </c>
      <c r="Q441">
        <v>1</v>
      </c>
      <c r="X441">
        <v>2.2799999999999998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1</v>
      </c>
      <c r="AE441">
        <v>0</v>
      </c>
      <c r="AF441" t="s">
        <v>36</v>
      </c>
      <c r="AG441">
        <v>3.2774999999999994</v>
      </c>
      <c r="AH441">
        <v>2</v>
      </c>
      <c r="AI441">
        <v>51458048</v>
      </c>
      <c r="AJ441">
        <v>441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</row>
    <row r="442" spans="1:44" x14ac:dyDescent="0.2">
      <c r="A442">
        <f>ROW(Source!A277)</f>
        <v>277</v>
      </c>
      <c r="B442">
        <v>51458061</v>
      </c>
      <c r="C442">
        <v>51458045</v>
      </c>
      <c r="D442">
        <v>0</v>
      </c>
      <c r="E442">
        <v>1</v>
      </c>
      <c r="F442">
        <v>1</v>
      </c>
      <c r="G442">
        <v>1</v>
      </c>
      <c r="H442">
        <v>2</v>
      </c>
      <c r="I442" t="s">
        <v>693</v>
      </c>
      <c r="J442" t="s">
        <v>3</v>
      </c>
      <c r="K442" t="s">
        <v>694</v>
      </c>
      <c r="L442">
        <v>37129807</v>
      </c>
      <c r="N442">
        <v>1011</v>
      </c>
      <c r="O442" t="s">
        <v>646</v>
      </c>
      <c r="P442" t="s">
        <v>646</v>
      </c>
      <c r="Q442">
        <v>1</v>
      </c>
      <c r="X442">
        <v>2.2799999999999998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1</v>
      </c>
      <c r="AE442">
        <v>0</v>
      </c>
      <c r="AF442" t="s">
        <v>36</v>
      </c>
      <c r="AG442">
        <v>3.2774999999999994</v>
      </c>
      <c r="AH442">
        <v>2</v>
      </c>
      <c r="AI442">
        <v>51458049</v>
      </c>
      <c r="AJ442">
        <v>442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</row>
    <row r="443" spans="1:44" x14ac:dyDescent="0.2">
      <c r="A443">
        <f>ROW(Source!A277)</f>
        <v>277</v>
      </c>
      <c r="B443">
        <v>51458062</v>
      </c>
      <c r="C443">
        <v>51458045</v>
      </c>
      <c r="D443">
        <v>0</v>
      </c>
      <c r="E443">
        <v>1</v>
      </c>
      <c r="F443">
        <v>1</v>
      </c>
      <c r="G443">
        <v>1</v>
      </c>
      <c r="H443">
        <v>2</v>
      </c>
      <c r="I443" t="s">
        <v>773</v>
      </c>
      <c r="J443" t="s">
        <v>3</v>
      </c>
      <c r="K443" t="s">
        <v>774</v>
      </c>
      <c r="L443">
        <v>37129807</v>
      </c>
      <c r="N443">
        <v>1011</v>
      </c>
      <c r="O443" t="s">
        <v>646</v>
      </c>
      <c r="P443" t="s">
        <v>646</v>
      </c>
      <c r="Q443">
        <v>1</v>
      </c>
      <c r="X443">
        <v>2.2799999999999998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1</v>
      </c>
      <c r="AE443">
        <v>0</v>
      </c>
      <c r="AF443" t="s">
        <v>36</v>
      </c>
      <c r="AG443">
        <v>3.2774999999999994</v>
      </c>
      <c r="AH443">
        <v>2</v>
      </c>
      <c r="AI443">
        <v>51458050</v>
      </c>
      <c r="AJ443">
        <v>443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</row>
    <row r="444" spans="1:44" x14ac:dyDescent="0.2">
      <c r="A444">
        <f>ROW(Source!A277)</f>
        <v>277</v>
      </c>
      <c r="B444">
        <v>51458063</v>
      </c>
      <c r="C444">
        <v>51458045</v>
      </c>
      <c r="D444">
        <v>0</v>
      </c>
      <c r="E444">
        <v>1</v>
      </c>
      <c r="F444">
        <v>1</v>
      </c>
      <c r="G444">
        <v>1</v>
      </c>
      <c r="H444">
        <v>2</v>
      </c>
      <c r="I444" t="s">
        <v>783</v>
      </c>
      <c r="J444" t="s">
        <v>3</v>
      </c>
      <c r="K444" t="s">
        <v>784</v>
      </c>
      <c r="L444">
        <v>37129807</v>
      </c>
      <c r="N444">
        <v>1011</v>
      </c>
      <c r="O444" t="s">
        <v>646</v>
      </c>
      <c r="P444" t="s">
        <v>646</v>
      </c>
      <c r="Q444">
        <v>1</v>
      </c>
      <c r="X444">
        <v>1.62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1</v>
      </c>
      <c r="AE444">
        <v>0</v>
      </c>
      <c r="AF444" t="s">
        <v>36</v>
      </c>
      <c r="AG444">
        <v>2.3287500000000003</v>
      </c>
      <c r="AH444">
        <v>2</v>
      </c>
      <c r="AI444">
        <v>51458051</v>
      </c>
      <c r="AJ444">
        <v>444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</row>
    <row r="445" spans="1:44" x14ac:dyDescent="0.2">
      <c r="A445">
        <f>ROW(Source!A277)</f>
        <v>277</v>
      </c>
      <c r="B445">
        <v>51458064</v>
      </c>
      <c r="C445">
        <v>51458045</v>
      </c>
      <c r="D445">
        <v>0</v>
      </c>
      <c r="E445">
        <v>1</v>
      </c>
      <c r="F445">
        <v>1</v>
      </c>
      <c r="G445">
        <v>1</v>
      </c>
      <c r="H445">
        <v>2</v>
      </c>
      <c r="I445" t="s">
        <v>785</v>
      </c>
      <c r="J445" t="s">
        <v>3</v>
      </c>
      <c r="K445" t="s">
        <v>786</v>
      </c>
      <c r="L445">
        <v>37129807</v>
      </c>
      <c r="N445">
        <v>1011</v>
      </c>
      <c r="O445" t="s">
        <v>646</v>
      </c>
      <c r="P445" t="s">
        <v>646</v>
      </c>
      <c r="Q445">
        <v>1</v>
      </c>
      <c r="X445">
        <v>1.03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1</v>
      </c>
      <c r="AE445">
        <v>0</v>
      </c>
      <c r="AF445" t="s">
        <v>36</v>
      </c>
      <c r="AG445">
        <v>1.4806250000000001</v>
      </c>
      <c r="AH445">
        <v>2</v>
      </c>
      <c r="AI445">
        <v>51458052</v>
      </c>
      <c r="AJ445">
        <v>445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</row>
    <row r="446" spans="1:44" x14ac:dyDescent="0.2">
      <c r="A446">
        <f>ROW(Source!A277)</f>
        <v>277</v>
      </c>
      <c r="B446">
        <v>51458065</v>
      </c>
      <c r="C446">
        <v>51458045</v>
      </c>
      <c r="D446">
        <v>0</v>
      </c>
      <c r="E446">
        <v>1</v>
      </c>
      <c r="F446">
        <v>1</v>
      </c>
      <c r="G446">
        <v>1</v>
      </c>
      <c r="H446">
        <v>2</v>
      </c>
      <c r="I446" t="s">
        <v>787</v>
      </c>
      <c r="J446" t="s">
        <v>3</v>
      </c>
      <c r="K446" t="s">
        <v>788</v>
      </c>
      <c r="L446">
        <v>37129807</v>
      </c>
      <c r="N446">
        <v>1011</v>
      </c>
      <c r="O446" t="s">
        <v>646</v>
      </c>
      <c r="P446" t="s">
        <v>646</v>
      </c>
      <c r="Q446">
        <v>1</v>
      </c>
      <c r="X446">
        <v>2.67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1</v>
      </c>
      <c r="AE446">
        <v>0</v>
      </c>
      <c r="AF446" t="s">
        <v>36</v>
      </c>
      <c r="AG446">
        <v>3.8381249999999998</v>
      </c>
      <c r="AH446">
        <v>2</v>
      </c>
      <c r="AI446">
        <v>51458053</v>
      </c>
      <c r="AJ446">
        <v>446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</row>
    <row r="447" spans="1:44" x14ac:dyDescent="0.2">
      <c r="A447">
        <f>ROW(Source!A277)</f>
        <v>277</v>
      </c>
      <c r="B447">
        <v>51458066</v>
      </c>
      <c r="C447">
        <v>51458045</v>
      </c>
      <c r="D447">
        <v>0</v>
      </c>
      <c r="E447">
        <v>1</v>
      </c>
      <c r="F447">
        <v>1</v>
      </c>
      <c r="G447">
        <v>1</v>
      </c>
      <c r="H447">
        <v>2</v>
      </c>
      <c r="I447" t="s">
        <v>789</v>
      </c>
      <c r="J447" t="s">
        <v>3</v>
      </c>
      <c r="K447" t="s">
        <v>790</v>
      </c>
      <c r="L447">
        <v>37129807</v>
      </c>
      <c r="N447">
        <v>1011</v>
      </c>
      <c r="O447" t="s">
        <v>646</v>
      </c>
      <c r="P447" t="s">
        <v>646</v>
      </c>
      <c r="Q447">
        <v>1</v>
      </c>
      <c r="X447">
        <v>0.19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1</v>
      </c>
      <c r="AE447">
        <v>0</v>
      </c>
      <c r="AF447" t="s">
        <v>36</v>
      </c>
      <c r="AG447">
        <v>0.27312499999999995</v>
      </c>
      <c r="AH447">
        <v>2</v>
      </c>
      <c r="AI447">
        <v>51458054</v>
      </c>
      <c r="AJ447">
        <v>447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</row>
    <row r="448" spans="1:44" x14ac:dyDescent="0.2">
      <c r="A448">
        <f>ROW(Source!A277)</f>
        <v>277</v>
      </c>
      <c r="B448">
        <v>51458067</v>
      </c>
      <c r="C448">
        <v>51458045</v>
      </c>
      <c r="D448">
        <v>0</v>
      </c>
      <c r="E448">
        <v>1</v>
      </c>
      <c r="F448">
        <v>1</v>
      </c>
      <c r="G448">
        <v>1</v>
      </c>
      <c r="H448">
        <v>2</v>
      </c>
      <c r="I448" t="s">
        <v>681</v>
      </c>
      <c r="J448" t="s">
        <v>3</v>
      </c>
      <c r="K448" t="s">
        <v>682</v>
      </c>
      <c r="L448">
        <v>37129807</v>
      </c>
      <c r="N448">
        <v>1011</v>
      </c>
      <c r="O448" t="s">
        <v>646</v>
      </c>
      <c r="P448" t="s">
        <v>646</v>
      </c>
      <c r="Q448">
        <v>1</v>
      </c>
      <c r="X448">
        <v>9.57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1</v>
      </c>
      <c r="AE448">
        <v>0</v>
      </c>
      <c r="AF448" t="s">
        <v>36</v>
      </c>
      <c r="AG448">
        <v>13.756874999999999</v>
      </c>
      <c r="AH448">
        <v>2</v>
      </c>
      <c r="AI448">
        <v>51458055</v>
      </c>
      <c r="AJ448">
        <v>448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</row>
    <row r="449" spans="1:44" x14ac:dyDescent="0.2">
      <c r="A449">
        <f>ROW(Source!A277)</f>
        <v>277</v>
      </c>
      <c r="B449">
        <v>51458068</v>
      </c>
      <c r="C449">
        <v>51458045</v>
      </c>
      <c r="D449">
        <v>0</v>
      </c>
      <c r="E449">
        <v>1</v>
      </c>
      <c r="F449">
        <v>1</v>
      </c>
      <c r="G449">
        <v>1</v>
      </c>
      <c r="H449">
        <v>2</v>
      </c>
      <c r="I449" t="s">
        <v>707</v>
      </c>
      <c r="J449" t="s">
        <v>3</v>
      </c>
      <c r="K449" t="s">
        <v>708</v>
      </c>
      <c r="L449">
        <v>37129807</v>
      </c>
      <c r="N449">
        <v>1011</v>
      </c>
      <c r="O449" t="s">
        <v>646</v>
      </c>
      <c r="P449" t="s">
        <v>646</v>
      </c>
      <c r="Q449">
        <v>1</v>
      </c>
      <c r="X449">
        <v>4.46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1</v>
      </c>
      <c r="AE449">
        <v>0</v>
      </c>
      <c r="AF449" t="s">
        <v>36</v>
      </c>
      <c r="AG449">
        <v>6.4112499999999999</v>
      </c>
      <c r="AH449">
        <v>2</v>
      </c>
      <c r="AI449">
        <v>51458056</v>
      </c>
      <c r="AJ449">
        <v>449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</row>
    <row r="450" spans="1:44" x14ac:dyDescent="0.2">
      <c r="A450">
        <f>ROW(Source!A277)</f>
        <v>277</v>
      </c>
      <c r="B450">
        <v>51458069</v>
      </c>
      <c r="C450">
        <v>51458045</v>
      </c>
      <c r="D450">
        <v>0</v>
      </c>
      <c r="E450">
        <v>1</v>
      </c>
      <c r="F450">
        <v>1</v>
      </c>
      <c r="G450">
        <v>1</v>
      </c>
      <c r="H450">
        <v>2</v>
      </c>
      <c r="I450" t="s">
        <v>709</v>
      </c>
      <c r="J450" t="s">
        <v>3</v>
      </c>
      <c r="K450" t="s">
        <v>710</v>
      </c>
      <c r="L450">
        <v>37129807</v>
      </c>
      <c r="N450">
        <v>1011</v>
      </c>
      <c r="O450" t="s">
        <v>646</v>
      </c>
      <c r="P450" t="s">
        <v>646</v>
      </c>
      <c r="Q450">
        <v>1</v>
      </c>
      <c r="X450">
        <v>1.1499999999999999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1</v>
      </c>
      <c r="AE450">
        <v>0</v>
      </c>
      <c r="AF450" t="s">
        <v>36</v>
      </c>
      <c r="AG450">
        <v>1.653125</v>
      </c>
      <c r="AH450">
        <v>2</v>
      </c>
      <c r="AI450">
        <v>51458057</v>
      </c>
      <c r="AJ450">
        <v>450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</row>
    <row r="451" spans="1:44" x14ac:dyDescent="0.2">
      <c r="A451">
        <f>ROW(Source!A284)</f>
        <v>284</v>
      </c>
      <c r="B451">
        <v>51458093</v>
      </c>
      <c r="C451">
        <v>51458073</v>
      </c>
      <c r="D451">
        <v>0</v>
      </c>
      <c r="E451">
        <v>1</v>
      </c>
      <c r="F451">
        <v>1</v>
      </c>
      <c r="G451">
        <v>1</v>
      </c>
      <c r="H451">
        <v>1</v>
      </c>
      <c r="I451" t="s">
        <v>734</v>
      </c>
      <c r="J451" t="s">
        <v>3</v>
      </c>
      <c r="K451" t="s">
        <v>735</v>
      </c>
      <c r="L451">
        <v>1369</v>
      </c>
      <c r="N451">
        <v>1013</v>
      </c>
      <c r="O451" t="s">
        <v>642</v>
      </c>
      <c r="P451" t="s">
        <v>642</v>
      </c>
      <c r="Q451">
        <v>1</v>
      </c>
      <c r="X451">
        <v>55.54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1</v>
      </c>
      <c r="AE451">
        <v>1</v>
      </c>
      <c r="AF451" t="s">
        <v>43</v>
      </c>
      <c r="AG451">
        <v>73.451649999999987</v>
      </c>
      <c r="AH451">
        <v>2</v>
      </c>
      <c r="AI451">
        <v>51458074</v>
      </c>
      <c r="AJ451">
        <v>451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</row>
    <row r="452" spans="1:44" x14ac:dyDescent="0.2">
      <c r="A452">
        <f>ROW(Source!A284)</f>
        <v>284</v>
      </c>
      <c r="B452">
        <v>51458094</v>
      </c>
      <c r="C452">
        <v>51458073</v>
      </c>
      <c r="D452">
        <v>121548</v>
      </c>
      <c r="E452">
        <v>1</v>
      </c>
      <c r="F452">
        <v>1</v>
      </c>
      <c r="G452">
        <v>1</v>
      </c>
      <c r="H452">
        <v>1</v>
      </c>
      <c r="I452" t="s">
        <v>31</v>
      </c>
      <c r="J452" t="s">
        <v>3</v>
      </c>
      <c r="K452" t="s">
        <v>643</v>
      </c>
      <c r="L452">
        <v>1369</v>
      </c>
      <c r="N452">
        <v>1013</v>
      </c>
      <c r="O452" t="s">
        <v>642</v>
      </c>
      <c r="P452" t="s">
        <v>642</v>
      </c>
      <c r="Q452">
        <v>1</v>
      </c>
      <c r="X452">
        <v>17.940000000000001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1</v>
      </c>
      <c r="AE452">
        <v>2</v>
      </c>
      <c r="AF452" t="s">
        <v>36</v>
      </c>
      <c r="AG452">
        <v>25.78875</v>
      </c>
      <c r="AH452">
        <v>2</v>
      </c>
      <c r="AI452">
        <v>51458075</v>
      </c>
      <c r="AJ452">
        <v>452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</row>
    <row r="453" spans="1:44" x14ac:dyDescent="0.2">
      <c r="A453">
        <f>ROW(Source!A284)</f>
        <v>284</v>
      </c>
      <c r="B453">
        <v>51458095</v>
      </c>
      <c r="C453">
        <v>51458073</v>
      </c>
      <c r="D453">
        <v>0</v>
      </c>
      <c r="E453">
        <v>1</v>
      </c>
      <c r="F453">
        <v>1</v>
      </c>
      <c r="G453">
        <v>1</v>
      </c>
      <c r="H453">
        <v>2</v>
      </c>
      <c r="I453" t="s">
        <v>693</v>
      </c>
      <c r="J453" t="s">
        <v>3</v>
      </c>
      <c r="K453" t="s">
        <v>694</v>
      </c>
      <c r="L453">
        <v>37129807</v>
      </c>
      <c r="N453">
        <v>1011</v>
      </c>
      <c r="O453" t="s">
        <v>646</v>
      </c>
      <c r="P453" t="s">
        <v>646</v>
      </c>
      <c r="Q453">
        <v>1</v>
      </c>
      <c r="X453">
        <v>2.09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1</v>
      </c>
      <c r="AE453">
        <v>0</v>
      </c>
      <c r="AF453" t="s">
        <v>36</v>
      </c>
      <c r="AG453">
        <v>3.0043749999999996</v>
      </c>
      <c r="AH453">
        <v>2</v>
      </c>
      <c r="AI453">
        <v>51458076</v>
      </c>
      <c r="AJ453">
        <v>453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</row>
    <row r="454" spans="1:44" x14ac:dyDescent="0.2">
      <c r="A454">
        <f>ROW(Source!A284)</f>
        <v>284</v>
      </c>
      <c r="B454">
        <v>51458096</v>
      </c>
      <c r="C454">
        <v>51458073</v>
      </c>
      <c r="D454">
        <v>0</v>
      </c>
      <c r="E454">
        <v>1</v>
      </c>
      <c r="F454">
        <v>1</v>
      </c>
      <c r="G454">
        <v>1</v>
      </c>
      <c r="H454">
        <v>2</v>
      </c>
      <c r="I454" t="s">
        <v>773</v>
      </c>
      <c r="J454" t="s">
        <v>3</v>
      </c>
      <c r="K454" t="s">
        <v>774</v>
      </c>
      <c r="L454">
        <v>37129807</v>
      </c>
      <c r="N454">
        <v>1011</v>
      </c>
      <c r="O454" t="s">
        <v>646</v>
      </c>
      <c r="P454" t="s">
        <v>646</v>
      </c>
      <c r="Q454">
        <v>1</v>
      </c>
      <c r="X454">
        <v>2.09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1</v>
      </c>
      <c r="AE454">
        <v>0</v>
      </c>
      <c r="AF454" t="s">
        <v>36</v>
      </c>
      <c r="AG454">
        <v>3.0043749999999996</v>
      </c>
      <c r="AH454">
        <v>2</v>
      </c>
      <c r="AI454">
        <v>51458077</v>
      </c>
      <c r="AJ454">
        <v>454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</row>
    <row r="455" spans="1:44" x14ac:dyDescent="0.2">
      <c r="A455">
        <f>ROW(Source!A284)</f>
        <v>284</v>
      </c>
      <c r="B455">
        <v>51458097</v>
      </c>
      <c r="C455">
        <v>51458073</v>
      </c>
      <c r="D455">
        <v>0</v>
      </c>
      <c r="E455">
        <v>1</v>
      </c>
      <c r="F455">
        <v>1</v>
      </c>
      <c r="G455">
        <v>1</v>
      </c>
      <c r="H455">
        <v>2</v>
      </c>
      <c r="I455" t="s">
        <v>679</v>
      </c>
      <c r="J455" t="s">
        <v>3</v>
      </c>
      <c r="K455" t="s">
        <v>680</v>
      </c>
      <c r="L455">
        <v>37129807</v>
      </c>
      <c r="N455">
        <v>1011</v>
      </c>
      <c r="O455" t="s">
        <v>646</v>
      </c>
      <c r="P455" t="s">
        <v>646</v>
      </c>
      <c r="Q455">
        <v>1</v>
      </c>
      <c r="X455">
        <v>3.31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1</v>
      </c>
      <c r="AE455">
        <v>0</v>
      </c>
      <c r="AF455" t="s">
        <v>36</v>
      </c>
      <c r="AG455">
        <v>4.7581249999999997</v>
      </c>
      <c r="AH455">
        <v>2</v>
      </c>
      <c r="AI455">
        <v>51458078</v>
      </c>
      <c r="AJ455">
        <v>455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</row>
    <row r="456" spans="1:44" x14ac:dyDescent="0.2">
      <c r="A456">
        <f>ROW(Source!A284)</f>
        <v>284</v>
      </c>
      <c r="B456">
        <v>51458098</v>
      </c>
      <c r="C456">
        <v>51458073</v>
      </c>
      <c r="D456">
        <v>0</v>
      </c>
      <c r="E456">
        <v>1</v>
      </c>
      <c r="F456">
        <v>1</v>
      </c>
      <c r="G456">
        <v>1</v>
      </c>
      <c r="H456">
        <v>2</v>
      </c>
      <c r="I456" t="s">
        <v>697</v>
      </c>
      <c r="J456" t="s">
        <v>3</v>
      </c>
      <c r="K456" t="s">
        <v>698</v>
      </c>
      <c r="L456">
        <v>37129807</v>
      </c>
      <c r="N456">
        <v>1011</v>
      </c>
      <c r="O456" t="s">
        <v>646</v>
      </c>
      <c r="P456" t="s">
        <v>646</v>
      </c>
      <c r="Q456">
        <v>1</v>
      </c>
      <c r="X456">
        <v>2.09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1</v>
      </c>
      <c r="AE456">
        <v>0</v>
      </c>
      <c r="AF456" t="s">
        <v>36</v>
      </c>
      <c r="AG456">
        <v>3.0043749999999996</v>
      </c>
      <c r="AH456">
        <v>2</v>
      </c>
      <c r="AI456">
        <v>51458079</v>
      </c>
      <c r="AJ456">
        <v>456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</row>
    <row r="457" spans="1:44" x14ac:dyDescent="0.2">
      <c r="A457">
        <f>ROW(Source!A284)</f>
        <v>284</v>
      </c>
      <c r="B457">
        <v>51458099</v>
      </c>
      <c r="C457">
        <v>51458073</v>
      </c>
      <c r="D457">
        <v>0</v>
      </c>
      <c r="E457">
        <v>1</v>
      </c>
      <c r="F457">
        <v>1</v>
      </c>
      <c r="G457">
        <v>1</v>
      </c>
      <c r="H457">
        <v>2</v>
      </c>
      <c r="I457" t="s">
        <v>681</v>
      </c>
      <c r="J457" t="s">
        <v>3</v>
      </c>
      <c r="K457" t="s">
        <v>682</v>
      </c>
      <c r="L457">
        <v>37129807</v>
      </c>
      <c r="N457">
        <v>1011</v>
      </c>
      <c r="O457" t="s">
        <v>646</v>
      </c>
      <c r="P457" t="s">
        <v>646</v>
      </c>
      <c r="Q457">
        <v>1</v>
      </c>
      <c r="X457">
        <v>11.71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1</v>
      </c>
      <c r="AE457">
        <v>0</v>
      </c>
      <c r="AF457" t="s">
        <v>36</v>
      </c>
      <c r="AG457">
        <v>16.833124999999999</v>
      </c>
      <c r="AH457">
        <v>2</v>
      </c>
      <c r="AI457">
        <v>51458080</v>
      </c>
      <c r="AJ457">
        <v>457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</row>
    <row r="458" spans="1:44" x14ac:dyDescent="0.2">
      <c r="A458">
        <f>ROW(Source!A284)</f>
        <v>284</v>
      </c>
      <c r="B458">
        <v>51458100</v>
      </c>
      <c r="C458">
        <v>51458073</v>
      </c>
      <c r="D458">
        <v>0</v>
      </c>
      <c r="E458">
        <v>1</v>
      </c>
      <c r="F458">
        <v>1</v>
      </c>
      <c r="G458">
        <v>1</v>
      </c>
      <c r="H458">
        <v>2</v>
      </c>
      <c r="I458" t="s">
        <v>756</v>
      </c>
      <c r="J458" t="s">
        <v>3</v>
      </c>
      <c r="K458" t="s">
        <v>757</v>
      </c>
      <c r="L458">
        <v>37129807</v>
      </c>
      <c r="N458">
        <v>1011</v>
      </c>
      <c r="O458" t="s">
        <v>646</v>
      </c>
      <c r="P458" t="s">
        <v>646</v>
      </c>
      <c r="Q458">
        <v>1</v>
      </c>
      <c r="X458">
        <v>1.01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1</v>
      </c>
      <c r="AE458">
        <v>0</v>
      </c>
      <c r="AF458" t="s">
        <v>36</v>
      </c>
      <c r="AG458">
        <v>1.4518749999999998</v>
      </c>
      <c r="AH458">
        <v>2</v>
      </c>
      <c r="AI458">
        <v>51458081</v>
      </c>
      <c r="AJ458">
        <v>458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</row>
    <row r="459" spans="1:44" x14ac:dyDescent="0.2">
      <c r="A459">
        <f>ROW(Source!A284)</f>
        <v>284</v>
      </c>
      <c r="B459">
        <v>51458101</v>
      </c>
      <c r="C459">
        <v>51458073</v>
      </c>
      <c r="D459">
        <v>0</v>
      </c>
      <c r="E459">
        <v>1</v>
      </c>
      <c r="F459">
        <v>1</v>
      </c>
      <c r="G459">
        <v>1</v>
      </c>
      <c r="H459">
        <v>3</v>
      </c>
      <c r="I459" t="s">
        <v>713</v>
      </c>
      <c r="J459" t="s">
        <v>3</v>
      </c>
      <c r="K459" t="s">
        <v>714</v>
      </c>
      <c r="L459">
        <v>1348</v>
      </c>
      <c r="N459">
        <v>1009</v>
      </c>
      <c r="O459" t="s">
        <v>230</v>
      </c>
      <c r="P459" t="s">
        <v>230</v>
      </c>
      <c r="Q459">
        <v>1000</v>
      </c>
      <c r="X459">
        <v>7.0000000000000001E-3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1</v>
      </c>
      <c r="AE459">
        <v>0</v>
      </c>
      <c r="AF459" t="s">
        <v>3</v>
      </c>
      <c r="AG459">
        <v>7.0000000000000001E-3</v>
      </c>
      <c r="AH459">
        <v>2</v>
      </c>
      <c r="AI459">
        <v>51458082</v>
      </c>
      <c r="AJ459">
        <v>459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</row>
    <row r="460" spans="1:44" x14ac:dyDescent="0.2">
      <c r="A460">
        <f>ROW(Source!A284)</f>
        <v>284</v>
      </c>
      <c r="B460">
        <v>51458102</v>
      </c>
      <c r="C460">
        <v>51458073</v>
      </c>
      <c r="D460">
        <v>0</v>
      </c>
      <c r="E460">
        <v>1</v>
      </c>
      <c r="F460">
        <v>1</v>
      </c>
      <c r="G460">
        <v>1</v>
      </c>
      <c r="H460">
        <v>3</v>
      </c>
      <c r="I460" t="s">
        <v>760</v>
      </c>
      <c r="J460" t="s">
        <v>3</v>
      </c>
      <c r="K460" t="s">
        <v>761</v>
      </c>
      <c r="L460">
        <v>1339</v>
      </c>
      <c r="N460">
        <v>1007</v>
      </c>
      <c r="O460" t="s">
        <v>57</v>
      </c>
      <c r="P460" t="s">
        <v>57</v>
      </c>
      <c r="Q460">
        <v>1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 t="s">
        <v>3</v>
      </c>
      <c r="AG460">
        <v>0</v>
      </c>
      <c r="AH460">
        <v>2</v>
      </c>
      <c r="AI460">
        <v>51458083</v>
      </c>
      <c r="AJ460">
        <v>460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</row>
    <row r="461" spans="1:44" x14ac:dyDescent="0.2">
      <c r="A461">
        <f>ROW(Source!A284)</f>
        <v>284</v>
      </c>
      <c r="B461">
        <v>51458103</v>
      </c>
      <c r="C461">
        <v>51458073</v>
      </c>
      <c r="D461">
        <v>0</v>
      </c>
      <c r="E461">
        <v>1</v>
      </c>
      <c r="F461">
        <v>1</v>
      </c>
      <c r="G461">
        <v>1</v>
      </c>
      <c r="H461">
        <v>3</v>
      </c>
      <c r="I461" t="s">
        <v>233</v>
      </c>
      <c r="J461" t="s">
        <v>3</v>
      </c>
      <c r="K461" t="s">
        <v>234</v>
      </c>
      <c r="L461">
        <v>1371</v>
      </c>
      <c r="N461">
        <v>1013</v>
      </c>
      <c r="O461" t="s">
        <v>154</v>
      </c>
      <c r="P461" t="s">
        <v>154</v>
      </c>
      <c r="Q461">
        <v>1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 t="s">
        <v>3</v>
      </c>
      <c r="AG461">
        <v>0</v>
      </c>
      <c r="AH461">
        <v>2</v>
      </c>
      <c r="AI461">
        <v>51458084</v>
      </c>
      <c r="AJ461">
        <v>461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</row>
    <row r="462" spans="1:44" x14ac:dyDescent="0.2">
      <c r="A462">
        <f>ROW(Source!A284)</f>
        <v>284</v>
      </c>
      <c r="B462">
        <v>51458104</v>
      </c>
      <c r="C462">
        <v>51458073</v>
      </c>
      <c r="D462">
        <v>0</v>
      </c>
      <c r="E462">
        <v>1</v>
      </c>
      <c r="F462">
        <v>1</v>
      </c>
      <c r="G462">
        <v>1</v>
      </c>
      <c r="H462">
        <v>3</v>
      </c>
      <c r="I462" t="s">
        <v>458</v>
      </c>
      <c r="J462" t="s">
        <v>3</v>
      </c>
      <c r="K462" t="s">
        <v>459</v>
      </c>
      <c r="L462">
        <v>1348</v>
      </c>
      <c r="N462">
        <v>1009</v>
      </c>
      <c r="O462" t="s">
        <v>230</v>
      </c>
      <c r="P462" t="s">
        <v>230</v>
      </c>
      <c r="Q462">
        <v>1000</v>
      </c>
      <c r="X462">
        <v>0.2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1</v>
      </c>
      <c r="AE462">
        <v>0</v>
      </c>
      <c r="AF462" t="s">
        <v>3</v>
      </c>
      <c r="AG462">
        <v>0.2</v>
      </c>
      <c r="AH462">
        <v>2</v>
      </c>
      <c r="AI462">
        <v>51458085</v>
      </c>
      <c r="AJ462">
        <v>462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</row>
    <row r="463" spans="1:44" x14ac:dyDescent="0.2">
      <c r="A463">
        <f>ROW(Source!A284)</f>
        <v>284</v>
      </c>
      <c r="B463">
        <v>51458105</v>
      </c>
      <c r="C463">
        <v>51458073</v>
      </c>
      <c r="D463">
        <v>0</v>
      </c>
      <c r="E463">
        <v>1</v>
      </c>
      <c r="F463">
        <v>1</v>
      </c>
      <c r="G463">
        <v>1</v>
      </c>
      <c r="H463">
        <v>3</v>
      </c>
      <c r="I463" t="s">
        <v>717</v>
      </c>
      <c r="J463" t="s">
        <v>3</v>
      </c>
      <c r="K463" t="s">
        <v>718</v>
      </c>
      <c r="L463">
        <v>1407</v>
      </c>
      <c r="N463">
        <v>1013</v>
      </c>
      <c r="O463" t="s">
        <v>719</v>
      </c>
      <c r="P463" t="s">
        <v>719</v>
      </c>
      <c r="Q463">
        <v>1</v>
      </c>
      <c r="X463">
        <v>7.2999999999999995E-2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1</v>
      </c>
      <c r="AE463">
        <v>0</v>
      </c>
      <c r="AF463" t="s">
        <v>3</v>
      </c>
      <c r="AG463">
        <v>7.2999999999999995E-2</v>
      </c>
      <c r="AH463">
        <v>2</v>
      </c>
      <c r="AI463">
        <v>51458086</v>
      </c>
      <c r="AJ463">
        <v>463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</row>
    <row r="464" spans="1:44" x14ac:dyDescent="0.2">
      <c r="A464">
        <f>ROW(Source!A284)</f>
        <v>284</v>
      </c>
      <c r="B464">
        <v>51458106</v>
      </c>
      <c r="C464">
        <v>51458073</v>
      </c>
      <c r="D464">
        <v>0</v>
      </c>
      <c r="E464">
        <v>1</v>
      </c>
      <c r="F464">
        <v>1</v>
      </c>
      <c r="G464">
        <v>1</v>
      </c>
      <c r="H464">
        <v>3</v>
      </c>
      <c r="I464" t="s">
        <v>257</v>
      </c>
      <c r="J464" t="s">
        <v>3</v>
      </c>
      <c r="K464" t="s">
        <v>258</v>
      </c>
      <c r="L464">
        <v>1348</v>
      </c>
      <c r="N464">
        <v>1009</v>
      </c>
      <c r="O464" t="s">
        <v>230</v>
      </c>
      <c r="P464" t="s">
        <v>230</v>
      </c>
      <c r="Q464">
        <v>1000</v>
      </c>
      <c r="X464">
        <v>0.15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1</v>
      </c>
      <c r="AE464">
        <v>0</v>
      </c>
      <c r="AF464" t="s">
        <v>3</v>
      </c>
      <c r="AG464">
        <v>0.15</v>
      </c>
      <c r="AH464">
        <v>2</v>
      </c>
      <c r="AI464">
        <v>51458087</v>
      </c>
      <c r="AJ464">
        <v>464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</row>
    <row r="465" spans="1:44" x14ac:dyDescent="0.2">
      <c r="A465">
        <f>ROW(Source!A284)</f>
        <v>284</v>
      </c>
      <c r="B465">
        <v>51458107</v>
      </c>
      <c r="C465">
        <v>51458073</v>
      </c>
      <c r="D465">
        <v>0</v>
      </c>
      <c r="E465">
        <v>1</v>
      </c>
      <c r="F465">
        <v>1</v>
      </c>
      <c r="G465">
        <v>1</v>
      </c>
      <c r="H465">
        <v>3</v>
      </c>
      <c r="I465" t="s">
        <v>791</v>
      </c>
      <c r="J465" t="s">
        <v>3</v>
      </c>
      <c r="K465" t="s">
        <v>792</v>
      </c>
      <c r="L465">
        <v>1371</v>
      </c>
      <c r="N465">
        <v>1013</v>
      </c>
      <c r="O465" t="s">
        <v>154</v>
      </c>
      <c r="P465" t="s">
        <v>154</v>
      </c>
      <c r="Q465">
        <v>1</v>
      </c>
      <c r="X465">
        <v>96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1</v>
      </c>
      <c r="AE465">
        <v>0</v>
      </c>
      <c r="AF465" t="s">
        <v>3</v>
      </c>
      <c r="AG465">
        <v>96</v>
      </c>
      <c r="AH465">
        <v>2</v>
      </c>
      <c r="AI465">
        <v>51458088</v>
      </c>
      <c r="AJ465">
        <v>465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</row>
    <row r="466" spans="1:44" x14ac:dyDescent="0.2">
      <c r="A466">
        <f>ROW(Source!A284)</f>
        <v>284</v>
      </c>
      <c r="B466">
        <v>51458108</v>
      </c>
      <c r="C466">
        <v>51458073</v>
      </c>
      <c r="D466">
        <v>0</v>
      </c>
      <c r="E466">
        <v>1</v>
      </c>
      <c r="F466">
        <v>1</v>
      </c>
      <c r="G466">
        <v>1</v>
      </c>
      <c r="H466">
        <v>3</v>
      </c>
      <c r="I466" t="s">
        <v>223</v>
      </c>
      <c r="J466" t="s">
        <v>3</v>
      </c>
      <c r="K466" t="s">
        <v>224</v>
      </c>
      <c r="L466">
        <v>1301</v>
      </c>
      <c r="N466">
        <v>1003</v>
      </c>
      <c r="O466" t="s">
        <v>225</v>
      </c>
      <c r="P466" t="s">
        <v>225</v>
      </c>
      <c r="Q466">
        <v>1</v>
      </c>
      <c r="X466">
        <v>50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1</v>
      </c>
      <c r="AE466">
        <v>0</v>
      </c>
      <c r="AF466" t="s">
        <v>3</v>
      </c>
      <c r="AG466">
        <v>50</v>
      </c>
      <c r="AH466">
        <v>2</v>
      </c>
      <c r="AI466">
        <v>51458089</v>
      </c>
      <c r="AJ466">
        <v>466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</row>
    <row r="467" spans="1:44" x14ac:dyDescent="0.2">
      <c r="A467">
        <f>ROW(Source!A284)</f>
        <v>284</v>
      </c>
      <c r="B467">
        <v>51458109</v>
      </c>
      <c r="C467">
        <v>51458073</v>
      </c>
      <c r="D467">
        <v>0</v>
      </c>
      <c r="E467">
        <v>1</v>
      </c>
      <c r="F467">
        <v>1</v>
      </c>
      <c r="G467">
        <v>1</v>
      </c>
      <c r="H467">
        <v>3</v>
      </c>
      <c r="I467" t="s">
        <v>764</v>
      </c>
      <c r="J467" t="s">
        <v>3</v>
      </c>
      <c r="K467" t="s">
        <v>765</v>
      </c>
      <c r="L467">
        <v>1425</v>
      </c>
      <c r="N467">
        <v>1013</v>
      </c>
      <c r="O467" t="s">
        <v>766</v>
      </c>
      <c r="P467" t="s">
        <v>766</v>
      </c>
      <c r="Q467">
        <v>1</v>
      </c>
      <c r="X467">
        <v>0.01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 t="s">
        <v>3</v>
      </c>
      <c r="AG467">
        <v>0.01</v>
      </c>
      <c r="AH467">
        <v>2</v>
      </c>
      <c r="AI467">
        <v>51458090</v>
      </c>
      <c r="AJ467">
        <v>467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</row>
    <row r="468" spans="1:44" x14ac:dyDescent="0.2">
      <c r="A468">
        <f>ROW(Source!A284)</f>
        <v>284</v>
      </c>
      <c r="B468">
        <v>51458110</v>
      </c>
      <c r="C468">
        <v>51458073</v>
      </c>
      <c r="D468">
        <v>0</v>
      </c>
      <c r="E468">
        <v>1</v>
      </c>
      <c r="F468">
        <v>1</v>
      </c>
      <c r="G468">
        <v>1</v>
      </c>
      <c r="H468">
        <v>3</v>
      </c>
      <c r="I468" t="s">
        <v>779</v>
      </c>
      <c r="J468" t="s">
        <v>3</v>
      </c>
      <c r="K468" t="s">
        <v>780</v>
      </c>
      <c r="L468">
        <v>1377</v>
      </c>
      <c r="N468">
        <v>1013</v>
      </c>
      <c r="O468" t="s">
        <v>163</v>
      </c>
      <c r="P468" t="s">
        <v>163</v>
      </c>
      <c r="Q468">
        <v>1</v>
      </c>
      <c r="X468">
        <v>1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 t="s">
        <v>3</v>
      </c>
      <c r="AG468">
        <v>1</v>
      </c>
      <c r="AH468">
        <v>2</v>
      </c>
      <c r="AI468">
        <v>51458091</v>
      </c>
      <c r="AJ468">
        <v>468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</row>
    <row r="469" spans="1:44" x14ac:dyDescent="0.2">
      <c r="A469">
        <f>ROW(Source!A284)</f>
        <v>284</v>
      </c>
      <c r="B469">
        <v>51458111</v>
      </c>
      <c r="C469">
        <v>51458073</v>
      </c>
      <c r="D469">
        <v>0</v>
      </c>
      <c r="E469">
        <v>1</v>
      </c>
      <c r="F469">
        <v>1</v>
      </c>
      <c r="G469">
        <v>1</v>
      </c>
      <c r="H469">
        <v>3</v>
      </c>
      <c r="I469" t="s">
        <v>769</v>
      </c>
      <c r="J469" t="s">
        <v>3</v>
      </c>
      <c r="K469" t="s">
        <v>770</v>
      </c>
      <c r="L469">
        <v>1371</v>
      </c>
      <c r="N469">
        <v>1013</v>
      </c>
      <c r="O469" t="s">
        <v>154</v>
      </c>
      <c r="P469" t="s">
        <v>154</v>
      </c>
      <c r="Q469">
        <v>1</v>
      </c>
      <c r="X469">
        <v>96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1</v>
      </c>
      <c r="AE469">
        <v>0</v>
      </c>
      <c r="AF469" t="s">
        <v>3</v>
      </c>
      <c r="AG469">
        <v>96</v>
      </c>
      <c r="AH469">
        <v>2</v>
      </c>
      <c r="AI469">
        <v>51458092</v>
      </c>
      <c r="AJ469">
        <v>469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</row>
    <row r="470" spans="1:44" x14ac:dyDescent="0.2">
      <c r="A470">
        <f>ROW(Source!A285)</f>
        <v>285</v>
      </c>
      <c r="B470">
        <v>51458093</v>
      </c>
      <c r="C470">
        <v>51458073</v>
      </c>
      <c r="D470">
        <v>0</v>
      </c>
      <c r="E470">
        <v>1</v>
      </c>
      <c r="F470">
        <v>1</v>
      </c>
      <c r="G470">
        <v>1</v>
      </c>
      <c r="H470">
        <v>1</v>
      </c>
      <c r="I470" t="s">
        <v>734</v>
      </c>
      <c r="J470" t="s">
        <v>3</v>
      </c>
      <c r="K470" t="s">
        <v>735</v>
      </c>
      <c r="L470">
        <v>1369</v>
      </c>
      <c r="N470">
        <v>1013</v>
      </c>
      <c r="O470" t="s">
        <v>642</v>
      </c>
      <c r="P470" t="s">
        <v>642</v>
      </c>
      <c r="Q470">
        <v>1</v>
      </c>
      <c r="X470">
        <v>55.54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1</v>
      </c>
      <c r="AE470">
        <v>1</v>
      </c>
      <c r="AF470" t="s">
        <v>43</v>
      </c>
      <c r="AG470">
        <v>73.451649999999987</v>
      </c>
      <c r="AH470">
        <v>2</v>
      </c>
      <c r="AI470">
        <v>51458074</v>
      </c>
      <c r="AJ470">
        <v>470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</row>
    <row r="471" spans="1:44" x14ac:dyDescent="0.2">
      <c r="A471">
        <f>ROW(Source!A285)</f>
        <v>285</v>
      </c>
      <c r="B471">
        <v>51458094</v>
      </c>
      <c r="C471">
        <v>51458073</v>
      </c>
      <c r="D471">
        <v>121548</v>
      </c>
      <c r="E471">
        <v>1</v>
      </c>
      <c r="F471">
        <v>1</v>
      </c>
      <c r="G471">
        <v>1</v>
      </c>
      <c r="H471">
        <v>1</v>
      </c>
      <c r="I471" t="s">
        <v>31</v>
      </c>
      <c r="J471" t="s">
        <v>3</v>
      </c>
      <c r="K471" t="s">
        <v>643</v>
      </c>
      <c r="L471">
        <v>1369</v>
      </c>
      <c r="N471">
        <v>1013</v>
      </c>
      <c r="O471" t="s">
        <v>642</v>
      </c>
      <c r="P471" t="s">
        <v>642</v>
      </c>
      <c r="Q471">
        <v>1</v>
      </c>
      <c r="X471">
        <v>17.940000000000001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1</v>
      </c>
      <c r="AE471">
        <v>2</v>
      </c>
      <c r="AF471" t="s">
        <v>36</v>
      </c>
      <c r="AG471">
        <v>25.78875</v>
      </c>
      <c r="AH471">
        <v>2</v>
      </c>
      <c r="AI471">
        <v>51458075</v>
      </c>
      <c r="AJ471">
        <v>471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</row>
    <row r="472" spans="1:44" x14ac:dyDescent="0.2">
      <c r="A472">
        <f>ROW(Source!A285)</f>
        <v>285</v>
      </c>
      <c r="B472">
        <v>51458095</v>
      </c>
      <c r="C472">
        <v>51458073</v>
      </c>
      <c r="D472">
        <v>0</v>
      </c>
      <c r="E472">
        <v>1</v>
      </c>
      <c r="F472">
        <v>1</v>
      </c>
      <c r="G472">
        <v>1</v>
      </c>
      <c r="H472">
        <v>2</v>
      </c>
      <c r="I472" t="s">
        <v>693</v>
      </c>
      <c r="J472" t="s">
        <v>3</v>
      </c>
      <c r="K472" t="s">
        <v>694</v>
      </c>
      <c r="L472">
        <v>37129807</v>
      </c>
      <c r="N472">
        <v>1011</v>
      </c>
      <c r="O472" t="s">
        <v>646</v>
      </c>
      <c r="P472" t="s">
        <v>646</v>
      </c>
      <c r="Q472">
        <v>1</v>
      </c>
      <c r="X472">
        <v>2.09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1</v>
      </c>
      <c r="AE472">
        <v>0</v>
      </c>
      <c r="AF472" t="s">
        <v>36</v>
      </c>
      <c r="AG472">
        <v>3.0043749999999996</v>
      </c>
      <c r="AH472">
        <v>2</v>
      </c>
      <c r="AI472">
        <v>51458076</v>
      </c>
      <c r="AJ472">
        <v>472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</row>
    <row r="473" spans="1:44" x14ac:dyDescent="0.2">
      <c r="A473">
        <f>ROW(Source!A285)</f>
        <v>285</v>
      </c>
      <c r="B473">
        <v>51458096</v>
      </c>
      <c r="C473">
        <v>51458073</v>
      </c>
      <c r="D473">
        <v>0</v>
      </c>
      <c r="E473">
        <v>1</v>
      </c>
      <c r="F473">
        <v>1</v>
      </c>
      <c r="G473">
        <v>1</v>
      </c>
      <c r="H473">
        <v>2</v>
      </c>
      <c r="I473" t="s">
        <v>773</v>
      </c>
      <c r="J473" t="s">
        <v>3</v>
      </c>
      <c r="K473" t="s">
        <v>774</v>
      </c>
      <c r="L473">
        <v>37129807</v>
      </c>
      <c r="N473">
        <v>1011</v>
      </c>
      <c r="O473" t="s">
        <v>646</v>
      </c>
      <c r="P473" t="s">
        <v>646</v>
      </c>
      <c r="Q473">
        <v>1</v>
      </c>
      <c r="X473">
        <v>2.09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1</v>
      </c>
      <c r="AE473">
        <v>0</v>
      </c>
      <c r="AF473" t="s">
        <v>36</v>
      </c>
      <c r="AG473">
        <v>3.0043749999999996</v>
      </c>
      <c r="AH473">
        <v>2</v>
      </c>
      <c r="AI473">
        <v>51458077</v>
      </c>
      <c r="AJ473">
        <v>473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</row>
    <row r="474" spans="1:44" x14ac:dyDescent="0.2">
      <c r="A474">
        <f>ROW(Source!A285)</f>
        <v>285</v>
      </c>
      <c r="B474">
        <v>51458097</v>
      </c>
      <c r="C474">
        <v>51458073</v>
      </c>
      <c r="D474">
        <v>0</v>
      </c>
      <c r="E474">
        <v>1</v>
      </c>
      <c r="F474">
        <v>1</v>
      </c>
      <c r="G474">
        <v>1</v>
      </c>
      <c r="H474">
        <v>2</v>
      </c>
      <c r="I474" t="s">
        <v>679</v>
      </c>
      <c r="J474" t="s">
        <v>3</v>
      </c>
      <c r="K474" t="s">
        <v>680</v>
      </c>
      <c r="L474">
        <v>37129807</v>
      </c>
      <c r="N474">
        <v>1011</v>
      </c>
      <c r="O474" t="s">
        <v>646</v>
      </c>
      <c r="P474" t="s">
        <v>646</v>
      </c>
      <c r="Q474">
        <v>1</v>
      </c>
      <c r="X474">
        <v>3.31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1</v>
      </c>
      <c r="AE474">
        <v>0</v>
      </c>
      <c r="AF474" t="s">
        <v>36</v>
      </c>
      <c r="AG474">
        <v>4.7581249999999997</v>
      </c>
      <c r="AH474">
        <v>2</v>
      </c>
      <c r="AI474">
        <v>51458078</v>
      </c>
      <c r="AJ474">
        <v>474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</row>
    <row r="475" spans="1:44" x14ac:dyDescent="0.2">
      <c r="A475">
        <f>ROW(Source!A285)</f>
        <v>285</v>
      </c>
      <c r="B475">
        <v>51458098</v>
      </c>
      <c r="C475">
        <v>51458073</v>
      </c>
      <c r="D475">
        <v>0</v>
      </c>
      <c r="E475">
        <v>1</v>
      </c>
      <c r="F475">
        <v>1</v>
      </c>
      <c r="G475">
        <v>1</v>
      </c>
      <c r="H475">
        <v>2</v>
      </c>
      <c r="I475" t="s">
        <v>697</v>
      </c>
      <c r="J475" t="s">
        <v>3</v>
      </c>
      <c r="K475" t="s">
        <v>698</v>
      </c>
      <c r="L475">
        <v>37129807</v>
      </c>
      <c r="N475">
        <v>1011</v>
      </c>
      <c r="O475" t="s">
        <v>646</v>
      </c>
      <c r="P475" t="s">
        <v>646</v>
      </c>
      <c r="Q475">
        <v>1</v>
      </c>
      <c r="X475">
        <v>2.09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1</v>
      </c>
      <c r="AE475">
        <v>0</v>
      </c>
      <c r="AF475" t="s">
        <v>36</v>
      </c>
      <c r="AG475">
        <v>3.0043749999999996</v>
      </c>
      <c r="AH475">
        <v>2</v>
      </c>
      <c r="AI475">
        <v>51458079</v>
      </c>
      <c r="AJ475">
        <v>475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</row>
    <row r="476" spans="1:44" x14ac:dyDescent="0.2">
      <c r="A476">
        <f>ROW(Source!A285)</f>
        <v>285</v>
      </c>
      <c r="B476">
        <v>51458099</v>
      </c>
      <c r="C476">
        <v>51458073</v>
      </c>
      <c r="D476">
        <v>0</v>
      </c>
      <c r="E476">
        <v>1</v>
      </c>
      <c r="F476">
        <v>1</v>
      </c>
      <c r="G476">
        <v>1</v>
      </c>
      <c r="H476">
        <v>2</v>
      </c>
      <c r="I476" t="s">
        <v>681</v>
      </c>
      <c r="J476" t="s">
        <v>3</v>
      </c>
      <c r="K476" t="s">
        <v>682</v>
      </c>
      <c r="L476">
        <v>37129807</v>
      </c>
      <c r="N476">
        <v>1011</v>
      </c>
      <c r="O476" t="s">
        <v>646</v>
      </c>
      <c r="P476" t="s">
        <v>646</v>
      </c>
      <c r="Q476">
        <v>1</v>
      </c>
      <c r="X476">
        <v>11.71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1</v>
      </c>
      <c r="AE476">
        <v>0</v>
      </c>
      <c r="AF476" t="s">
        <v>36</v>
      </c>
      <c r="AG476">
        <v>16.833124999999999</v>
      </c>
      <c r="AH476">
        <v>2</v>
      </c>
      <c r="AI476">
        <v>51458080</v>
      </c>
      <c r="AJ476">
        <v>476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</row>
    <row r="477" spans="1:44" x14ac:dyDescent="0.2">
      <c r="A477">
        <f>ROW(Source!A285)</f>
        <v>285</v>
      </c>
      <c r="B477">
        <v>51458100</v>
      </c>
      <c r="C477">
        <v>51458073</v>
      </c>
      <c r="D477">
        <v>0</v>
      </c>
      <c r="E477">
        <v>1</v>
      </c>
      <c r="F477">
        <v>1</v>
      </c>
      <c r="G477">
        <v>1</v>
      </c>
      <c r="H477">
        <v>2</v>
      </c>
      <c r="I477" t="s">
        <v>756</v>
      </c>
      <c r="J477" t="s">
        <v>3</v>
      </c>
      <c r="K477" t="s">
        <v>757</v>
      </c>
      <c r="L477">
        <v>37129807</v>
      </c>
      <c r="N477">
        <v>1011</v>
      </c>
      <c r="O477" t="s">
        <v>646</v>
      </c>
      <c r="P477" t="s">
        <v>646</v>
      </c>
      <c r="Q477">
        <v>1</v>
      </c>
      <c r="X477">
        <v>1.01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1</v>
      </c>
      <c r="AE477">
        <v>0</v>
      </c>
      <c r="AF477" t="s">
        <v>36</v>
      </c>
      <c r="AG477">
        <v>1.4518749999999998</v>
      </c>
      <c r="AH477">
        <v>2</v>
      </c>
      <c r="AI477">
        <v>51458081</v>
      </c>
      <c r="AJ477">
        <v>477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</row>
    <row r="478" spans="1:44" x14ac:dyDescent="0.2">
      <c r="A478">
        <f>ROW(Source!A285)</f>
        <v>285</v>
      </c>
      <c r="B478">
        <v>51458101</v>
      </c>
      <c r="C478">
        <v>51458073</v>
      </c>
      <c r="D478">
        <v>0</v>
      </c>
      <c r="E478">
        <v>1</v>
      </c>
      <c r="F478">
        <v>1</v>
      </c>
      <c r="G478">
        <v>1</v>
      </c>
      <c r="H478">
        <v>3</v>
      </c>
      <c r="I478" t="s">
        <v>713</v>
      </c>
      <c r="J478" t="s">
        <v>3</v>
      </c>
      <c r="K478" t="s">
        <v>714</v>
      </c>
      <c r="L478">
        <v>1348</v>
      </c>
      <c r="N478">
        <v>1009</v>
      </c>
      <c r="O478" t="s">
        <v>230</v>
      </c>
      <c r="P478" t="s">
        <v>230</v>
      </c>
      <c r="Q478">
        <v>1000</v>
      </c>
      <c r="X478">
        <v>7.0000000000000001E-3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1</v>
      </c>
      <c r="AE478">
        <v>0</v>
      </c>
      <c r="AF478" t="s">
        <v>3</v>
      </c>
      <c r="AG478">
        <v>7.0000000000000001E-3</v>
      </c>
      <c r="AH478">
        <v>2</v>
      </c>
      <c r="AI478">
        <v>51458082</v>
      </c>
      <c r="AJ478">
        <v>478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</row>
    <row r="479" spans="1:44" x14ac:dyDescent="0.2">
      <c r="A479">
        <f>ROW(Source!A285)</f>
        <v>285</v>
      </c>
      <c r="B479">
        <v>51458102</v>
      </c>
      <c r="C479">
        <v>51458073</v>
      </c>
      <c r="D479">
        <v>0</v>
      </c>
      <c r="E479">
        <v>1</v>
      </c>
      <c r="F479">
        <v>1</v>
      </c>
      <c r="G479">
        <v>1</v>
      </c>
      <c r="H479">
        <v>3</v>
      </c>
      <c r="I479" t="s">
        <v>760</v>
      </c>
      <c r="J479" t="s">
        <v>3</v>
      </c>
      <c r="K479" t="s">
        <v>761</v>
      </c>
      <c r="L479">
        <v>1339</v>
      </c>
      <c r="N479">
        <v>1007</v>
      </c>
      <c r="O479" t="s">
        <v>57</v>
      </c>
      <c r="P479" t="s">
        <v>57</v>
      </c>
      <c r="Q479">
        <v>1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 t="s">
        <v>3</v>
      </c>
      <c r="AG479">
        <v>0</v>
      </c>
      <c r="AH479">
        <v>2</v>
      </c>
      <c r="AI479">
        <v>51458083</v>
      </c>
      <c r="AJ479">
        <v>479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</row>
    <row r="480" spans="1:44" x14ac:dyDescent="0.2">
      <c r="A480">
        <f>ROW(Source!A285)</f>
        <v>285</v>
      </c>
      <c r="B480">
        <v>51458103</v>
      </c>
      <c r="C480">
        <v>51458073</v>
      </c>
      <c r="D480">
        <v>0</v>
      </c>
      <c r="E480">
        <v>1</v>
      </c>
      <c r="F480">
        <v>1</v>
      </c>
      <c r="G480">
        <v>1</v>
      </c>
      <c r="H480">
        <v>3</v>
      </c>
      <c r="I480" t="s">
        <v>233</v>
      </c>
      <c r="J480" t="s">
        <v>3</v>
      </c>
      <c r="K480" t="s">
        <v>234</v>
      </c>
      <c r="L480">
        <v>1371</v>
      </c>
      <c r="N480">
        <v>1013</v>
      </c>
      <c r="O480" t="s">
        <v>154</v>
      </c>
      <c r="P480" t="s">
        <v>154</v>
      </c>
      <c r="Q480">
        <v>1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 t="s">
        <v>3</v>
      </c>
      <c r="AG480">
        <v>0</v>
      </c>
      <c r="AH480">
        <v>2</v>
      </c>
      <c r="AI480">
        <v>51458084</v>
      </c>
      <c r="AJ480">
        <v>480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</row>
    <row r="481" spans="1:44" x14ac:dyDescent="0.2">
      <c r="A481">
        <f>ROW(Source!A285)</f>
        <v>285</v>
      </c>
      <c r="B481">
        <v>51458104</v>
      </c>
      <c r="C481">
        <v>51458073</v>
      </c>
      <c r="D481">
        <v>0</v>
      </c>
      <c r="E481">
        <v>1</v>
      </c>
      <c r="F481">
        <v>1</v>
      </c>
      <c r="G481">
        <v>1</v>
      </c>
      <c r="H481">
        <v>3</v>
      </c>
      <c r="I481" t="s">
        <v>458</v>
      </c>
      <c r="J481" t="s">
        <v>3</v>
      </c>
      <c r="K481" t="s">
        <v>459</v>
      </c>
      <c r="L481">
        <v>1348</v>
      </c>
      <c r="N481">
        <v>1009</v>
      </c>
      <c r="O481" t="s">
        <v>230</v>
      </c>
      <c r="P481" t="s">
        <v>230</v>
      </c>
      <c r="Q481">
        <v>1000</v>
      </c>
      <c r="X481">
        <v>0.2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1</v>
      </c>
      <c r="AE481">
        <v>0</v>
      </c>
      <c r="AF481" t="s">
        <v>3</v>
      </c>
      <c r="AG481">
        <v>0.2</v>
      </c>
      <c r="AH481">
        <v>2</v>
      </c>
      <c r="AI481">
        <v>51458085</v>
      </c>
      <c r="AJ481">
        <v>481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</row>
    <row r="482" spans="1:44" x14ac:dyDescent="0.2">
      <c r="A482">
        <f>ROW(Source!A285)</f>
        <v>285</v>
      </c>
      <c r="B482">
        <v>51458105</v>
      </c>
      <c r="C482">
        <v>51458073</v>
      </c>
      <c r="D482">
        <v>0</v>
      </c>
      <c r="E482">
        <v>1</v>
      </c>
      <c r="F482">
        <v>1</v>
      </c>
      <c r="G482">
        <v>1</v>
      </c>
      <c r="H482">
        <v>3</v>
      </c>
      <c r="I482" t="s">
        <v>717</v>
      </c>
      <c r="J482" t="s">
        <v>3</v>
      </c>
      <c r="K482" t="s">
        <v>718</v>
      </c>
      <c r="L482">
        <v>1407</v>
      </c>
      <c r="N482">
        <v>1013</v>
      </c>
      <c r="O482" t="s">
        <v>719</v>
      </c>
      <c r="P482" t="s">
        <v>719</v>
      </c>
      <c r="Q482">
        <v>1</v>
      </c>
      <c r="X482">
        <v>7.2999999999999995E-2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1</v>
      </c>
      <c r="AE482">
        <v>0</v>
      </c>
      <c r="AF482" t="s">
        <v>3</v>
      </c>
      <c r="AG482">
        <v>7.2999999999999995E-2</v>
      </c>
      <c r="AH482">
        <v>2</v>
      </c>
      <c r="AI482">
        <v>51458086</v>
      </c>
      <c r="AJ482">
        <v>482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</row>
    <row r="483" spans="1:44" x14ac:dyDescent="0.2">
      <c r="A483">
        <f>ROW(Source!A285)</f>
        <v>285</v>
      </c>
      <c r="B483">
        <v>51458106</v>
      </c>
      <c r="C483">
        <v>51458073</v>
      </c>
      <c r="D483">
        <v>0</v>
      </c>
      <c r="E483">
        <v>1</v>
      </c>
      <c r="F483">
        <v>1</v>
      </c>
      <c r="G483">
        <v>1</v>
      </c>
      <c r="H483">
        <v>3</v>
      </c>
      <c r="I483" t="s">
        <v>257</v>
      </c>
      <c r="J483" t="s">
        <v>3</v>
      </c>
      <c r="K483" t="s">
        <v>258</v>
      </c>
      <c r="L483">
        <v>1348</v>
      </c>
      <c r="N483">
        <v>1009</v>
      </c>
      <c r="O483" t="s">
        <v>230</v>
      </c>
      <c r="P483" t="s">
        <v>230</v>
      </c>
      <c r="Q483">
        <v>1000</v>
      </c>
      <c r="X483">
        <v>0.15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1</v>
      </c>
      <c r="AE483">
        <v>0</v>
      </c>
      <c r="AF483" t="s">
        <v>3</v>
      </c>
      <c r="AG483">
        <v>0.15</v>
      </c>
      <c r="AH483">
        <v>2</v>
      </c>
      <c r="AI483">
        <v>51458087</v>
      </c>
      <c r="AJ483">
        <v>483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</row>
    <row r="484" spans="1:44" x14ac:dyDescent="0.2">
      <c r="A484">
        <f>ROW(Source!A285)</f>
        <v>285</v>
      </c>
      <c r="B484">
        <v>51458107</v>
      </c>
      <c r="C484">
        <v>51458073</v>
      </c>
      <c r="D484">
        <v>0</v>
      </c>
      <c r="E484">
        <v>1</v>
      </c>
      <c r="F484">
        <v>1</v>
      </c>
      <c r="G484">
        <v>1</v>
      </c>
      <c r="H484">
        <v>3</v>
      </c>
      <c r="I484" t="s">
        <v>791</v>
      </c>
      <c r="J484" t="s">
        <v>3</v>
      </c>
      <c r="K484" t="s">
        <v>792</v>
      </c>
      <c r="L484">
        <v>1371</v>
      </c>
      <c r="N484">
        <v>1013</v>
      </c>
      <c r="O484" t="s">
        <v>154</v>
      </c>
      <c r="P484" t="s">
        <v>154</v>
      </c>
      <c r="Q484">
        <v>1</v>
      </c>
      <c r="X484">
        <v>96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1</v>
      </c>
      <c r="AE484">
        <v>0</v>
      </c>
      <c r="AF484" t="s">
        <v>3</v>
      </c>
      <c r="AG484">
        <v>96</v>
      </c>
      <c r="AH484">
        <v>2</v>
      </c>
      <c r="AI484">
        <v>51458088</v>
      </c>
      <c r="AJ484">
        <v>484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</row>
    <row r="485" spans="1:44" x14ac:dyDescent="0.2">
      <c r="A485">
        <f>ROW(Source!A285)</f>
        <v>285</v>
      </c>
      <c r="B485">
        <v>51458108</v>
      </c>
      <c r="C485">
        <v>51458073</v>
      </c>
      <c r="D485">
        <v>0</v>
      </c>
      <c r="E485">
        <v>1</v>
      </c>
      <c r="F485">
        <v>1</v>
      </c>
      <c r="G485">
        <v>1</v>
      </c>
      <c r="H485">
        <v>3</v>
      </c>
      <c r="I485" t="s">
        <v>223</v>
      </c>
      <c r="J485" t="s">
        <v>3</v>
      </c>
      <c r="K485" t="s">
        <v>224</v>
      </c>
      <c r="L485">
        <v>1301</v>
      </c>
      <c r="N485">
        <v>1003</v>
      </c>
      <c r="O485" t="s">
        <v>225</v>
      </c>
      <c r="P485" t="s">
        <v>225</v>
      </c>
      <c r="Q485">
        <v>1</v>
      </c>
      <c r="X485">
        <v>50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1</v>
      </c>
      <c r="AE485">
        <v>0</v>
      </c>
      <c r="AF485" t="s">
        <v>3</v>
      </c>
      <c r="AG485">
        <v>50</v>
      </c>
      <c r="AH485">
        <v>2</v>
      </c>
      <c r="AI485">
        <v>51458089</v>
      </c>
      <c r="AJ485">
        <v>485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</row>
    <row r="486" spans="1:44" x14ac:dyDescent="0.2">
      <c r="A486">
        <f>ROW(Source!A285)</f>
        <v>285</v>
      </c>
      <c r="B486">
        <v>51458109</v>
      </c>
      <c r="C486">
        <v>51458073</v>
      </c>
      <c r="D486">
        <v>0</v>
      </c>
      <c r="E486">
        <v>1</v>
      </c>
      <c r="F486">
        <v>1</v>
      </c>
      <c r="G486">
        <v>1</v>
      </c>
      <c r="H486">
        <v>3</v>
      </c>
      <c r="I486" t="s">
        <v>764</v>
      </c>
      <c r="J486" t="s">
        <v>3</v>
      </c>
      <c r="K486" t="s">
        <v>765</v>
      </c>
      <c r="L486">
        <v>1425</v>
      </c>
      <c r="N486">
        <v>1013</v>
      </c>
      <c r="O486" t="s">
        <v>766</v>
      </c>
      <c r="P486" t="s">
        <v>766</v>
      </c>
      <c r="Q486">
        <v>1</v>
      </c>
      <c r="X486">
        <v>0.01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 t="s">
        <v>3</v>
      </c>
      <c r="AG486">
        <v>0.01</v>
      </c>
      <c r="AH486">
        <v>2</v>
      </c>
      <c r="AI486">
        <v>51458090</v>
      </c>
      <c r="AJ486">
        <v>486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</row>
    <row r="487" spans="1:44" x14ac:dyDescent="0.2">
      <c r="A487">
        <f>ROW(Source!A285)</f>
        <v>285</v>
      </c>
      <c r="B487">
        <v>51458110</v>
      </c>
      <c r="C487">
        <v>51458073</v>
      </c>
      <c r="D487">
        <v>0</v>
      </c>
      <c r="E487">
        <v>1</v>
      </c>
      <c r="F487">
        <v>1</v>
      </c>
      <c r="G487">
        <v>1</v>
      </c>
      <c r="H487">
        <v>3</v>
      </c>
      <c r="I487" t="s">
        <v>779</v>
      </c>
      <c r="J487" t="s">
        <v>3</v>
      </c>
      <c r="K487" t="s">
        <v>780</v>
      </c>
      <c r="L487">
        <v>1377</v>
      </c>
      <c r="N487">
        <v>1013</v>
      </c>
      <c r="O487" t="s">
        <v>163</v>
      </c>
      <c r="P487" t="s">
        <v>163</v>
      </c>
      <c r="Q487">
        <v>1</v>
      </c>
      <c r="X487">
        <v>1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 t="s">
        <v>3</v>
      </c>
      <c r="AG487">
        <v>1</v>
      </c>
      <c r="AH487">
        <v>2</v>
      </c>
      <c r="AI487">
        <v>51458091</v>
      </c>
      <c r="AJ487">
        <v>487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</row>
    <row r="488" spans="1:44" x14ac:dyDescent="0.2">
      <c r="A488">
        <f>ROW(Source!A285)</f>
        <v>285</v>
      </c>
      <c r="B488">
        <v>51458111</v>
      </c>
      <c r="C488">
        <v>51458073</v>
      </c>
      <c r="D488">
        <v>0</v>
      </c>
      <c r="E488">
        <v>1</v>
      </c>
      <c r="F488">
        <v>1</v>
      </c>
      <c r="G488">
        <v>1</v>
      </c>
      <c r="H488">
        <v>3</v>
      </c>
      <c r="I488" t="s">
        <v>769</v>
      </c>
      <c r="J488" t="s">
        <v>3</v>
      </c>
      <c r="K488" t="s">
        <v>770</v>
      </c>
      <c r="L488">
        <v>1371</v>
      </c>
      <c r="N488">
        <v>1013</v>
      </c>
      <c r="O488" t="s">
        <v>154</v>
      </c>
      <c r="P488" t="s">
        <v>154</v>
      </c>
      <c r="Q488">
        <v>1</v>
      </c>
      <c r="X488">
        <v>96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1</v>
      </c>
      <c r="AE488">
        <v>0</v>
      </c>
      <c r="AF488" t="s">
        <v>3</v>
      </c>
      <c r="AG488">
        <v>96</v>
      </c>
      <c r="AH488">
        <v>2</v>
      </c>
      <c r="AI488">
        <v>51458092</v>
      </c>
      <c r="AJ488">
        <v>488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</row>
    <row r="489" spans="1:44" x14ac:dyDescent="0.2">
      <c r="A489">
        <f>ROW(Source!A286)</f>
        <v>286</v>
      </c>
      <c r="B489">
        <v>51458125</v>
      </c>
      <c r="C489">
        <v>51458112</v>
      </c>
      <c r="D489">
        <v>0</v>
      </c>
      <c r="E489">
        <v>1</v>
      </c>
      <c r="F489">
        <v>1</v>
      </c>
      <c r="G489">
        <v>1</v>
      </c>
      <c r="H489">
        <v>1</v>
      </c>
      <c r="I489" t="s">
        <v>793</v>
      </c>
      <c r="J489" t="s">
        <v>3</v>
      </c>
      <c r="K489" t="s">
        <v>794</v>
      </c>
      <c r="L489">
        <v>1369</v>
      </c>
      <c r="N489">
        <v>1013</v>
      </c>
      <c r="O489" t="s">
        <v>642</v>
      </c>
      <c r="P489" t="s">
        <v>642</v>
      </c>
      <c r="Q489">
        <v>1</v>
      </c>
      <c r="X489">
        <v>34.51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1</v>
      </c>
      <c r="AE489">
        <v>1</v>
      </c>
      <c r="AF489" t="s">
        <v>43</v>
      </c>
      <c r="AG489">
        <v>45.63947499999999</v>
      </c>
      <c r="AH489">
        <v>2</v>
      </c>
      <c r="AI489">
        <v>51458113</v>
      </c>
      <c r="AJ489">
        <v>489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</row>
    <row r="490" spans="1:44" x14ac:dyDescent="0.2">
      <c r="A490">
        <f>ROW(Source!A286)</f>
        <v>286</v>
      </c>
      <c r="B490">
        <v>51458126</v>
      </c>
      <c r="C490">
        <v>51458112</v>
      </c>
      <c r="D490">
        <v>121548</v>
      </c>
      <c r="E490">
        <v>1</v>
      </c>
      <c r="F490">
        <v>1</v>
      </c>
      <c r="G490">
        <v>1</v>
      </c>
      <c r="H490">
        <v>1</v>
      </c>
      <c r="I490" t="s">
        <v>31</v>
      </c>
      <c r="J490" t="s">
        <v>3</v>
      </c>
      <c r="K490" t="s">
        <v>643</v>
      </c>
      <c r="L490">
        <v>1369</v>
      </c>
      <c r="N490">
        <v>1013</v>
      </c>
      <c r="O490" t="s">
        <v>642</v>
      </c>
      <c r="P490" t="s">
        <v>642</v>
      </c>
      <c r="Q490">
        <v>1</v>
      </c>
      <c r="X490">
        <v>25.66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1</v>
      </c>
      <c r="AE490">
        <v>2</v>
      </c>
      <c r="AF490" t="s">
        <v>36</v>
      </c>
      <c r="AG490">
        <v>36.886249999999997</v>
      </c>
      <c r="AH490">
        <v>2</v>
      </c>
      <c r="AI490">
        <v>51458114</v>
      </c>
      <c r="AJ490">
        <v>490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</row>
    <row r="491" spans="1:44" x14ac:dyDescent="0.2">
      <c r="A491">
        <f>ROW(Source!A286)</f>
        <v>286</v>
      </c>
      <c r="B491">
        <v>51458127</v>
      </c>
      <c r="C491">
        <v>51458112</v>
      </c>
      <c r="D491">
        <v>0</v>
      </c>
      <c r="E491">
        <v>1</v>
      </c>
      <c r="F491">
        <v>1</v>
      </c>
      <c r="G491">
        <v>1</v>
      </c>
      <c r="H491">
        <v>2</v>
      </c>
      <c r="I491" t="s">
        <v>781</v>
      </c>
      <c r="J491" t="s">
        <v>3</v>
      </c>
      <c r="K491" t="s">
        <v>782</v>
      </c>
      <c r="L491">
        <v>37129807</v>
      </c>
      <c r="N491">
        <v>1011</v>
      </c>
      <c r="O491" t="s">
        <v>646</v>
      </c>
      <c r="P491" t="s">
        <v>646</v>
      </c>
      <c r="Q491">
        <v>1</v>
      </c>
      <c r="X491">
        <v>2.0699999999999998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1</v>
      </c>
      <c r="AE491">
        <v>0</v>
      </c>
      <c r="AF491" t="s">
        <v>36</v>
      </c>
      <c r="AG491">
        <v>2.9756249999999995</v>
      </c>
      <c r="AH491">
        <v>2</v>
      </c>
      <c r="AI491">
        <v>51458115</v>
      </c>
      <c r="AJ491">
        <v>491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</row>
    <row r="492" spans="1:44" x14ac:dyDescent="0.2">
      <c r="A492">
        <f>ROW(Source!A286)</f>
        <v>286</v>
      </c>
      <c r="B492">
        <v>51458128</v>
      </c>
      <c r="C492">
        <v>51458112</v>
      </c>
      <c r="D492">
        <v>0</v>
      </c>
      <c r="E492">
        <v>1</v>
      </c>
      <c r="F492">
        <v>1</v>
      </c>
      <c r="G492">
        <v>1</v>
      </c>
      <c r="H492">
        <v>2</v>
      </c>
      <c r="I492" t="s">
        <v>693</v>
      </c>
      <c r="J492" t="s">
        <v>3</v>
      </c>
      <c r="K492" t="s">
        <v>694</v>
      </c>
      <c r="L492">
        <v>37129807</v>
      </c>
      <c r="N492">
        <v>1011</v>
      </c>
      <c r="O492" t="s">
        <v>646</v>
      </c>
      <c r="P492" t="s">
        <v>646</v>
      </c>
      <c r="Q492">
        <v>1</v>
      </c>
      <c r="X492">
        <v>2.0699999999999998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1</v>
      </c>
      <c r="AE492">
        <v>0</v>
      </c>
      <c r="AF492" t="s">
        <v>36</v>
      </c>
      <c r="AG492">
        <v>2.9756249999999995</v>
      </c>
      <c r="AH492">
        <v>2</v>
      </c>
      <c r="AI492">
        <v>51458116</v>
      </c>
      <c r="AJ492">
        <v>492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</row>
    <row r="493" spans="1:44" x14ac:dyDescent="0.2">
      <c r="A493">
        <f>ROW(Source!A286)</f>
        <v>286</v>
      </c>
      <c r="B493">
        <v>51458129</v>
      </c>
      <c r="C493">
        <v>51458112</v>
      </c>
      <c r="D493">
        <v>0</v>
      </c>
      <c r="E493">
        <v>1</v>
      </c>
      <c r="F493">
        <v>1</v>
      </c>
      <c r="G493">
        <v>1</v>
      </c>
      <c r="H493">
        <v>2</v>
      </c>
      <c r="I493" t="s">
        <v>773</v>
      </c>
      <c r="J493" t="s">
        <v>3</v>
      </c>
      <c r="K493" t="s">
        <v>774</v>
      </c>
      <c r="L493">
        <v>37129807</v>
      </c>
      <c r="N493">
        <v>1011</v>
      </c>
      <c r="O493" t="s">
        <v>646</v>
      </c>
      <c r="P493" t="s">
        <v>646</v>
      </c>
      <c r="Q493">
        <v>1</v>
      </c>
      <c r="X493">
        <v>2.0699999999999998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1</v>
      </c>
      <c r="AE493">
        <v>0</v>
      </c>
      <c r="AF493" t="s">
        <v>36</v>
      </c>
      <c r="AG493">
        <v>2.9756249999999995</v>
      </c>
      <c r="AH493">
        <v>2</v>
      </c>
      <c r="AI493">
        <v>51458117</v>
      </c>
      <c r="AJ493">
        <v>493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</row>
    <row r="494" spans="1:44" x14ac:dyDescent="0.2">
      <c r="A494">
        <f>ROW(Source!A286)</f>
        <v>286</v>
      </c>
      <c r="B494">
        <v>51458130</v>
      </c>
      <c r="C494">
        <v>51458112</v>
      </c>
      <c r="D494">
        <v>0</v>
      </c>
      <c r="E494">
        <v>1</v>
      </c>
      <c r="F494">
        <v>1</v>
      </c>
      <c r="G494">
        <v>1</v>
      </c>
      <c r="H494">
        <v>2</v>
      </c>
      <c r="I494" t="s">
        <v>783</v>
      </c>
      <c r="J494" t="s">
        <v>3</v>
      </c>
      <c r="K494" t="s">
        <v>784</v>
      </c>
      <c r="L494">
        <v>37129807</v>
      </c>
      <c r="N494">
        <v>1011</v>
      </c>
      <c r="O494" t="s">
        <v>646</v>
      </c>
      <c r="P494" t="s">
        <v>646</v>
      </c>
      <c r="Q494">
        <v>1</v>
      </c>
      <c r="X494">
        <v>1.62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1</v>
      </c>
      <c r="AE494">
        <v>0</v>
      </c>
      <c r="AF494" t="s">
        <v>36</v>
      </c>
      <c r="AG494">
        <v>2.3287500000000003</v>
      </c>
      <c r="AH494">
        <v>2</v>
      </c>
      <c r="AI494">
        <v>51458118</v>
      </c>
      <c r="AJ494">
        <v>494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</row>
    <row r="495" spans="1:44" x14ac:dyDescent="0.2">
      <c r="A495">
        <f>ROW(Source!A286)</f>
        <v>286</v>
      </c>
      <c r="B495">
        <v>51458131</v>
      </c>
      <c r="C495">
        <v>51458112</v>
      </c>
      <c r="D495">
        <v>0</v>
      </c>
      <c r="E495">
        <v>1</v>
      </c>
      <c r="F495">
        <v>1</v>
      </c>
      <c r="G495">
        <v>1</v>
      </c>
      <c r="H495">
        <v>2</v>
      </c>
      <c r="I495" t="s">
        <v>785</v>
      </c>
      <c r="J495" t="s">
        <v>3</v>
      </c>
      <c r="K495" t="s">
        <v>786</v>
      </c>
      <c r="L495">
        <v>37129807</v>
      </c>
      <c r="N495">
        <v>1011</v>
      </c>
      <c r="O495" t="s">
        <v>646</v>
      </c>
      <c r="P495" t="s">
        <v>646</v>
      </c>
      <c r="Q495">
        <v>1</v>
      </c>
      <c r="X495">
        <v>1.03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1</v>
      </c>
      <c r="AE495">
        <v>0</v>
      </c>
      <c r="AF495" t="s">
        <v>36</v>
      </c>
      <c r="AG495">
        <v>1.4806250000000001</v>
      </c>
      <c r="AH495">
        <v>2</v>
      </c>
      <c r="AI495">
        <v>51458119</v>
      </c>
      <c r="AJ495">
        <v>495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</row>
    <row r="496" spans="1:44" x14ac:dyDescent="0.2">
      <c r="A496">
        <f>ROW(Source!A286)</f>
        <v>286</v>
      </c>
      <c r="B496">
        <v>51458132</v>
      </c>
      <c r="C496">
        <v>51458112</v>
      </c>
      <c r="D496">
        <v>0</v>
      </c>
      <c r="E496">
        <v>1</v>
      </c>
      <c r="F496">
        <v>1</v>
      </c>
      <c r="G496">
        <v>1</v>
      </c>
      <c r="H496">
        <v>2</v>
      </c>
      <c r="I496" t="s">
        <v>787</v>
      </c>
      <c r="J496" t="s">
        <v>3</v>
      </c>
      <c r="K496" t="s">
        <v>788</v>
      </c>
      <c r="L496">
        <v>37129807</v>
      </c>
      <c r="N496">
        <v>1011</v>
      </c>
      <c r="O496" t="s">
        <v>646</v>
      </c>
      <c r="P496" t="s">
        <v>646</v>
      </c>
      <c r="Q496">
        <v>1</v>
      </c>
      <c r="X496">
        <v>2.67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1</v>
      </c>
      <c r="AE496">
        <v>0</v>
      </c>
      <c r="AF496" t="s">
        <v>36</v>
      </c>
      <c r="AG496">
        <v>3.8381249999999998</v>
      </c>
      <c r="AH496">
        <v>2</v>
      </c>
      <c r="AI496">
        <v>51458120</v>
      </c>
      <c r="AJ496">
        <v>496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</row>
    <row r="497" spans="1:44" x14ac:dyDescent="0.2">
      <c r="A497">
        <f>ROW(Source!A286)</f>
        <v>286</v>
      </c>
      <c r="B497">
        <v>51458133</v>
      </c>
      <c r="C497">
        <v>51458112</v>
      </c>
      <c r="D497">
        <v>0</v>
      </c>
      <c r="E497">
        <v>1</v>
      </c>
      <c r="F497">
        <v>1</v>
      </c>
      <c r="G497">
        <v>1</v>
      </c>
      <c r="H497">
        <v>2</v>
      </c>
      <c r="I497" t="s">
        <v>789</v>
      </c>
      <c r="J497" t="s">
        <v>3</v>
      </c>
      <c r="K497" t="s">
        <v>790</v>
      </c>
      <c r="L497">
        <v>37129807</v>
      </c>
      <c r="N497">
        <v>1011</v>
      </c>
      <c r="O497" t="s">
        <v>646</v>
      </c>
      <c r="P497" t="s">
        <v>646</v>
      </c>
      <c r="Q497">
        <v>1</v>
      </c>
      <c r="X497">
        <v>0.19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1</v>
      </c>
      <c r="AE497">
        <v>0</v>
      </c>
      <c r="AF497" t="s">
        <v>36</v>
      </c>
      <c r="AG497">
        <v>0.27312499999999995</v>
      </c>
      <c r="AH497">
        <v>2</v>
      </c>
      <c r="AI497">
        <v>51458121</v>
      </c>
      <c r="AJ497">
        <v>497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</row>
    <row r="498" spans="1:44" x14ac:dyDescent="0.2">
      <c r="A498">
        <f>ROW(Source!A286)</f>
        <v>286</v>
      </c>
      <c r="B498">
        <v>51458134</v>
      </c>
      <c r="C498">
        <v>51458112</v>
      </c>
      <c r="D498">
        <v>0</v>
      </c>
      <c r="E498">
        <v>1</v>
      </c>
      <c r="F498">
        <v>1</v>
      </c>
      <c r="G498">
        <v>1</v>
      </c>
      <c r="H498">
        <v>2</v>
      </c>
      <c r="I498" t="s">
        <v>681</v>
      </c>
      <c r="J498" t="s">
        <v>3</v>
      </c>
      <c r="K498" t="s">
        <v>682</v>
      </c>
      <c r="L498">
        <v>37129807</v>
      </c>
      <c r="N498">
        <v>1011</v>
      </c>
      <c r="O498" t="s">
        <v>646</v>
      </c>
      <c r="P498" t="s">
        <v>646</v>
      </c>
      <c r="Q498">
        <v>1</v>
      </c>
      <c r="X498">
        <v>9.44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1</v>
      </c>
      <c r="AE498">
        <v>0</v>
      </c>
      <c r="AF498" t="s">
        <v>36</v>
      </c>
      <c r="AG498">
        <v>13.569999999999999</v>
      </c>
      <c r="AH498">
        <v>2</v>
      </c>
      <c r="AI498">
        <v>51458122</v>
      </c>
      <c r="AJ498">
        <v>498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</row>
    <row r="499" spans="1:44" x14ac:dyDescent="0.2">
      <c r="A499">
        <f>ROW(Source!A286)</f>
        <v>286</v>
      </c>
      <c r="B499">
        <v>51458135</v>
      </c>
      <c r="C499">
        <v>51458112</v>
      </c>
      <c r="D499">
        <v>0</v>
      </c>
      <c r="E499">
        <v>1</v>
      </c>
      <c r="F499">
        <v>1</v>
      </c>
      <c r="G499">
        <v>1</v>
      </c>
      <c r="H499">
        <v>2</v>
      </c>
      <c r="I499" t="s">
        <v>707</v>
      </c>
      <c r="J499" t="s">
        <v>3</v>
      </c>
      <c r="K499" t="s">
        <v>708</v>
      </c>
      <c r="L499">
        <v>37129807</v>
      </c>
      <c r="N499">
        <v>1011</v>
      </c>
      <c r="O499" t="s">
        <v>646</v>
      </c>
      <c r="P499" t="s">
        <v>646</v>
      </c>
      <c r="Q499">
        <v>1</v>
      </c>
      <c r="X499">
        <v>4.46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1</v>
      </c>
      <c r="AE499">
        <v>0</v>
      </c>
      <c r="AF499" t="s">
        <v>36</v>
      </c>
      <c r="AG499">
        <v>6.4112499999999999</v>
      </c>
      <c r="AH499">
        <v>2</v>
      </c>
      <c r="AI499">
        <v>51458123</v>
      </c>
      <c r="AJ499">
        <v>499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</row>
    <row r="500" spans="1:44" x14ac:dyDescent="0.2">
      <c r="A500">
        <f>ROW(Source!A286)</f>
        <v>286</v>
      </c>
      <c r="B500">
        <v>51458136</v>
      </c>
      <c r="C500">
        <v>51458112</v>
      </c>
      <c r="D500">
        <v>0</v>
      </c>
      <c r="E500">
        <v>1</v>
      </c>
      <c r="F500">
        <v>1</v>
      </c>
      <c r="G500">
        <v>1</v>
      </c>
      <c r="H500">
        <v>2</v>
      </c>
      <c r="I500" t="s">
        <v>709</v>
      </c>
      <c r="J500" t="s">
        <v>3</v>
      </c>
      <c r="K500" t="s">
        <v>710</v>
      </c>
      <c r="L500">
        <v>37129807</v>
      </c>
      <c r="N500">
        <v>1011</v>
      </c>
      <c r="O500" t="s">
        <v>646</v>
      </c>
      <c r="P500" t="s">
        <v>646</v>
      </c>
      <c r="Q500">
        <v>1</v>
      </c>
      <c r="X500">
        <v>1.1499999999999999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1</v>
      </c>
      <c r="AE500">
        <v>0</v>
      </c>
      <c r="AF500" t="s">
        <v>36</v>
      </c>
      <c r="AG500">
        <v>1.653125</v>
      </c>
      <c r="AH500">
        <v>2</v>
      </c>
      <c r="AI500">
        <v>51458124</v>
      </c>
      <c r="AJ500">
        <v>500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</row>
    <row r="501" spans="1:44" x14ac:dyDescent="0.2">
      <c r="A501">
        <f>ROW(Source!A287)</f>
        <v>287</v>
      </c>
      <c r="B501">
        <v>51458125</v>
      </c>
      <c r="C501">
        <v>51458112</v>
      </c>
      <c r="D501">
        <v>0</v>
      </c>
      <c r="E501">
        <v>1</v>
      </c>
      <c r="F501">
        <v>1</v>
      </c>
      <c r="G501">
        <v>1</v>
      </c>
      <c r="H501">
        <v>1</v>
      </c>
      <c r="I501" t="s">
        <v>793</v>
      </c>
      <c r="J501" t="s">
        <v>3</v>
      </c>
      <c r="K501" t="s">
        <v>794</v>
      </c>
      <c r="L501">
        <v>1369</v>
      </c>
      <c r="N501">
        <v>1013</v>
      </c>
      <c r="O501" t="s">
        <v>642</v>
      </c>
      <c r="P501" t="s">
        <v>642</v>
      </c>
      <c r="Q501">
        <v>1</v>
      </c>
      <c r="X501">
        <v>34.51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1</v>
      </c>
      <c r="AE501">
        <v>1</v>
      </c>
      <c r="AF501" t="s">
        <v>43</v>
      </c>
      <c r="AG501">
        <v>45.63947499999999</v>
      </c>
      <c r="AH501">
        <v>2</v>
      </c>
      <c r="AI501">
        <v>51458113</v>
      </c>
      <c r="AJ501">
        <v>501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</row>
    <row r="502" spans="1:44" x14ac:dyDescent="0.2">
      <c r="A502">
        <f>ROW(Source!A287)</f>
        <v>287</v>
      </c>
      <c r="B502">
        <v>51458126</v>
      </c>
      <c r="C502">
        <v>51458112</v>
      </c>
      <c r="D502">
        <v>121548</v>
      </c>
      <c r="E502">
        <v>1</v>
      </c>
      <c r="F502">
        <v>1</v>
      </c>
      <c r="G502">
        <v>1</v>
      </c>
      <c r="H502">
        <v>1</v>
      </c>
      <c r="I502" t="s">
        <v>31</v>
      </c>
      <c r="J502" t="s">
        <v>3</v>
      </c>
      <c r="K502" t="s">
        <v>643</v>
      </c>
      <c r="L502">
        <v>1369</v>
      </c>
      <c r="N502">
        <v>1013</v>
      </c>
      <c r="O502" t="s">
        <v>642</v>
      </c>
      <c r="P502" t="s">
        <v>642</v>
      </c>
      <c r="Q502">
        <v>1</v>
      </c>
      <c r="X502">
        <v>25.66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1</v>
      </c>
      <c r="AE502">
        <v>2</v>
      </c>
      <c r="AF502" t="s">
        <v>36</v>
      </c>
      <c r="AG502">
        <v>36.886249999999997</v>
      </c>
      <c r="AH502">
        <v>2</v>
      </c>
      <c r="AI502">
        <v>51458114</v>
      </c>
      <c r="AJ502">
        <v>502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</row>
    <row r="503" spans="1:44" x14ac:dyDescent="0.2">
      <c r="A503">
        <f>ROW(Source!A287)</f>
        <v>287</v>
      </c>
      <c r="B503">
        <v>51458127</v>
      </c>
      <c r="C503">
        <v>51458112</v>
      </c>
      <c r="D503">
        <v>0</v>
      </c>
      <c r="E503">
        <v>1</v>
      </c>
      <c r="F503">
        <v>1</v>
      </c>
      <c r="G503">
        <v>1</v>
      </c>
      <c r="H503">
        <v>2</v>
      </c>
      <c r="I503" t="s">
        <v>781</v>
      </c>
      <c r="J503" t="s">
        <v>3</v>
      </c>
      <c r="K503" t="s">
        <v>782</v>
      </c>
      <c r="L503">
        <v>37129807</v>
      </c>
      <c r="N503">
        <v>1011</v>
      </c>
      <c r="O503" t="s">
        <v>646</v>
      </c>
      <c r="P503" t="s">
        <v>646</v>
      </c>
      <c r="Q503">
        <v>1</v>
      </c>
      <c r="X503">
        <v>2.0699999999999998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1</v>
      </c>
      <c r="AE503">
        <v>0</v>
      </c>
      <c r="AF503" t="s">
        <v>36</v>
      </c>
      <c r="AG503">
        <v>2.9756249999999995</v>
      </c>
      <c r="AH503">
        <v>2</v>
      </c>
      <c r="AI503">
        <v>51458115</v>
      </c>
      <c r="AJ503">
        <v>503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</row>
    <row r="504" spans="1:44" x14ac:dyDescent="0.2">
      <c r="A504">
        <f>ROW(Source!A287)</f>
        <v>287</v>
      </c>
      <c r="B504">
        <v>51458128</v>
      </c>
      <c r="C504">
        <v>51458112</v>
      </c>
      <c r="D504">
        <v>0</v>
      </c>
      <c r="E504">
        <v>1</v>
      </c>
      <c r="F504">
        <v>1</v>
      </c>
      <c r="G504">
        <v>1</v>
      </c>
      <c r="H504">
        <v>2</v>
      </c>
      <c r="I504" t="s">
        <v>693</v>
      </c>
      <c r="J504" t="s">
        <v>3</v>
      </c>
      <c r="K504" t="s">
        <v>694</v>
      </c>
      <c r="L504">
        <v>37129807</v>
      </c>
      <c r="N504">
        <v>1011</v>
      </c>
      <c r="O504" t="s">
        <v>646</v>
      </c>
      <c r="P504" t="s">
        <v>646</v>
      </c>
      <c r="Q504">
        <v>1</v>
      </c>
      <c r="X504">
        <v>2.0699999999999998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1</v>
      </c>
      <c r="AE504">
        <v>0</v>
      </c>
      <c r="AF504" t="s">
        <v>36</v>
      </c>
      <c r="AG504">
        <v>2.9756249999999995</v>
      </c>
      <c r="AH504">
        <v>2</v>
      </c>
      <c r="AI504">
        <v>51458116</v>
      </c>
      <c r="AJ504">
        <v>504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</row>
    <row r="505" spans="1:44" x14ac:dyDescent="0.2">
      <c r="A505">
        <f>ROW(Source!A287)</f>
        <v>287</v>
      </c>
      <c r="B505">
        <v>51458129</v>
      </c>
      <c r="C505">
        <v>51458112</v>
      </c>
      <c r="D505">
        <v>0</v>
      </c>
      <c r="E505">
        <v>1</v>
      </c>
      <c r="F505">
        <v>1</v>
      </c>
      <c r="G505">
        <v>1</v>
      </c>
      <c r="H505">
        <v>2</v>
      </c>
      <c r="I505" t="s">
        <v>773</v>
      </c>
      <c r="J505" t="s">
        <v>3</v>
      </c>
      <c r="K505" t="s">
        <v>774</v>
      </c>
      <c r="L505">
        <v>37129807</v>
      </c>
      <c r="N505">
        <v>1011</v>
      </c>
      <c r="O505" t="s">
        <v>646</v>
      </c>
      <c r="P505" t="s">
        <v>646</v>
      </c>
      <c r="Q505">
        <v>1</v>
      </c>
      <c r="X505">
        <v>2.0699999999999998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1</v>
      </c>
      <c r="AE505">
        <v>0</v>
      </c>
      <c r="AF505" t="s">
        <v>36</v>
      </c>
      <c r="AG505">
        <v>2.9756249999999995</v>
      </c>
      <c r="AH505">
        <v>2</v>
      </c>
      <c r="AI505">
        <v>51458117</v>
      </c>
      <c r="AJ505">
        <v>505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</row>
    <row r="506" spans="1:44" x14ac:dyDescent="0.2">
      <c r="A506">
        <f>ROW(Source!A287)</f>
        <v>287</v>
      </c>
      <c r="B506">
        <v>51458130</v>
      </c>
      <c r="C506">
        <v>51458112</v>
      </c>
      <c r="D506">
        <v>0</v>
      </c>
      <c r="E506">
        <v>1</v>
      </c>
      <c r="F506">
        <v>1</v>
      </c>
      <c r="G506">
        <v>1</v>
      </c>
      <c r="H506">
        <v>2</v>
      </c>
      <c r="I506" t="s">
        <v>783</v>
      </c>
      <c r="J506" t="s">
        <v>3</v>
      </c>
      <c r="K506" t="s">
        <v>784</v>
      </c>
      <c r="L506">
        <v>37129807</v>
      </c>
      <c r="N506">
        <v>1011</v>
      </c>
      <c r="O506" t="s">
        <v>646</v>
      </c>
      <c r="P506" t="s">
        <v>646</v>
      </c>
      <c r="Q506">
        <v>1</v>
      </c>
      <c r="X506">
        <v>1.62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1</v>
      </c>
      <c r="AE506">
        <v>0</v>
      </c>
      <c r="AF506" t="s">
        <v>36</v>
      </c>
      <c r="AG506">
        <v>2.3287500000000003</v>
      </c>
      <c r="AH506">
        <v>2</v>
      </c>
      <c r="AI506">
        <v>51458118</v>
      </c>
      <c r="AJ506">
        <v>506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</row>
    <row r="507" spans="1:44" x14ac:dyDescent="0.2">
      <c r="A507">
        <f>ROW(Source!A287)</f>
        <v>287</v>
      </c>
      <c r="B507">
        <v>51458131</v>
      </c>
      <c r="C507">
        <v>51458112</v>
      </c>
      <c r="D507">
        <v>0</v>
      </c>
      <c r="E507">
        <v>1</v>
      </c>
      <c r="F507">
        <v>1</v>
      </c>
      <c r="G507">
        <v>1</v>
      </c>
      <c r="H507">
        <v>2</v>
      </c>
      <c r="I507" t="s">
        <v>785</v>
      </c>
      <c r="J507" t="s">
        <v>3</v>
      </c>
      <c r="K507" t="s">
        <v>786</v>
      </c>
      <c r="L507">
        <v>37129807</v>
      </c>
      <c r="N507">
        <v>1011</v>
      </c>
      <c r="O507" t="s">
        <v>646</v>
      </c>
      <c r="P507" t="s">
        <v>646</v>
      </c>
      <c r="Q507">
        <v>1</v>
      </c>
      <c r="X507">
        <v>1.03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1</v>
      </c>
      <c r="AE507">
        <v>0</v>
      </c>
      <c r="AF507" t="s">
        <v>36</v>
      </c>
      <c r="AG507">
        <v>1.4806250000000001</v>
      </c>
      <c r="AH507">
        <v>2</v>
      </c>
      <c r="AI507">
        <v>51458119</v>
      </c>
      <c r="AJ507">
        <v>507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</row>
    <row r="508" spans="1:44" x14ac:dyDescent="0.2">
      <c r="A508">
        <f>ROW(Source!A287)</f>
        <v>287</v>
      </c>
      <c r="B508">
        <v>51458132</v>
      </c>
      <c r="C508">
        <v>51458112</v>
      </c>
      <c r="D508">
        <v>0</v>
      </c>
      <c r="E508">
        <v>1</v>
      </c>
      <c r="F508">
        <v>1</v>
      </c>
      <c r="G508">
        <v>1</v>
      </c>
      <c r="H508">
        <v>2</v>
      </c>
      <c r="I508" t="s">
        <v>787</v>
      </c>
      <c r="J508" t="s">
        <v>3</v>
      </c>
      <c r="K508" t="s">
        <v>788</v>
      </c>
      <c r="L508">
        <v>37129807</v>
      </c>
      <c r="N508">
        <v>1011</v>
      </c>
      <c r="O508" t="s">
        <v>646</v>
      </c>
      <c r="P508" t="s">
        <v>646</v>
      </c>
      <c r="Q508">
        <v>1</v>
      </c>
      <c r="X508">
        <v>2.67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1</v>
      </c>
      <c r="AE508">
        <v>0</v>
      </c>
      <c r="AF508" t="s">
        <v>36</v>
      </c>
      <c r="AG508">
        <v>3.8381249999999998</v>
      </c>
      <c r="AH508">
        <v>2</v>
      </c>
      <c r="AI508">
        <v>51458120</v>
      </c>
      <c r="AJ508">
        <v>508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</row>
    <row r="509" spans="1:44" x14ac:dyDescent="0.2">
      <c r="A509">
        <f>ROW(Source!A287)</f>
        <v>287</v>
      </c>
      <c r="B509">
        <v>51458133</v>
      </c>
      <c r="C509">
        <v>51458112</v>
      </c>
      <c r="D509">
        <v>0</v>
      </c>
      <c r="E509">
        <v>1</v>
      </c>
      <c r="F509">
        <v>1</v>
      </c>
      <c r="G509">
        <v>1</v>
      </c>
      <c r="H509">
        <v>2</v>
      </c>
      <c r="I509" t="s">
        <v>789</v>
      </c>
      <c r="J509" t="s">
        <v>3</v>
      </c>
      <c r="K509" t="s">
        <v>790</v>
      </c>
      <c r="L509">
        <v>37129807</v>
      </c>
      <c r="N509">
        <v>1011</v>
      </c>
      <c r="O509" t="s">
        <v>646</v>
      </c>
      <c r="P509" t="s">
        <v>646</v>
      </c>
      <c r="Q509">
        <v>1</v>
      </c>
      <c r="X509">
        <v>0.19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1</v>
      </c>
      <c r="AE509">
        <v>0</v>
      </c>
      <c r="AF509" t="s">
        <v>36</v>
      </c>
      <c r="AG509">
        <v>0.27312499999999995</v>
      </c>
      <c r="AH509">
        <v>2</v>
      </c>
      <c r="AI509">
        <v>51458121</v>
      </c>
      <c r="AJ509">
        <v>509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</row>
    <row r="510" spans="1:44" x14ac:dyDescent="0.2">
      <c r="A510">
        <f>ROW(Source!A287)</f>
        <v>287</v>
      </c>
      <c r="B510">
        <v>51458134</v>
      </c>
      <c r="C510">
        <v>51458112</v>
      </c>
      <c r="D510">
        <v>0</v>
      </c>
      <c r="E510">
        <v>1</v>
      </c>
      <c r="F510">
        <v>1</v>
      </c>
      <c r="G510">
        <v>1</v>
      </c>
      <c r="H510">
        <v>2</v>
      </c>
      <c r="I510" t="s">
        <v>681</v>
      </c>
      <c r="J510" t="s">
        <v>3</v>
      </c>
      <c r="K510" t="s">
        <v>682</v>
      </c>
      <c r="L510">
        <v>37129807</v>
      </c>
      <c r="N510">
        <v>1011</v>
      </c>
      <c r="O510" t="s">
        <v>646</v>
      </c>
      <c r="P510" t="s">
        <v>646</v>
      </c>
      <c r="Q510">
        <v>1</v>
      </c>
      <c r="X510">
        <v>9.44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1</v>
      </c>
      <c r="AE510">
        <v>0</v>
      </c>
      <c r="AF510" t="s">
        <v>36</v>
      </c>
      <c r="AG510">
        <v>13.569999999999999</v>
      </c>
      <c r="AH510">
        <v>2</v>
      </c>
      <c r="AI510">
        <v>51458122</v>
      </c>
      <c r="AJ510">
        <v>510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</row>
    <row r="511" spans="1:44" x14ac:dyDescent="0.2">
      <c r="A511">
        <f>ROW(Source!A287)</f>
        <v>287</v>
      </c>
      <c r="B511">
        <v>51458135</v>
      </c>
      <c r="C511">
        <v>51458112</v>
      </c>
      <c r="D511">
        <v>0</v>
      </c>
      <c r="E511">
        <v>1</v>
      </c>
      <c r="F511">
        <v>1</v>
      </c>
      <c r="G511">
        <v>1</v>
      </c>
      <c r="H511">
        <v>2</v>
      </c>
      <c r="I511" t="s">
        <v>707</v>
      </c>
      <c r="J511" t="s">
        <v>3</v>
      </c>
      <c r="K511" t="s">
        <v>708</v>
      </c>
      <c r="L511">
        <v>37129807</v>
      </c>
      <c r="N511">
        <v>1011</v>
      </c>
      <c r="O511" t="s">
        <v>646</v>
      </c>
      <c r="P511" t="s">
        <v>646</v>
      </c>
      <c r="Q511">
        <v>1</v>
      </c>
      <c r="X511">
        <v>4.46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1</v>
      </c>
      <c r="AE511">
        <v>0</v>
      </c>
      <c r="AF511" t="s">
        <v>36</v>
      </c>
      <c r="AG511">
        <v>6.4112499999999999</v>
      </c>
      <c r="AH511">
        <v>2</v>
      </c>
      <c r="AI511">
        <v>51458123</v>
      </c>
      <c r="AJ511">
        <v>511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</row>
    <row r="512" spans="1:44" x14ac:dyDescent="0.2">
      <c r="A512">
        <f>ROW(Source!A287)</f>
        <v>287</v>
      </c>
      <c r="B512">
        <v>51458136</v>
      </c>
      <c r="C512">
        <v>51458112</v>
      </c>
      <c r="D512">
        <v>0</v>
      </c>
      <c r="E512">
        <v>1</v>
      </c>
      <c r="F512">
        <v>1</v>
      </c>
      <c r="G512">
        <v>1</v>
      </c>
      <c r="H512">
        <v>2</v>
      </c>
      <c r="I512" t="s">
        <v>709</v>
      </c>
      <c r="J512" t="s">
        <v>3</v>
      </c>
      <c r="K512" t="s">
        <v>710</v>
      </c>
      <c r="L512">
        <v>37129807</v>
      </c>
      <c r="N512">
        <v>1011</v>
      </c>
      <c r="O512" t="s">
        <v>646</v>
      </c>
      <c r="P512" t="s">
        <v>646</v>
      </c>
      <c r="Q512">
        <v>1</v>
      </c>
      <c r="X512">
        <v>1.1499999999999999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1</v>
      </c>
      <c r="AE512">
        <v>0</v>
      </c>
      <c r="AF512" t="s">
        <v>36</v>
      </c>
      <c r="AG512">
        <v>1.653125</v>
      </c>
      <c r="AH512">
        <v>2</v>
      </c>
      <c r="AI512">
        <v>51458124</v>
      </c>
      <c r="AJ512">
        <v>512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</row>
    <row r="513" spans="1:44" x14ac:dyDescent="0.2">
      <c r="A513">
        <f>ROW(Source!A294)</f>
        <v>294</v>
      </c>
      <c r="B513">
        <v>51458160</v>
      </c>
      <c r="C513">
        <v>51458140</v>
      </c>
      <c r="D513">
        <v>0</v>
      </c>
      <c r="E513">
        <v>1</v>
      </c>
      <c r="F513">
        <v>1</v>
      </c>
      <c r="G513">
        <v>1</v>
      </c>
      <c r="H513">
        <v>1</v>
      </c>
      <c r="I513" t="s">
        <v>734</v>
      </c>
      <c r="J513" t="s">
        <v>3</v>
      </c>
      <c r="K513" t="s">
        <v>735</v>
      </c>
      <c r="L513">
        <v>1369</v>
      </c>
      <c r="N513">
        <v>1013</v>
      </c>
      <c r="O513" t="s">
        <v>642</v>
      </c>
      <c r="P513" t="s">
        <v>642</v>
      </c>
      <c r="Q513">
        <v>1</v>
      </c>
      <c r="X513">
        <v>38.22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1</v>
      </c>
      <c r="AE513">
        <v>1</v>
      </c>
      <c r="AF513" t="s">
        <v>43</v>
      </c>
      <c r="AG513">
        <v>50.545949999999991</v>
      </c>
      <c r="AH513">
        <v>2</v>
      </c>
      <c r="AI513">
        <v>51458141</v>
      </c>
      <c r="AJ513">
        <v>513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</row>
    <row r="514" spans="1:44" x14ac:dyDescent="0.2">
      <c r="A514">
        <f>ROW(Source!A294)</f>
        <v>294</v>
      </c>
      <c r="B514">
        <v>51458161</v>
      </c>
      <c r="C514">
        <v>51458140</v>
      </c>
      <c r="D514">
        <v>121548</v>
      </c>
      <c r="E514">
        <v>1</v>
      </c>
      <c r="F514">
        <v>1</v>
      </c>
      <c r="G514">
        <v>1</v>
      </c>
      <c r="H514">
        <v>1</v>
      </c>
      <c r="I514" t="s">
        <v>31</v>
      </c>
      <c r="J514" t="s">
        <v>3</v>
      </c>
      <c r="K514" t="s">
        <v>643</v>
      </c>
      <c r="L514">
        <v>1369</v>
      </c>
      <c r="N514">
        <v>1013</v>
      </c>
      <c r="O514" t="s">
        <v>642</v>
      </c>
      <c r="P514" t="s">
        <v>642</v>
      </c>
      <c r="Q514">
        <v>1</v>
      </c>
      <c r="X514">
        <v>14.16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1</v>
      </c>
      <c r="AE514">
        <v>2</v>
      </c>
      <c r="AF514" t="s">
        <v>36</v>
      </c>
      <c r="AG514">
        <v>20.354999999999997</v>
      </c>
      <c r="AH514">
        <v>2</v>
      </c>
      <c r="AI514">
        <v>51458142</v>
      </c>
      <c r="AJ514">
        <v>514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</row>
    <row r="515" spans="1:44" x14ac:dyDescent="0.2">
      <c r="A515">
        <f>ROW(Source!A294)</f>
        <v>294</v>
      </c>
      <c r="B515">
        <v>51458162</v>
      </c>
      <c r="C515">
        <v>51458140</v>
      </c>
      <c r="D515">
        <v>0</v>
      </c>
      <c r="E515">
        <v>1</v>
      </c>
      <c r="F515">
        <v>1</v>
      </c>
      <c r="G515">
        <v>1</v>
      </c>
      <c r="H515">
        <v>2</v>
      </c>
      <c r="I515" t="s">
        <v>693</v>
      </c>
      <c r="J515" t="s">
        <v>3</v>
      </c>
      <c r="K515" t="s">
        <v>694</v>
      </c>
      <c r="L515">
        <v>37129807</v>
      </c>
      <c r="N515">
        <v>1011</v>
      </c>
      <c r="O515" t="s">
        <v>646</v>
      </c>
      <c r="P515" t="s">
        <v>646</v>
      </c>
      <c r="Q515">
        <v>1</v>
      </c>
      <c r="X515">
        <v>1.65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1</v>
      </c>
      <c r="AE515">
        <v>0</v>
      </c>
      <c r="AF515" t="s">
        <v>36</v>
      </c>
      <c r="AG515">
        <v>2.3718749999999997</v>
      </c>
      <c r="AH515">
        <v>2</v>
      </c>
      <c r="AI515">
        <v>51458143</v>
      </c>
      <c r="AJ515">
        <v>515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</row>
    <row r="516" spans="1:44" x14ac:dyDescent="0.2">
      <c r="A516">
        <f>ROW(Source!A294)</f>
        <v>294</v>
      </c>
      <c r="B516">
        <v>51458163</v>
      </c>
      <c r="C516">
        <v>51458140</v>
      </c>
      <c r="D516">
        <v>0</v>
      </c>
      <c r="E516">
        <v>1</v>
      </c>
      <c r="F516">
        <v>1</v>
      </c>
      <c r="G516">
        <v>1</v>
      </c>
      <c r="H516">
        <v>2</v>
      </c>
      <c r="I516" t="s">
        <v>773</v>
      </c>
      <c r="J516" t="s">
        <v>3</v>
      </c>
      <c r="K516" t="s">
        <v>774</v>
      </c>
      <c r="L516">
        <v>37129807</v>
      </c>
      <c r="N516">
        <v>1011</v>
      </c>
      <c r="O516" t="s">
        <v>646</v>
      </c>
      <c r="P516" t="s">
        <v>646</v>
      </c>
      <c r="Q516">
        <v>1</v>
      </c>
      <c r="X516">
        <v>1.65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1</v>
      </c>
      <c r="AE516">
        <v>0</v>
      </c>
      <c r="AF516" t="s">
        <v>36</v>
      </c>
      <c r="AG516">
        <v>2.3718749999999997</v>
      </c>
      <c r="AH516">
        <v>2</v>
      </c>
      <c r="AI516">
        <v>51458144</v>
      </c>
      <c r="AJ516">
        <v>516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</row>
    <row r="517" spans="1:44" x14ac:dyDescent="0.2">
      <c r="A517">
        <f>ROW(Source!A294)</f>
        <v>294</v>
      </c>
      <c r="B517">
        <v>51458164</v>
      </c>
      <c r="C517">
        <v>51458140</v>
      </c>
      <c r="D517">
        <v>0</v>
      </c>
      <c r="E517">
        <v>1</v>
      </c>
      <c r="F517">
        <v>1</v>
      </c>
      <c r="G517">
        <v>1</v>
      </c>
      <c r="H517">
        <v>2</v>
      </c>
      <c r="I517" t="s">
        <v>679</v>
      </c>
      <c r="J517" t="s">
        <v>3</v>
      </c>
      <c r="K517" t="s">
        <v>680</v>
      </c>
      <c r="L517">
        <v>37129807</v>
      </c>
      <c r="N517">
        <v>1011</v>
      </c>
      <c r="O517" t="s">
        <v>646</v>
      </c>
      <c r="P517" t="s">
        <v>646</v>
      </c>
      <c r="Q517">
        <v>1</v>
      </c>
      <c r="X517">
        <v>2.61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1</v>
      </c>
      <c r="AE517">
        <v>0</v>
      </c>
      <c r="AF517" t="s">
        <v>36</v>
      </c>
      <c r="AG517">
        <v>3.7518749999999992</v>
      </c>
      <c r="AH517">
        <v>2</v>
      </c>
      <c r="AI517">
        <v>51458145</v>
      </c>
      <c r="AJ517">
        <v>517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</row>
    <row r="518" spans="1:44" x14ac:dyDescent="0.2">
      <c r="A518">
        <f>ROW(Source!A294)</f>
        <v>294</v>
      </c>
      <c r="B518">
        <v>51458165</v>
      </c>
      <c r="C518">
        <v>51458140</v>
      </c>
      <c r="D518">
        <v>0</v>
      </c>
      <c r="E518">
        <v>1</v>
      </c>
      <c r="F518">
        <v>1</v>
      </c>
      <c r="G518">
        <v>1</v>
      </c>
      <c r="H518">
        <v>2</v>
      </c>
      <c r="I518" t="s">
        <v>697</v>
      </c>
      <c r="J518" t="s">
        <v>3</v>
      </c>
      <c r="K518" t="s">
        <v>698</v>
      </c>
      <c r="L518">
        <v>37129807</v>
      </c>
      <c r="N518">
        <v>1011</v>
      </c>
      <c r="O518" t="s">
        <v>646</v>
      </c>
      <c r="P518" t="s">
        <v>646</v>
      </c>
      <c r="Q518">
        <v>1</v>
      </c>
      <c r="X518">
        <v>1.65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1</v>
      </c>
      <c r="AE518">
        <v>0</v>
      </c>
      <c r="AF518" t="s">
        <v>36</v>
      </c>
      <c r="AG518">
        <v>2.3718749999999997</v>
      </c>
      <c r="AH518">
        <v>2</v>
      </c>
      <c r="AI518">
        <v>51458146</v>
      </c>
      <c r="AJ518">
        <v>518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</row>
    <row r="519" spans="1:44" x14ac:dyDescent="0.2">
      <c r="A519">
        <f>ROW(Source!A294)</f>
        <v>294</v>
      </c>
      <c r="B519">
        <v>51458166</v>
      </c>
      <c r="C519">
        <v>51458140</v>
      </c>
      <c r="D519">
        <v>0</v>
      </c>
      <c r="E519">
        <v>1</v>
      </c>
      <c r="F519">
        <v>1</v>
      </c>
      <c r="G519">
        <v>1</v>
      </c>
      <c r="H519">
        <v>2</v>
      </c>
      <c r="I519" t="s">
        <v>681</v>
      </c>
      <c r="J519" t="s">
        <v>3</v>
      </c>
      <c r="K519" t="s">
        <v>682</v>
      </c>
      <c r="L519">
        <v>37129807</v>
      </c>
      <c r="N519">
        <v>1011</v>
      </c>
      <c r="O519" t="s">
        <v>646</v>
      </c>
      <c r="P519" t="s">
        <v>646</v>
      </c>
      <c r="Q519">
        <v>1</v>
      </c>
      <c r="X519">
        <v>7.56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1</v>
      </c>
      <c r="AE519">
        <v>0</v>
      </c>
      <c r="AF519" t="s">
        <v>36</v>
      </c>
      <c r="AG519">
        <v>10.867499999999998</v>
      </c>
      <c r="AH519">
        <v>2</v>
      </c>
      <c r="AI519">
        <v>51458147</v>
      </c>
      <c r="AJ519">
        <v>519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</row>
    <row r="520" spans="1:44" x14ac:dyDescent="0.2">
      <c r="A520">
        <f>ROW(Source!A294)</f>
        <v>294</v>
      </c>
      <c r="B520">
        <v>51458167</v>
      </c>
      <c r="C520">
        <v>51458140</v>
      </c>
      <c r="D520">
        <v>0</v>
      </c>
      <c r="E520">
        <v>1</v>
      </c>
      <c r="F520">
        <v>1</v>
      </c>
      <c r="G520">
        <v>1</v>
      </c>
      <c r="H520">
        <v>2</v>
      </c>
      <c r="I520" t="s">
        <v>756</v>
      </c>
      <c r="J520" t="s">
        <v>3</v>
      </c>
      <c r="K520" t="s">
        <v>757</v>
      </c>
      <c r="L520">
        <v>37129807</v>
      </c>
      <c r="N520">
        <v>1011</v>
      </c>
      <c r="O520" t="s">
        <v>646</v>
      </c>
      <c r="P520" t="s">
        <v>646</v>
      </c>
      <c r="Q520">
        <v>1</v>
      </c>
      <c r="X520">
        <v>0.63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1</v>
      </c>
      <c r="AE520">
        <v>0</v>
      </c>
      <c r="AF520" t="s">
        <v>36</v>
      </c>
      <c r="AG520">
        <v>0.9056249999999999</v>
      </c>
      <c r="AH520">
        <v>2</v>
      </c>
      <c r="AI520">
        <v>51458148</v>
      </c>
      <c r="AJ520">
        <v>520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</row>
    <row r="521" spans="1:44" x14ac:dyDescent="0.2">
      <c r="A521">
        <f>ROW(Source!A294)</f>
        <v>294</v>
      </c>
      <c r="B521">
        <v>51458168</v>
      </c>
      <c r="C521">
        <v>51458140</v>
      </c>
      <c r="D521">
        <v>0</v>
      </c>
      <c r="E521">
        <v>1</v>
      </c>
      <c r="F521">
        <v>1</v>
      </c>
      <c r="G521">
        <v>1</v>
      </c>
      <c r="H521">
        <v>3</v>
      </c>
      <c r="I521" t="s">
        <v>713</v>
      </c>
      <c r="J521" t="s">
        <v>3</v>
      </c>
      <c r="K521" t="s">
        <v>714</v>
      </c>
      <c r="L521">
        <v>1348</v>
      </c>
      <c r="N521">
        <v>1009</v>
      </c>
      <c r="O521" t="s">
        <v>230</v>
      </c>
      <c r="P521" t="s">
        <v>230</v>
      </c>
      <c r="Q521">
        <v>1000</v>
      </c>
      <c r="X521">
        <v>5.0000000000000001E-3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1</v>
      </c>
      <c r="AE521">
        <v>0</v>
      </c>
      <c r="AF521" t="s">
        <v>3</v>
      </c>
      <c r="AG521">
        <v>5.0000000000000001E-3</v>
      </c>
      <c r="AH521">
        <v>2</v>
      </c>
      <c r="AI521">
        <v>51458149</v>
      </c>
      <c r="AJ521">
        <v>521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</row>
    <row r="522" spans="1:44" x14ac:dyDescent="0.2">
      <c r="A522">
        <f>ROW(Source!A294)</f>
        <v>294</v>
      </c>
      <c r="B522">
        <v>51458169</v>
      </c>
      <c r="C522">
        <v>51458140</v>
      </c>
      <c r="D522">
        <v>0</v>
      </c>
      <c r="E522">
        <v>1</v>
      </c>
      <c r="F522">
        <v>1</v>
      </c>
      <c r="G522">
        <v>1</v>
      </c>
      <c r="H522">
        <v>3</v>
      </c>
      <c r="I522" t="s">
        <v>760</v>
      </c>
      <c r="J522" t="s">
        <v>3</v>
      </c>
      <c r="K522" t="s">
        <v>761</v>
      </c>
      <c r="L522">
        <v>1339</v>
      </c>
      <c r="N522">
        <v>1007</v>
      </c>
      <c r="O522" t="s">
        <v>57</v>
      </c>
      <c r="P522" t="s">
        <v>57</v>
      </c>
      <c r="Q522">
        <v>1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 t="s">
        <v>3</v>
      </c>
      <c r="AG522">
        <v>0</v>
      </c>
      <c r="AH522">
        <v>2</v>
      </c>
      <c r="AI522">
        <v>51458150</v>
      </c>
      <c r="AJ522">
        <v>522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</row>
    <row r="523" spans="1:44" x14ac:dyDescent="0.2">
      <c r="A523">
        <f>ROW(Source!A294)</f>
        <v>294</v>
      </c>
      <c r="B523">
        <v>51458170</v>
      </c>
      <c r="C523">
        <v>51458140</v>
      </c>
      <c r="D523">
        <v>0</v>
      </c>
      <c r="E523">
        <v>1</v>
      </c>
      <c r="F523">
        <v>1</v>
      </c>
      <c r="G523">
        <v>1</v>
      </c>
      <c r="H523">
        <v>3</v>
      </c>
      <c r="I523" t="s">
        <v>233</v>
      </c>
      <c r="J523" t="s">
        <v>3</v>
      </c>
      <c r="K523" t="s">
        <v>234</v>
      </c>
      <c r="L523">
        <v>1371</v>
      </c>
      <c r="N523">
        <v>1013</v>
      </c>
      <c r="O523" t="s">
        <v>154</v>
      </c>
      <c r="P523" t="s">
        <v>154</v>
      </c>
      <c r="Q523">
        <v>1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 t="s">
        <v>3</v>
      </c>
      <c r="AG523">
        <v>0</v>
      </c>
      <c r="AH523">
        <v>2</v>
      </c>
      <c r="AI523">
        <v>51458151</v>
      </c>
      <c r="AJ523">
        <v>523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</row>
    <row r="524" spans="1:44" x14ac:dyDescent="0.2">
      <c r="A524">
        <f>ROW(Source!A294)</f>
        <v>294</v>
      </c>
      <c r="B524">
        <v>51458171</v>
      </c>
      <c r="C524">
        <v>51458140</v>
      </c>
      <c r="D524">
        <v>0</v>
      </c>
      <c r="E524">
        <v>1</v>
      </c>
      <c r="F524">
        <v>1</v>
      </c>
      <c r="G524">
        <v>1</v>
      </c>
      <c r="H524">
        <v>3</v>
      </c>
      <c r="I524" t="s">
        <v>458</v>
      </c>
      <c r="J524" t="s">
        <v>3</v>
      </c>
      <c r="K524" t="s">
        <v>459</v>
      </c>
      <c r="L524">
        <v>1348</v>
      </c>
      <c r="N524">
        <v>1009</v>
      </c>
      <c r="O524" t="s">
        <v>230</v>
      </c>
      <c r="P524" t="s">
        <v>230</v>
      </c>
      <c r="Q524">
        <v>1000</v>
      </c>
      <c r="X524">
        <v>0.33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1</v>
      </c>
      <c r="AE524">
        <v>0</v>
      </c>
      <c r="AF524" t="s">
        <v>3</v>
      </c>
      <c r="AG524">
        <v>0.33</v>
      </c>
      <c r="AH524">
        <v>2</v>
      </c>
      <c r="AI524">
        <v>51458152</v>
      </c>
      <c r="AJ524">
        <v>524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</row>
    <row r="525" spans="1:44" x14ac:dyDescent="0.2">
      <c r="A525">
        <f>ROW(Source!A294)</f>
        <v>294</v>
      </c>
      <c r="B525">
        <v>51458172</v>
      </c>
      <c r="C525">
        <v>51458140</v>
      </c>
      <c r="D525">
        <v>0</v>
      </c>
      <c r="E525">
        <v>1</v>
      </c>
      <c r="F525">
        <v>1</v>
      </c>
      <c r="G525">
        <v>1</v>
      </c>
      <c r="H525">
        <v>3</v>
      </c>
      <c r="I525" t="s">
        <v>717</v>
      </c>
      <c r="J525" t="s">
        <v>3</v>
      </c>
      <c r="K525" t="s">
        <v>718</v>
      </c>
      <c r="L525">
        <v>1407</v>
      </c>
      <c r="N525">
        <v>1013</v>
      </c>
      <c r="O525" t="s">
        <v>719</v>
      </c>
      <c r="P525" t="s">
        <v>719</v>
      </c>
      <c r="Q525">
        <v>1</v>
      </c>
      <c r="X525">
        <v>4.5999999999999999E-2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1</v>
      </c>
      <c r="AE525">
        <v>0</v>
      </c>
      <c r="AF525" t="s">
        <v>3</v>
      </c>
      <c r="AG525">
        <v>4.5999999999999999E-2</v>
      </c>
      <c r="AH525">
        <v>2</v>
      </c>
      <c r="AI525">
        <v>51458153</v>
      </c>
      <c r="AJ525">
        <v>525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</row>
    <row r="526" spans="1:44" x14ac:dyDescent="0.2">
      <c r="A526">
        <f>ROW(Source!A294)</f>
        <v>294</v>
      </c>
      <c r="B526">
        <v>51458173</v>
      </c>
      <c r="C526">
        <v>51458140</v>
      </c>
      <c r="D526">
        <v>0</v>
      </c>
      <c r="E526">
        <v>1</v>
      </c>
      <c r="F526">
        <v>1</v>
      </c>
      <c r="G526">
        <v>1</v>
      </c>
      <c r="H526">
        <v>3</v>
      </c>
      <c r="I526" t="s">
        <v>257</v>
      </c>
      <c r="J526" t="s">
        <v>3</v>
      </c>
      <c r="K526" t="s">
        <v>258</v>
      </c>
      <c r="L526">
        <v>1348</v>
      </c>
      <c r="N526">
        <v>1009</v>
      </c>
      <c r="O526" t="s">
        <v>230</v>
      </c>
      <c r="P526" t="s">
        <v>230</v>
      </c>
      <c r="Q526">
        <v>1000</v>
      </c>
      <c r="X526">
        <v>0.19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1</v>
      </c>
      <c r="AE526">
        <v>0</v>
      </c>
      <c r="AF526" t="s">
        <v>3</v>
      </c>
      <c r="AG526">
        <v>0.19</v>
      </c>
      <c r="AH526">
        <v>2</v>
      </c>
      <c r="AI526">
        <v>51458154</v>
      </c>
      <c r="AJ526">
        <v>526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</row>
    <row r="527" spans="1:44" x14ac:dyDescent="0.2">
      <c r="A527">
        <f>ROW(Source!A294)</f>
        <v>294</v>
      </c>
      <c r="B527">
        <v>51458174</v>
      </c>
      <c r="C527">
        <v>51458140</v>
      </c>
      <c r="D527">
        <v>0</v>
      </c>
      <c r="E527">
        <v>1</v>
      </c>
      <c r="F527">
        <v>1</v>
      </c>
      <c r="G527">
        <v>1</v>
      </c>
      <c r="H527">
        <v>3</v>
      </c>
      <c r="I527" t="s">
        <v>791</v>
      </c>
      <c r="J527" t="s">
        <v>3</v>
      </c>
      <c r="K527" t="s">
        <v>792</v>
      </c>
      <c r="L527">
        <v>1371</v>
      </c>
      <c r="N527">
        <v>1013</v>
      </c>
      <c r="O527" t="s">
        <v>154</v>
      </c>
      <c r="P527" t="s">
        <v>154</v>
      </c>
      <c r="Q527">
        <v>1</v>
      </c>
      <c r="X527">
        <v>88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1</v>
      </c>
      <c r="AE527">
        <v>0</v>
      </c>
      <c r="AF527" t="s">
        <v>3</v>
      </c>
      <c r="AG527">
        <v>88</v>
      </c>
      <c r="AH527">
        <v>2</v>
      </c>
      <c r="AI527">
        <v>51458155</v>
      </c>
      <c r="AJ527">
        <v>527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</row>
    <row r="528" spans="1:44" x14ac:dyDescent="0.2">
      <c r="A528">
        <f>ROW(Source!A294)</f>
        <v>294</v>
      </c>
      <c r="B528">
        <v>51458175</v>
      </c>
      <c r="C528">
        <v>51458140</v>
      </c>
      <c r="D528">
        <v>0</v>
      </c>
      <c r="E528">
        <v>1</v>
      </c>
      <c r="F528">
        <v>1</v>
      </c>
      <c r="G528">
        <v>1</v>
      </c>
      <c r="H528">
        <v>3</v>
      </c>
      <c r="I528" t="s">
        <v>223</v>
      </c>
      <c r="J528" t="s">
        <v>3</v>
      </c>
      <c r="K528" t="s">
        <v>224</v>
      </c>
      <c r="L528">
        <v>1301</v>
      </c>
      <c r="N528">
        <v>1003</v>
      </c>
      <c r="O528" t="s">
        <v>225</v>
      </c>
      <c r="P528" t="s">
        <v>225</v>
      </c>
      <c r="Q528">
        <v>1</v>
      </c>
      <c r="X528">
        <v>50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1</v>
      </c>
      <c r="AE528">
        <v>0</v>
      </c>
      <c r="AF528" t="s">
        <v>3</v>
      </c>
      <c r="AG528">
        <v>50</v>
      </c>
      <c r="AH528">
        <v>2</v>
      </c>
      <c r="AI528">
        <v>51458156</v>
      </c>
      <c r="AJ528">
        <v>528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</row>
    <row r="529" spans="1:44" x14ac:dyDescent="0.2">
      <c r="A529">
        <f>ROW(Source!A294)</f>
        <v>294</v>
      </c>
      <c r="B529">
        <v>51458176</v>
      </c>
      <c r="C529">
        <v>51458140</v>
      </c>
      <c r="D529">
        <v>0</v>
      </c>
      <c r="E529">
        <v>1</v>
      </c>
      <c r="F529">
        <v>1</v>
      </c>
      <c r="G529">
        <v>1</v>
      </c>
      <c r="H529">
        <v>3</v>
      </c>
      <c r="I529" t="s">
        <v>764</v>
      </c>
      <c r="J529" t="s">
        <v>3</v>
      </c>
      <c r="K529" t="s">
        <v>765</v>
      </c>
      <c r="L529">
        <v>1425</v>
      </c>
      <c r="N529">
        <v>1013</v>
      </c>
      <c r="O529" t="s">
        <v>766</v>
      </c>
      <c r="P529" t="s">
        <v>766</v>
      </c>
      <c r="Q529">
        <v>1</v>
      </c>
      <c r="X529">
        <v>0.01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 t="s">
        <v>3</v>
      </c>
      <c r="AG529">
        <v>0.01</v>
      </c>
      <c r="AH529">
        <v>2</v>
      </c>
      <c r="AI529">
        <v>51458157</v>
      </c>
      <c r="AJ529">
        <v>529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</row>
    <row r="530" spans="1:44" x14ac:dyDescent="0.2">
      <c r="A530">
        <f>ROW(Source!A294)</f>
        <v>294</v>
      </c>
      <c r="B530">
        <v>51458177</v>
      </c>
      <c r="C530">
        <v>51458140</v>
      </c>
      <c r="D530">
        <v>0</v>
      </c>
      <c r="E530">
        <v>1</v>
      </c>
      <c r="F530">
        <v>1</v>
      </c>
      <c r="G530">
        <v>1</v>
      </c>
      <c r="H530">
        <v>3</v>
      </c>
      <c r="I530" t="s">
        <v>779</v>
      </c>
      <c r="J530" t="s">
        <v>3</v>
      </c>
      <c r="K530" t="s">
        <v>780</v>
      </c>
      <c r="L530">
        <v>1377</v>
      </c>
      <c r="N530">
        <v>1013</v>
      </c>
      <c r="O530" t="s">
        <v>163</v>
      </c>
      <c r="P530" t="s">
        <v>163</v>
      </c>
      <c r="Q530">
        <v>1</v>
      </c>
      <c r="X530">
        <v>1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 t="s">
        <v>3</v>
      </c>
      <c r="AG530">
        <v>1</v>
      </c>
      <c r="AH530">
        <v>2</v>
      </c>
      <c r="AI530">
        <v>51458158</v>
      </c>
      <c r="AJ530">
        <v>530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</row>
    <row r="531" spans="1:44" x14ac:dyDescent="0.2">
      <c r="A531">
        <f>ROW(Source!A294)</f>
        <v>294</v>
      </c>
      <c r="B531">
        <v>51458178</v>
      </c>
      <c r="C531">
        <v>51458140</v>
      </c>
      <c r="D531">
        <v>0</v>
      </c>
      <c r="E531">
        <v>1</v>
      </c>
      <c r="F531">
        <v>1</v>
      </c>
      <c r="G531">
        <v>1</v>
      </c>
      <c r="H531">
        <v>3</v>
      </c>
      <c r="I531" t="s">
        <v>769</v>
      </c>
      <c r="J531" t="s">
        <v>3</v>
      </c>
      <c r="K531" t="s">
        <v>770</v>
      </c>
      <c r="L531">
        <v>1371</v>
      </c>
      <c r="N531">
        <v>1013</v>
      </c>
      <c r="O531" t="s">
        <v>154</v>
      </c>
      <c r="P531" t="s">
        <v>154</v>
      </c>
      <c r="Q531">
        <v>1</v>
      </c>
      <c r="X531">
        <v>88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1</v>
      </c>
      <c r="AE531">
        <v>0</v>
      </c>
      <c r="AF531" t="s">
        <v>3</v>
      </c>
      <c r="AG531">
        <v>88</v>
      </c>
      <c r="AH531">
        <v>2</v>
      </c>
      <c r="AI531">
        <v>51458159</v>
      </c>
      <c r="AJ531">
        <v>531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</row>
    <row r="532" spans="1:44" x14ac:dyDescent="0.2">
      <c r="A532">
        <f>ROW(Source!A295)</f>
        <v>295</v>
      </c>
      <c r="B532">
        <v>51458160</v>
      </c>
      <c r="C532">
        <v>51458140</v>
      </c>
      <c r="D532">
        <v>0</v>
      </c>
      <c r="E532">
        <v>1</v>
      </c>
      <c r="F532">
        <v>1</v>
      </c>
      <c r="G532">
        <v>1</v>
      </c>
      <c r="H532">
        <v>1</v>
      </c>
      <c r="I532" t="s">
        <v>734</v>
      </c>
      <c r="J532" t="s">
        <v>3</v>
      </c>
      <c r="K532" t="s">
        <v>735</v>
      </c>
      <c r="L532">
        <v>1369</v>
      </c>
      <c r="N532">
        <v>1013</v>
      </c>
      <c r="O532" t="s">
        <v>642</v>
      </c>
      <c r="P532" t="s">
        <v>642</v>
      </c>
      <c r="Q532">
        <v>1</v>
      </c>
      <c r="X532">
        <v>38.22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1</v>
      </c>
      <c r="AE532">
        <v>1</v>
      </c>
      <c r="AF532" t="s">
        <v>43</v>
      </c>
      <c r="AG532">
        <v>50.545949999999991</v>
      </c>
      <c r="AH532">
        <v>2</v>
      </c>
      <c r="AI532">
        <v>51458141</v>
      </c>
      <c r="AJ532">
        <v>532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</row>
    <row r="533" spans="1:44" x14ac:dyDescent="0.2">
      <c r="A533">
        <f>ROW(Source!A295)</f>
        <v>295</v>
      </c>
      <c r="B533">
        <v>51458161</v>
      </c>
      <c r="C533">
        <v>51458140</v>
      </c>
      <c r="D533">
        <v>121548</v>
      </c>
      <c r="E533">
        <v>1</v>
      </c>
      <c r="F533">
        <v>1</v>
      </c>
      <c r="G533">
        <v>1</v>
      </c>
      <c r="H533">
        <v>1</v>
      </c>
      <c r="I533" t="s">
        <v>31</v>
      </c>
      <c r="J533" t="s">
        <v>3</v>
      </c>
      <c r="K533" t="s">
        <v>643</v>
      </c>
      <c r="L533">
        <v>1369</v>
      </c>
      <c r="N533">
        <v>1013</v>
      </c>
      <c r="O533" t="s">
        <v>642</v>
      </c>
      <c r="P533" t="s">
        <v>642</v>
      </c>
      <c r="Q533">
        <v>1</v>
      </c>
      <c r="X533">
        <v>14.16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1</v>
      </c>
      <c r="AE533">
        <v>2</v>
      </c>
      <c r="AF533" t="s">
        <v>36</v>
      </c>
      <c r="AG533">
        <v>20.354999999999997</v>
      </c>
      <c r="AH533">
        <v>2</v>
      </c>
      <c r="AI533">
        <v>51458142</v>
      </c>
      <c r="AJ533">
        <v>533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</row>
    <row r="534" spans="1:44" x14ac:dyDescent="0.2">
      <c r="A534">
        <f>ROW(Source!A295)</f>
        <v>295</v>
      </c>
      <c r="B534">
        <v>51458162</v>
      </c>
      <c r="C534">
        <v>51458140</v>
      </c>
      <c r="D534">
        <v>0</v>
      </c>
      <c r="E534">
        <v>1</v>
      </c>
      <c r="F534">
        <v>1</v>
      </c>
      <c r="G534">
        <v>1</v>
      </c>
      <c r="H534">
        <v>2</v>
      </c>
      <c r="I534" t="s">
        <v>693</v>
      </c>
      <c r="J534" t="s">
        <v>3</v>
      </c>
      <c r="K534" t="s">
        <v>694</v>
      </c>
      <c r="L534">
        <v>37129807</v>
      </c>
      <c r="N534">
        <v>1011</v>
      </c>
      <c r="O534" t="s">
        <v>646</v>
      </c>
      <c r="P534" t="s">
        <v>646</v>
      </c>
      <c r="Q534">
        <v>1</v>
      </c>
      <c r="X534">
        <v>1.65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1</v>
      </c>
      <c r="AE534">
        <v>0</v>
      </c>
      <c r="AF534" t="s">
        <v>36</v>
      </c>
      <c r="AG534">
        <v>2.3718749999999997</v>
      </c>
      <c r="AH534">
        <v>2</v>
      </c>
      <c r="AI534">
        <v>51458143</v>
      </c>
      <c r="AJ534">
        <v>534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</row>
    <row r="535" spans="1:44" x14ac:dyDescent="0.2">
      <c r="A535">
        <f>ROW(Source!A295)</f>
        <v>295</v>
      </c>
      <c r="B535">
        <v>51458163</v>
      </c>
      <c r="C535">
        <v>51458140</v>
      </c>
      <c r="D535">
        <v>0</v>
      </c>
      <c r="E535">
        <v>1</v>
      </c>
      <c r="F535">
        <v>1</v>
      </c>
      <c r="G535">
        <v>1</v>
      </c>
      <c r="H535">
        <v>2</v>
      </c>
      <c r="I535" t="s">
        <v>773</v>
      </c>
      <c r="J535" t="s">
        <v>3</v>
      </c>
      <c r="K535" t="s">
        <v>774</v>
      </c>
      <c r="L535">
        <v>37129807</v>
      </c>
      <c r="N535">
        <v>1011</v>
      </c>
      <c r="O535" t="s">
        <v>646</v>
      </c>
      <c r="P535" t="s">
        <v>646</v>
      </c>
      <c r="Q535">
        <v>1</v>
      </c>
      <c r="X535">
        <v>1.65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1</v>
      </c>
      <c r="AE535">
        <v>0</v>
      </c>
      <c r="AF535" t="s">
        <v>36</v>
      </c>
      <c r="AG535">
        <v>2.3718749999999997</v>
      </c>
      <c r="AH535">
        <v>2</v>
      </c>
      <c r="AI535">
        <v>51458144</v>
      </c>
      <c r="AJ535">
        <v>535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</row>
    <row r="536" spans="1:44" x14ac:dyDescent="0.2">
      <c r="A536">
        <f>ROW(Source!A295)</f>
        <v>295</v>
      </c>
      <c r="B536">
        <v>51458164</v>
      </c>
      <c r="C536">
        <v>51458140</v>
      </c>
      <c r="D536">
        <v>0</v>
      </c>
      <c r="E536">
        <v>1</v>
      </c>
      <c r="F536">
        <v>1</v>
      </c>
      <c r="G536">
        <v>1</v>
      </c>
      <c r="H536">
        <v>2</v>
      </c>
      <c r="I536" t="s">
        <v>679</v>
      </c>
      <c r="J536" t="s">
        <v>3</v>
      </c>
      <c r="K536" t="s">
        <v>680</v>
      </c>
      <c r="L536">
        <v>37129807</v>
      </c>
      <c r="N536">
        <v>1011</v>
      </c>
      <c r="O536" t="s">
        <v>646</v>
      </c>
      <c r="P536" t="s">
        <v>646</v>
      </c>
      <c r="Q536">
        <v>1</v>
      </c>
      <c r="X536">
        <v>2.61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1</v>
      </c>
      <c r="AE536">
        <v>0</v>
      </c>
      <c r="AF536" t="s">
        <v>36</v>
      </c>
      <c r="AG536">
        <v>3.7518749999999992</v>
      </c>
      <c r="AH536">
        <v>2</v>
      </c>
      <c r="AI536">
        <v>51458145</v>
      </c>
      <c r="AJ536">
        <v>536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</row>
    <row r="537" spans="1:44" x14ac:dyDescent="0.2">
      <c r="A537">
        <f>ROW(Source!A295)</f>
        <v>295</v>
      </c>
      <c r="B537">
        <v>51458165</v>
      </c>
      <c r="C537">
        <v>51458140</v>
      </c>
      <c r="D537">
        <v>0</v>
      </c>
      <c r="E537">
        <v>1</v>
      </c>
      <c r="F537">
        <v>1</v>
      </c>
      <c r="G537">
        <v>1</v>
      </c>
      <c r="H537">
        <v>2</v>
      </c>
      <c r="I537" t="s">
        <v>697</v>
      </c>
      <c r="J537" t="s">
        <v>3</v>
      </c>
      <c r="K537" t="s">
        <v>698</v>
      </c>
      <c r="L537">
        <v>37129807</v>
      </c>
      <c r="N537">
        <v>1011</v>
      </c>
      <c r="O537" t="s">
        <v>646</v>
      </c>
      <c r="P537" t="s">
        <v>646</v>
      </c>
      <c r="Q537">
        <v>1</v>
      </c>
      <c r="X537">
        <v>1.65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1</v>
      </c>
      <c r="AE537">
        <v>0</v>
      </c>
      <c r="AF537" t="s">
        <v>36</v>
      </c>
      <c r="AG537">
        <v>2.3718749999999997</v>
      </c>
      <c r="AH537">
        <v>2</v>
      </c>
      <c r="AI537">
        <v>51458146</v>
      </c>
      <c r="AJ537">
        <v>537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</row>
    <row r="538" spans="1:44" x14ac:dyDescent="0.2">
      <c r="A538">
        <f>ROW(Source!A295)</f>
        <v>295</v>
      </c>
      <c r="B538">
        <v>51458166</v>
      </c>
      <c r="C538">
        <v>51458140</v>
      </c>
      <c r="D538">
        <v>0</v>
      </c>
      <c r="E538">
        <v>1</v>
      </c>
      <c r="F538">
        <v>1</v>
      </c>
      <c r="G538">
        <v>1</v>
      </c>
      <c r="H538">
        <v>2</v>
      </c>
      <c r="I538" t="s">
        <v>681</v>
      </c>
      <c r="J538" t="s">
        <v>3</v>
      </c>
      <c r="K538" t="s">
        <v>682</v>
      </c>
      <c r="L538">
        <v>37129807</v>
      </c>
      <c r="N538">
        <v>1011</v>
      </c>
      <c r="O538" t="s">
        <v>646</v>
      </c>
      <c r="P538" t="s">
        <v>646</v>
      </c>
      <c r="Q538">
        <v>1</v>
      </c>
      <c r="X538">
        <v>7.56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1</v>
      </c>
      <c r="AE538">
        <v>0</v>
      </c>
      <c r="AF538" t="s">
        <v>36</v>
      </c>
      <c r="AG538">
        <v>10.867499999999998</v>
      </c>
      <c r="AH538">
        <v>2</v>
      </c>
      <c r="AI538">
        <v>51458147</v>
      </c>
      <c r="AJ538">
        <v>538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</row>
    <row r="539" spans="1:44" x14ac:dyDescent="0.2">
      <c r="A539">
        <f>ROW(Source!A295)</f>
        <v>295</v>
      </c>
      <c r="B539">
        <v>51458167</v>
      </c>
      <c r="C539">
        <v>51458140</v>
      </c>
      <c r="D539">
        <v>0</v>
      </c>
      <c r="E539">
        <v>1</v>
      </c>
      <c r="F539">
        <v>1</v>
      </c>
      <c r="G539">
        <v>1</v>
      </c>
      <c r="H539">
        <v>2</v>
      </c>
      <c r="I539" t="s">
        <v>756</v>
      </c>
      <c r="J539" t="s">
        <v>3</v>
      </c>
      <c r="K539" t="s">
        <v>757</v>
      </c>
      <c r="L539">
        <v>37129807</v>
      </c>
      <c r="N539">
        <v>1011</v>
      </c>
      <c r="O539" t="s">
        <v>646</v>
      </c>
      <c r="P539" t="s">
        <v>646</v>
      </c>
      <c r="Q539">
        <v>1</v>
      </c>
      <c r="X539">
        <v>0.63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1</v>
      </c>
      <c r="AE539">
        <v>0</v>
      </c>
      <c r="AF539" t="s">
        <v>36</v>
      </c>
      <c r="AG539">
        <v>0.9056249999999999</v>
      </c>
      <c r="AH539">
        <v>2</v>
      </c>
      <c r="AI539">
        <v>51458148</v>
      </c>
      <c r="AJ539">
        <v>539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</row>
    <row r="540" spans="1:44" x14ac:dyDescent="0.2">
      <c r="A540">
        <f>ROW(Source!A295)</f>
        <v>295</v>
      </c>
      <c r="B540">
        <v>51458168</v>
      </c>
      <c r="C540">
        <v>51458140</v>
      </c>
      <c r="D540">
        <v>0</v>
      </c>
      <c r="E540">
        <v>1</v>
      </c>
      <c r="F540">
        <v>1</v>
      </c>
      <c r="G540">
        <v>1</v>
      </c>
      <c r="H540">
        <v>3</v>
      </c>
      <c r="I540" t="s">
        <v>713</v>
      </c>
      <c r="J540" t="s">
        <v>3</v>
      </c>
      <c r="K540" t="s">
        <v>714</v>
      </c>
      <c r="L540">
        <v>1348</v>
      </c>
      <c r="N540">
        <v>1009</v>
      </c>
      <c r="O540" t="s">
        <v>230</v>
      </c>
      <c r="P540" t="s">
        <v>230</v>
      </c>
      <c r="Q540">
        <v>1000</v>
      </c>
      <c r="X540">
        <v>5.0000000000000001E-3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1</v>
      </c>
      <c r="AE540">
        <v>0</v>
      </c>
      <c r="AF540" t="s">
        <v>3</v>
      </c>
      <c r="AG540">
        <v>5.0000000000000001E-3</v>
      </c>
      <c r="AH540">
        <v>2</v>
      </c>
      <c r="AI540">
        <v>51458149</v>
      </c>
      <c r="AJ540">
        <v>540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</row>
    <row r="541" spans="1:44" x14ac:dyDescent="0.2">
      <c r="A541">
        <f>ROW(Source!A295)</f>
        <v>295</v>
      </c>
      <c r="B541">
        <v>51458169</v>
      </c>
      <c r="C541">
        <v>51458140</v>
      </c>
      <c r="D541">
        <v>0</v>
      </c>
      <c r="E541">
        <v>1</v>
      </c>
      <c r="F541">
        <v>1</v>
      </c>
      <c r="G541">
        <v>1</v>
      </c>
      <c r="H541">
        <v>3</v>
      </c>
      <c r="I541" t="s">
        <v>760</v>
      </c>
      <c r="J541" t="s">
        <v>3</v>
      </c>
      <c r="K541" t="s">
        <v>761</v>
      </c>
      <c r="L541">
        <v>1339</v>
      </c>
      <c r="N541">
        <v>1007</v>
      </c>
      <c r="O541" t="s">
        <v>57</v>
      </c>
      <c r="P541" t="s">
        <v>57</v>
      </c>
      <c r="Q541">
        <v>1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 t="s">
        <v>3</v>
      </c>
      <c r="AG541">
        <v>0</v>
      </c>
      <c r="AH541">
        <v>2</v>
      </c>
      <c r="AI541">
        <v>51458150</v>
      </c>
      <c r="AJ541">
        <v>541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</row>
    <row r="542" spans="1:44" x14ac:dyDescent="0.2">
      <c r="A542">
        <f>ROW(Source!A295)</f>
        <v>295</v>
      </c>
      <c r="B542">
        <v>51458170</v>
      </c>
      <c r="C542">
        <v>51458140</v>
      </c>
      <c r="D542">
        <v>0</v>
      </c>
      <c r="E542">
        <v>1</v>
      </c>
      <c r="F542">
        <v>1</v>
      </c>
      <c r="G542">
        <v>1</v>
      </c>
      <c r="H542">
        <v>3</v>
      </c>
      <c r="I542" t="s">
        <v>233</v>
      </c>
      <c r="J542" t="s">
        <v>3</v>
      </c>
      <c r="K542" t="s">
        <v>234</v>
      </c>
      <c r="L542">
        <v>1371</v>
      </c>
      <c r="N542">
        <v>1013</v>
      </c>
      <c r="O542" t="s">
        <v>154</v>
      </c>
      <c r="P542" t="s">
        <v>154</v>
      </c>
      <c r="Q542">
        <v>1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 t="s">
        <v>3</v>
      </c>
      <c r="AG542">
        <v>0</v>
      </c>
      <c r="AH542">
        <v>2</v>
      </c>
      <c r="AI542">
        <v>51458151</v>
      </c>
      <c r="AJ542">
        <v>542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</row>
    <row r="543" spans="1:44" x14ac:dyDescent="0.2">
      <c r="A543">
        <f>ROW(Source!A295)</f>
        <v>295</v>
      </c>
      <c r="B543">
        <v>51458171</v>
      </c>
      <c r="C543">
        <v>51458140</v>
      </c>
      <c r="D543">
        <v>0</v>
      </c>
      <c r="E543">
        <v>1</v>
      </c>
      <c r="F543">
        <v>1</v>
      </c>
      <c r="G543">
        <v>1</v>
      </c>
      <c r="H543">
        <v>3</v>
      </c>
      <c r="I543" t="s">
        <v>458</v>
      </c>
      <c r="J543" t="s">
        <v>3</v>
      </c>
      <c r="K543" t="s">
        <v>459</v>
      </c>
      <c r="L543">
        <v>1348</v>
      </c>
      <c r="N543">
        <v>1009</v>
      </c>
      <c r="O543" t="s">
        <v>230</v>
      </c>
      <c r="P543" t="s">
        <v>230</v>
      </c>
      <c r="Q543">
        <v>1000</v>
      </c>
      <c r="X543">
        <v>0.33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1</v>
      </c>
      <c r="AE543">
        <v>0</v>
      </c>
      <c r="AF543" t="s">
        <v>3</v>
      </c>
      <c r="AG543">
        <v>0.33</v>
      </c>
      <c r="AH543">
        <v>2</v>
      </c>
      <c r="AI543">
        <v>51458152</v>
      </c>
      <c r="AJ543">
        <v>543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</row>
    <row r="544" spans="1:44" x14ac:dyDescent="0.2">
      <c r="A544">
        <f>ROW(Source!A295)</f>
        <v>295</v>
      </c>
      <c r="B544">
        <v>51458172</v>
      </c>
      <c r="C544">
        <v>51458140</v>
      </c>
      <c r="D544">
        <v>0</v>
      </c>
      <c r="E544">
        <v>1</v>
      </c>
      <c r="F544">
        <v>1</v>
      </c>
      <c r="G544">
        <v>1</v>
      </c>
      <c r="H544">
        <v>3</v>
      </c>
      <c r="I544" t="s">
        <v>717</v>
      </c>
      <c r="J544" t="s">
        <v>3</v>
      </c>
      <c r="K544" t="s">
        <v>718</v>
      </c>
      <c r="L544">
        <v>1407</v>
      </c>
      <c r="N544">
        <v>1013</v>
      </c>
      <c r="O544" t="s">
        <v>719</v>
      </c>
      <c r="P544" t="s">
        <v>719</v>
      </c>
      <c r="Q544">
        <v>1</v>
      </c>
      <c r="X544">
        <v>4.5999999999999999E-2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1</v>
      </c>
      <c r="AE544">
        <v>0</v>
      </c>
      <c r="AF544" t="s">
        <v>3</v>
      </c>
      <c r="AG544">
        <v>4.5999999999999999E-2</v>
      </c>
      <c r="AH544">
        <v>2</v>
      </c>
      <c r="AI544">
        <v>51458153</v>
      </c>
      <c r="AJ544">
        <v>544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</row>
    <row r="545" spans="1:44" x14ac:dyDescent="0.2">
      <c r="A545">
        <f>ROW(Source!A295)</f>
        <v>295</v>
      </c>
      <c r="B545">
        <v>51458173</v>
      </c>
      <c r="C545">
        <v>51458140</v>
      </c>
      <c r="D545">
        <v>0</v>
      </c>
      <c r="E545">
        <v>1</v>
      </c>
      <c r="F545">
        <v>1</v>
      </c>
      <c r="G545">
        <v>1</v>
      </c>
      <c r="H545">
        <v>3</v>
      </c>
      <c r="I545" t="s">
        <v>257</v>
      </c>
      <c r="J545" t="s">
        <v>3</v>
      </c>
      <c r="K545" t="s">
        <v>258</v>
      </c>
      <c r="L545">
        <v>1348</v>
      </c>
      <c r="N545">
        <v>1009</v>
      </c>
      <c r="O545" t="s">
        <v>230</v>
      </c>
      <c r="P545" t="s">
        <v>230</v>
      </c>
      <c r="Q545">
        <v>1000</v>
      </c>
      <c r="X545">
        <v>0.19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1</v>
      </c>
      <c r="AE545">
        <v>0</v>
      </c>
      <c r="AF545" t="s">
        <v>3</v>
      </c>
      <c r="AG545">
        <v>0.19</v>
      </c>
      <c r="AH545">
        <v>2</v>
      </c>
      <c r="AI545">
        <v>51458154</v>
      </c>
      <c r="AJ545">
        <v>545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</row>
    <row r="546" spans="1:44" x14ac:dyDescent="0.2">
      <c r="A546">
        <f>ROW(Source!A295)</f>
        <v>295</v>
      </c>
      <c r="B546">
        <v>51458174</v>
      </c>
      <c r="C546">
        <v>51458140</v>
      </c>
      <c r="D546">
        <v>0</v>
      </c>
      <c r="E546">
        <v>1</v>
      </c>
      <c r="F546">
        <v>1</v>
      </c>
      <c r="G546">
        <v>1</v>
      </c>
      <c r="H546">
        <v>3</v>
      </c>
      <c r="I546" t="s">
        <v>791</v>
      </c>
      <c r="J546" t="s">
        <v>3</v>
      </c>
      <c r="K546" t="s">
        <v>792</v>
      </c>
      <c r="L546">
        <v>1371</v>
      </c>
      <c r="N546">
        <v>1013</v>
      </c>
      <c r="O546" t="s">
        <v>154</v>
      </c>
      <c r="P546" t="s">
        <v>154</v>
      </c>
      <c r="Q546">
        <v>1</v>
      </c>
      <c r="X546">
        <v>88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1</v>
      </c>
      <c r="AE546">
        <v>0</v>
      </c>
      <c r="AF546" t="s">
        <v>3</v>
      </c>
      <c r="AG546">
        <v>88</v>
      </c>
      <c r="AH546">
        <v>2</v>
      </c>
      <c r="AI546">
        <v>51458155</v>
      </c>
      <c r="AJ546">
        <v>546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</row>
    <row r="547" spans="1:44" x14ac:dyDescent="0.2">
      <c r="A547">
        <f>ROW(Source!A295)</f>
        <v>295</v>
      </c>
      <c r="B547">
        <v>51458175</v>
      </c>
      <c r="C547">
        <v>51458140</v>
      </c>
      <c r="D547">
        <v>0</v>
      </c>
      <c r="E547">
        <v>1</v>
      </c>
      <c r="F547">
        <v>1</v>
      </c>
      <c r="G547">
        <v>1</v>
      </c>
      <c r="H547">
        <v>3</v>
      </c>
      <c r="I547" t="s">
        <v>223</v>
      </c>
      <c r="J547" t="s">
        <v>3</v>
      </c>
      <c r="K547" t="s">
        <v>224</v>
      </c>
      <c r="L547">
        <v>1301</v>
      </c>
      <c r="N547">
        <v>1003</v>
      </c>
      <c r="O547" t="s">
        <v>225</v>
      </c>
      <c r="P547" t="s">
        <v>225</v>
      </c>
      <c r="Q547">
        <v>1</v>
      </c>
      <c r="X547">
        <v>50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1</v>
      </c>
      <c r="AE547">
        <v>0</v>
      </c>
      <c r="AF547" t="s">
        <v>3</v>
      </c>
      <c r="AG547">
        <v>50</v>
      </c>
      <c r="AH547">
        <v>2</v>
      </c>
      <c r="AI547">
        <v>51458156</v>
      </c>
      <c r="AJ547">
        <v>547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</row>
    <row r="548" spans="1:44" x14ac:dyDescent="0.2">
      <c r="A548">
        <f>ROW(Source!A295)</f>
        <v>295</v>
      </c>
      <c r="B548">
        <v>51458176</v>
      </c>
      <c r="C548">
        <v>51458140</v>
      </c>
      <c r="D548">
        <v>0</v>
      </c>
      <c r="E548">
        <v>1</v>
      </c>
      <c r="F548">
        <v>1</v>
      </c>
      <c r="G548">
        <v>1</v>
      </c>
      <c r="H548">
        <v>3</v>
      </c>
      <c r="I548" t="s">
        <v>764</v>
      </c>
      <c r="J548" t="s">
        <v>3</v>
      </c>
      <c r="K548" t="s">
        <v>765</v>
      </c>
      <c r="L548">
        <v>1425</v>
      </c>
      <c r="N548">
        <v>1013</v>
      </c>
      <c r="O548" t="s">
        <v>766</v>
      </c>
      <c r="P548" t="s">
        <v>766</v>
      </c>
      <c r="Q548">
        <v>1</v>
      </c>
      <c r="X548">
        <v>0.01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 t="s">
        <v>3</v>
      </c>
      <c r="AG548">
        <v>0.01</v>
      </c>
      <c r="AH548">
        <v>2</v>
      </c>
      <c r="AI548">
        <v>51458157</v>
      </c>
      <c r="AJ548">
        <v>548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</row>
    <row r="549" spans="1:44" x14ac:dyDescent="0.2">
      <c r="A549">
        <f>ROW(Source!A295)</f>
        <v>295</v>
      </c>
      <c r="B549">
        <v>51458177</v>
      </c>
      <c r="C549">
        <v>51458140</v>
      </c>
      <c r="D549">
        <v>0</v>
      </c>
      <c r="E549">
        <v>1</v>
      </c>
      <c r="F549">
        <v>1</v>
      </c>
      <c r="G549">
        <v>1</v>
      </c>
      <c r="H549">
        <v>3</v>
      </c>
      <c r="I549" t="s">
        <v>779</v>
      </c>
      <c r="J549" t="s">
        <v>3</v>
      </c>
      <c r="K549" t="s">
        <v>780</v>
      </c>
      <c r="L549">
        <v>1377</v>
      </c>
      <c r="N549">
        <v>1013</v>
      </c>
      <c r="O549" t="s">
        <v>163</v>
      </c>
      <c r="P549" t="s">
        <v>163</v>
      </c>
      <c r="Q549">
        <v>1</v>
      </c>
      <c r="X549">
        <v>1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 t="s">
        <v>3</v>
      </c>
      <c r="AG549">
        <v>1</v>
      </c>
      <c r="AH549">
        <v>2</v>
      </c>
      <c r="AI549">
        <v>51458158</v>
      </c>
      <c r="AJ549">
        <v>549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</row>
    <row r="550" spans="1:44" x14ac:dyDescent="0.2">
      <c r="A550">
        <f>ROW(Source!A295)</f>
        <v>295</v>
      </c>
      <c r="B550">
        <v>51458178</v>
      </c>
      <c r="C550">
        <v>51458140</v>
      </c>
      <c r="D550">
        <v>0</v>
      </c>
      <c r="E550">
        <v>1</v>
      </c>
      <c r="F550">
        <v>1</v>
      </c>
      <c r="G550">
        <v>1</v>
      </c>
      <c r="H550">
        <v>3</v>
      </c>
      <c r="I550" t="s">
        <v>769</v>
      </c>
      <c r="J550" t="s">
        <v>3</v>
      </c>
      <c r="K550" t="s">
        <v>770</v>
      </c>
      <c r="L550">
        <v>1371</v>
      </c>
      <c r="N550">
        <v>1013</v>
      </c>
      <c r="O550" t="s">
        <v>154</v>
      </c>
      <c r="P550" t="s">
        <v>154</v>
      </c>
      <c r="Q550">
        <v>1</v>
      </c>
      <c r="X550">
        <v>88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1</v>
      </c>
      <c r="AE550">
        <v>0</v>
      </c>
      <c r="AF550" t="s">
        <v>3</v>
      </c>
      <c r="AG550">
        <v>88</v>
      </c>
      <c r="AH550">
        <v>2</v>
      </c>
      <c r="AI550">
        <v>51458159</v>
      </c>
      <c r="AJ550">
        <v>550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</row>
    <row r="551" spans="1:44" x14ac:dyDescent="0.2">
      <c r="A551">
        <f>ROW(Source!A296)</f>
        <v>296</v>
      </c>
      <c r="B551">
        <v>51458192</v>
      </c>
      <c r="C551">
        <v>51458179</v>
      </c>
      <c r="D551">
        <v>0</v>
      </c>
      <c r="E551">
        <v>1</v>
      </c>
      <c r="F551">
        <v>1</v>
      </c>
      <c r="G551">
        <v>1</v>
      </c>
      <c r="H551">
        <v>1</v>
      </c>
      <c r="I551" t="s">
        <v>793</v>
      </c>
      <c r="J551" t="s">
        <v>3</v>
      </c>
      <c r="K551" t="s">
        <v>794</v>
      </c>
      <c r="L551">
        <v>1369</v>
      </c>
      <c r="N551">
        <v>1013</v>
      </c>
      <c r="O551" t="s">
        <v>642</v>
      </c>
      <c r="P551" t="s">
        <v>642</v>
      </c>
      <c r="Q551">
        <v>1</v>
      </c>
      <c r="X551">
        <v>34.51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1</v>
      </c>
      <c r="AE551">
        <v>1</v>
      </c>
      <c r="AF551" t="s">
        <v>43</v>
      </c>
      <c r="AG551">
        <v>45.63947499999999</v>
      </c>
      <c r="AH551">
        <v>2</v>
      </c>
      <c r="AI551">
        <v>51458180</v>
      </c>
      <c r="AJ551">
        <v>551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</row>
    <row r="552" spans="1:44" x14ac:dyDescent="0.2">
      <c r="A552">
        <f>ROW(Source!A296)</f>
        <v>296</v>
      </c>
      <c r="B552">
        <v>51458193</v>
      </c>
      <c r="C552">
        <v>51458179</v>
      </c>
      <c r="D552">
        <v>121548</v>
      </c>
      <c r="E552">
        <v>1</v>
      </c>
      <c r="F552">
        <v>1</v>
      </c>
      <c r="G552">
        <v>1</v>
      </c>
      <c r="H552">
        <v>1</v>
      </c>
      <c r="I552" t="s">
        <v>31</v>
      </c>
      <c r="J552" t="s">
        <v>3</v>
      </c>
      <c r="K552" t="s">
        <v>643</v>
      </c>
      <c r="L552">
        <v>1369</v>
      </c>
      <c r="N552">
        <v>1013</v>
      </c>
      <c r="O552" t="s">
        <v>642</v>
      </c>
      <c r="P552" t="s">
        <v>642</v>
      </c>
      <c r="Q552">
        <v>1</v>
      </c>
      <c r="X552">
        <v>25.66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1</v>
      </c>
      <c r="AE552">
        <v>2</v>
      </c>
      <c r="AF552" t="s">
        <v>36</v>
      </c>
      <c r="AG552">
        <v>36.886249999999997</v>
      </c>
      <c r="AH552">
        <v>2</v>
      </c>
      <c r="AI552">
        <v>51458181</v>
      </c>
      <c r="AJ552">
        <v>552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</row>
    <row r="553" spans="1:44" x14ac:dyDescent="0.2">
      <c r="A553">
        <f>ROW(Source!A296)</f>
        <v>296</v>
      </c>
      <c r="B553">
        <v>51458194</v>
      </c>
      <c r="C553">
        <v>51458179</v>
      </c>
      <c r="D553">
        <v>0</v>
      </c>
      <c r="E553">
        <v>1</v>
      </c>
      <c r="F553">
        <v>1</v>
      </c>
      <c r="G553">
        <v>1</v>
      </c>
      <c r="H553">
        <v>2</v>
      </c>
      <c r="I553" t="s">
        <v>781</v>
      </c>
      <c r="J553" t="s">
        <v>3</v>
      </c>
      <c r="K553" t="s">
        <v>782</v>
      </c>
      <c r="L553">
        <v>37129807</v>
      </c>
      <c r="N553">
        <v>1011</v>
      </c>
      <c r="O553" t="s">
        <v>646</v>
      </c>
      <c r="P553" t="s">
        <v>646</v>
      </c>
      <c r="Q553">
        <v>1</v>
      </c>
      <c r="X553">
        <v>2.0699999999999998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1</v>
      </c>
      <c r="AE553">
        <v>0</v>
      </c>
      <c r="AF553" t="s">
        <v>36</v>
      </c>
      <c r="AG553">
        <v>2.9756249999999995</v>
      </c>
      <c r="AH553">
        <v>2</v>
      </c>
      <c r="AI553">
        <v>51458182</v>
      </c>
      <c r="AJ553">
        <v>553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</row>
    <row r="554" spans="1:44" x14ac:dyDescent="0.2">
      <c r="A554">
        <f>ROW(Source!A296)</f>
        <v>296</v>
      </c>
      <c r="B554">
        <v>51458195</v>
      </c>
      <c r="C554">
        <v>51458179</v>
      </c>
      <c r="D554">
        <v>0</v>
      </c>
      <c r="E554">
        <v>1</v>
      </c>
      <c r="F554">
        <v>1</v>
      </c>
      <c r="G554">
        <v>1</v>
      </c>
      <c r="H554">
        <v>2</v>
      </c>
      <c r="I554" t="s">
        <v>693</v>
      </c>
      <c r="J554" t="s">
        <v>3</v>
      </c>
      <c r="K554" t="s">
        <v>694</v>
      </c>
      <c r="L554">
        <v>37129807</v>
      </c>
      <c r="N554">
        <v>1011</v>
      </c>
      <c r="O554" t="s">
        <v>646</v>
      </c>
      <c r="P554" t="s">
        <v>646</v>
      </c>
      <c r="Q554">
        <v>1</v>
      </c>
      <c r="X554">
        <v>2.0699999999999998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1</v>
      </c>
      <c r="AE554">
        <v>0</v>
      </c>
      <c r="AF554" t="s">
        <v>36</v>
      </c>
      <c r="AG554">
        <v>2.9756249999999995</v>
      </c>
      <c r="AH554">
        <v>2</v>
      </c>
      <c r="AI554">
        <v>51458183</v>
      </c>
      <c r="AJ554">
        <v>554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</row>
    <row r="555" spans="1:44" x14ac:dyDescent="0.2">
      <c r="A555">
        <f>ROW(Source!A296)</f>
        <v>296</v>
      </c>
      <c r="B555">
        <v>51458196</v>
      </c>
      <c r="C555">
        <v>51458179</v>
      </c>
      <c r="D555">
        <v>0</v>
      </c>
      <c r="E555">
        <v>1</v>
      </c>
      <c r="F555">
        <v>1</v>
      </c>
      <c r="G555">
        <v>1</v>
      </c>
      <c r="H555">
        <v>2</v>
      </c>
      <c r="I555" t="s">
        <v>773</v>
      </c>
      <c r="J555" t="s">
        <v>3</v>
      </c>
      <c r="K555" t="s">
        <v>774</v>
      </c>
      <c r="L555">
        <v>37129807</v>
      </c>
      <c r="N555">
        <v>1011</v>
      </c>
      <c r="O555" t="s">
        <v>646</v>
      </c>
      <c r="P555" t="s">
        <v>646</v>
      </c>
      <c r="Q555">
        <v>1</v>
      </c>
      <c r="X555">
        <v>2.0699999999999998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1</v>
      </c>
      <c r="AE555">
        <v>0</v>
      </c>
      <c r="AF555" t="s">
        <v>36</v>
      </c>
      <c r="AG555">
        <v>2.9756249999999995</v>
      </c>
      <c r="AH555">
        <v>2</v>
      </c>
      <c r="AI555">
        <v>51458184</v>
      </c>
      <c r="AJ555">
        <v>555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</row>
    <row r="556" spans="1:44" x14ac:dyDescent="0.2">
      <c r="A556">
        <f>ROW(Source!A296)</f>
        <v>296</v>
      </c>
      <c r="B556">
        <v>51458197</v>
      </c>
      <c r="C556">
        <v>51458179</v>
      </c>
      <c r="D556">
        <v>0</v>
      </c>
      <c r="E556">
        <v>1</v>
      </c>
      <c r="F556">
        <v>1</v>
      </c>
      <c r="G556">
        <v>1</v>
      </c>
      <c r="H556">
        <v>2</v>
      </c>
      <c r="I556" t="s">
        <v>783</v>
      </c>
      <c r="J556" t="s">
        <v>3</v>
      </c>
      <c r="K556" t="s">
        <v>784</v>
      </c>
      <c r="L556">
        <v>37129807</v>
      </c>
      <c r="N556">
        <v>1011</v>
      </c>
      <c r="O556" t="s">
        <v>646</v>
      </c>
      <c r="P556" t="s">
        <v>646</v>
      </c>
      <c r="Q556">
        <v>1</v>
      </c>
      <c r="X556">
        <v>1.62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1</v>
      </c>
      <c r="AE556">
        <v>0</v>
      </c>
      <c r="AF556" t="s">
        <v>36</v>
      </c>
      <c r="AG556">
        <v>2.3287500000000003</v>
      </c>
      <c r="AH556">
        <v>2</v>
      </c>
      <c r="AI556">
        <v>51458185</v>
      </c>
      <c r="AJ556">
        <v>556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</row>
    <row r="557" spans="1:44" x14ac:dyDescent="0.2">
      <c r="A557">
        <f>ROW(Source!A296)</f>
        <v>296</v>
      </c>
      <c r="B557">
        <v>51458198</v>
      </c>
      <c r="C557">
        <v>51458179</v>
      </c>
      <c r="D557">
        <v>0</v>
      </c>
      <c r="E557">
        <v>1</v>
      </c>
      <c r="F557">
        <v>1</v>
      </c>
      <c r="G557">
        <v>1</v>
      </c>
      <c r="H557">
        <v>2</v>
      </c>
      <c r="I557" t="s">
        <v>785</v>
      </c>
      <c r="J557" t="s">
        <v>3</v>
      </c>
      <c r="K557" t="s">
        <v>786</v>
      </c>
      <c r="L557">
        <v>37129807</v>
      </c>
      <c r="N557">
        <v>1011</v>
      </c>
      <c r="O557" t="s">
        <v>646</v>
      </c>
      <c r="P557" t="s">
        <v>646</v>
      </c>
      <c r="Q557">
        <v>1</v>
      </c>
      <c r="X557">
        <v>1.03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1</v>
      </c>
      <c r="AE557">
        <v>0</v>
      </c>
      <c r="AF557" t="s">
        <v>36</v>
      </c>
      <c r="AG557">
        <v>1.4806250000000001</v>
      </c>
      <c r="AH557">
        <v>2</v>
      </c>
      <c r="AI557">
        <v>51458186</v>
      </c>
      <c r="AJ557">
        <v>557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</row>
    <row r="558" spans="1:44" x14ac:dyDescent="0.2">
      <c r="A558">
        <f>ROW(Source!A296)</f>
        <v>296</v>
      </c>
      <c r="B558">
        <v>51458199</v>
      </c>
      <c r="C558">
        <v>51458179</v>
      </c>
      <c r="D558">
        <v>0</v>
      </c>
      <c r="E558">
        <v>1</v>
      </c>
      <c r="F558">
        <v>1</v>
      </c>
      <c r="G558">
        <v>1</v>
      </c>
      <c r="H558">
        <v>2</v>
      </c>
      <c r="I558" t="s">
        <v>787</v>
      </c>
      <c r="J558" t="s">
        <v>3</v>
      </c>
      <c r="K558" t="s">
        <v>788</v>
      </c>
      <c r="L558">
        <v>37129807</v>
      </c>
      <c r="N558">
        <v>1011</v>
      </c>
      <c r="O558" t="s">
        <v>646</v>
      </c>
      <c r="P558" t="s">
        <v>646</v>
      </c>
      <c r="Q558">
        <v>1</v>
      </c>
      <c r="X558">
        <v>2.67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1</v>
      </c>
      <c r="AE558">
        <v>0</v>
      </c>
      <c r="AF558" t="s">
        <v>36</v>
      </c>
      <c r="AG558">
        <v>3.8381249999999998</v>
      </c>
      <c r="AH558">
        <v>2</v>
      </c>
      <c r="AI558">
        <v>51458187</v>
      </c>
      <c r="AJ558">
        <v>558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</row>
    <row r="559" spans="1:44" x14ac:dyDescent="0.2">
      <c r="A559">
        <f>ROW(Source!A296)</f>
        <v>296</v>
      </c>
      <c r="B559">
        <v>51458200</v>
      </c>
      <c r="C559">
        <v>51458179</v>
      </c>
      <c r="D559">
        <v>0</v>
      </c>
      <c r="E559">
        <v>1</v>
      </c>
      <c r="F559">
        <v>1</v>
      </c>
      <c r="G559">
        <v>1</v>
      </c>
      <c r="H559">
        <v>2</v>
      </c>
      <c r="I559" t="s">
        <v>789</v>
      </c>
      <c r="J559" t="s">
        <v>3</v>
      </c>
      <c r="K559" t="s">
        <v>790</v>
      </c>
      <c r="L559">
        <v>37129807</v>
      </c>
      <c r="N559">
        <v>1011</v>
      </c>
      <c r="O559" t="s">
        <v>646</v>
      </c>
      <c r="P559" t="s">
        <v>646</v>
      </c>
      <c r="Q559">
        <v>1</v>
      </c>
      <c r="X559">
        <v>0.19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1</v>
      </c>
      <c r="AE559">
        <v>0</v>
      </c>
      <c r="AF559" t="s">
        <v>36</v>
      </c>
      <c r="AG559">
        <v>0.27312499999999995</v>
      </c>
      <c r="AH559">
        <v>2</v>
      </c>
      <c r="AI559">
        <v>51458188</v>
      </c>
      <c r="AJ559">
        <v>559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</row>
    <row r="560" spans="1:44" x14ac:dyDescent="0.2">
      <c r="A560">
        <f>ROW(Source!A296)</f>
        <v>296</v>
      </c>
      <c r="B560">
        <v>51458201</v>
      </c>
      <c r="C560">
        <v>51458179</v>
      </c>
      <c r="D560">
        <v>0</v>
      </c>
      <c r="E560">
        <v>1</v>
      </c>
      <c r="F560">
        <v>1</v>
      </c>
      <c r="G560">
        <v>1</v>
      </c>
      <c r="H560">
        <v>2</v>
      </c>
      <c r="I560" t="s">
        <v>681</v>
      </c>
      <c r="J560" t="s">
        <v>3</v>
      </c>
      <c r="K560" t="s">
        <v>682</v>
      </c>
      <c r="L560">
        <v>37129807</v>
      </c>
      <c r="N560">
        <v>1011</v>
      </c>
      <c r="O560" t="s">
        <v>646</v>
      </c>
      <c r="P560" t="s">
        <v>646</v>
      </c>
      <c r="Q560">
        <v>1</v>
      </c>
      <c r="X560">
        <v>9.44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1</v>
      </c>
      <c r="AE560">
        <v>0</v>
      </c>
      <c r="AF560" t="s">
        <v>36</v>
      </c>
      <c r="AG560">
        <v>13.569999999999999</v>
      </c>
      <c r="AH560">
        <v>2</v>
      </c>
      <c r="AI560">
        <v>51458189</v>
      </c>
      <c r="AJ560">
        <v>560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</row>
    <row r="561" spans="1:44" x14ac:dyDescent="0.2">
      <c r="A561">
        <f>ROW(Source!A296)</f>
        <v>296</v>
      </c>
      <c r="B561">
        <v>51458202</v>
      </c>
      <c r="C561">
        <v>51458179</v>
      </c>
      <c r="D561">
        <v>0</v>
      </c>
      <c r="E561">
        <v>1</v>
      </c>
      <c r="F561">
        <v>1</v>
      </c>
      <c r="G561">
        <v>1</v>
      </c>
      <c r="H561">
        <v>2</v>
      </c>
      <c r="I561" t="s">
        <v>707</v>
      </c>
      <c r="J561" t="s">
        <v>3</v>
      </c>
      <c r="K561" t="s">
        <v>708</v>
      </c>
      <c r="L561">
        <v>37129807</v>
      </c>
      <c r="N561">
        <v>1011</v>
      </c>
      <c r="O561" t="s">
        <v>646</v>
      </c>
      <c r="P561" t="s">
        <v>646</v>
      </c>
      <c r="Q561">
        <v>1</v>
      </c>
      <c r="X561">
        <v>4.46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1</v>
      </c>
      <c r="AE561">
        <v>0</v>
      </c>
      <c r="AF561" t="s">
        <v>36</v>
      </c>
      <c r="AG561">
        <v>6.4112499999999999</v>
      </c>
      <c r="AH561">
        <v>2</v>
      </c>
      <c r="AI561">
        <v>51458190</v>
      </c>
      <c r="AJ561">
        <v>561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</row>
    <row r="562" spans="1:44" x14ac:dyDescent="0.2">
      <c r="A562">
        <f>ROW(Source!A296)</f>
        <v>296</v>
      </c>
      <c r="B562">
        <v>51458203</v>
      </c>
      <c r="C562">
        <v>51458179</v>
      </c>
      <c r="D562">
        <v>0</v>
      </c>
      <c r="E562">
        <v>1</v>
      </c>
      <c r="F562">
        <v>1</v>
      </c>
      <c r="G562">
        <v>1</v>
      </c>
      <c r="H562">
        <v>2</v>
      </c>
      <c r="I562" t="s">
        <v>709</v>
      </c>
      <c r="J562" t="s">
        <v>3</v>
      </c>
      <c r="K562" t="s">
        <v>710</v>
      </c>
      <c r="L562">
        <v>37129807</v>
      </c>
      <c r="N562">
        <v>1011</v>
      </c>
      <c r="O562" t="s">
        <v>646</v>
      </c>
      <c r="P562" t="s">
        <v>646</v>
      </c>
      <c r="Q562">
        <v>1</v>
      </c>
      <c r="X562">
        <v>1.1499999999999999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1</v>
      </c>
      <c r="AE562">
        <v>0</v>
      </c>
      <c r="AF562" t="s">
        <v>36</v>
      </c>
      <c r="AG562">
        <v>1.653125</v>
      </c>
      <c r="AH562">
        <v>2</v>
      </c>
      <c r="AI562">
        <v>51458191</v>
      </c>
      <c r="AJ562">
        <v>562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</row>
    <row r="563" spans="1:44" x14ac:dyDescent="0.2">
      <c r="A563">
        <f>ROW(Source!A297)</f>
        <v>297</v>
      </c>
      <c r="B563">
        <v>51458192</v>
      </c>
      <c r="C563">
        <v>51458179</v>
      </c>
      <c r="D563">
        <v>0</v>
      </c>
      <c r="E563">
        <v>1</v>
      </c>
      <c r="F563">
        <v>1</v>
      </c>
      <c r="G563">
        <v>1</v>
      </c>
      <c r="H563">
        <v>1</v>
      </c>
      <c r="I563" t="s">
        <v>793</v>
      </c>
      <c r="J563" t="s">
        <v>3</v>
      </c>
      <c r="K563" t="s">
        <v>794</v>
      </c>
      <c r="L563">
        <v>1369</v>
      </c>
      <c r="N563">
        <v>1013</v>
      </c>
      <c r="O563" t="s">
        <v>642</v>
      </c>
      <c r="P563" t="s">
        <v>642</v>
      </c>
      <c r="Q563">
        <v>1</v>
      </c>
      <c r="X563">
        <v>34.51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1</v>
      </c>
      <c r="AE563">
        <v>1</v>
      </c>
      <c r="AF563" t="s">
        <v>43</v>
      </c>
      <c r="AG563">
        <v>45.63947499999999</v>
      </c>
      <c r="AH563">
        <v>2</v>
      </c>
      <c r="AI563">
        <v>51458180</v>
      </c>
      <c r="AJ563">
        <v>563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</row>
    <row r="564" spans="1:44" x14ac:dyDescent="0.2">
      <c r="A564">
        <f>ROW(Source!A297)</f>
        <v>297</v>
      </c>
      <c r="B564">
        <v>51458193</v>
      </c>
      <c r="C564">
        <v>51458179</v>
      </c>
      <c r="D564">
        <v>121548</v>
      </c>
      <c r="E564">
        <v>1</v>
      </c>
      <c r="F564">
        <v>1</v>
      </c>
      <c r="G564">
        <v>1</v>
      </c>
      <c r="H564">
        <v>1</v>
      </c>
      <c r="I564" t="s">
        <v>31</v>
      </c>
      <c r="J564" t="s">
        <v>3</v>
      </c>
      <c r="K564" t="s">
        <v>643</v>
      </c>
      <c r="L564">
        <v>1369</v>
      </c>
      <c r="N564">
        <v>1013</v>
      </c>
      <c r="O564" t="s">
        <v>642</v>
      </c>
      <c r="P564" t="s">
        <v>642</v>
      </c>
      <c r="Q564">
        <v>1</v>
      </c>
      <c r="X564">
        <v>25.66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1</v>
      </c>
      <c r="AE564">
        <v>2</v>
      </c>
      <c r="AF564" t="s">
        <v>36</v>
      </c>
      <c r="AG564">
        <v>36.886249999999997</v>
      </c>
      <c r="AH564">
        <v>2</v>
      </c>
      <c r="AI564">
        <v>51458181</v>
      </c>
      <c r="AJ564">
        <v>564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</row>
    <row r="565" spans="1:44" x14ac:dyDescent="0.2">
      <c r="A565">
        <f>ROW(Source!A297)</f>
        <v>297</v>
      </c>
      <c r="B565">
        <v>51458194</v>
      </c>
      <c r="C565">
        <v>51458179</v>
      </c>
      <c r="D565">
        <v>0</v>
      </c>
      <c r="E565">
        <v>1</v>
      </c>
      <c r="F565">
        <v>1</v>
      </c>
      <c r="G565">
        <v>1</v>
      </c>
      <c r="H565">
        <v>2</v>
      </c>
      <c r="I565" t="s">
        <v>781</v>
      </c>
      <c r="J565" t="s">
        <v>3</v>
      </c>
      <c r="K565" t="s">
        <v>782</v>
      </c>
      <c r="L565">
        <v>37129807</v>
      </c>
      <c r="N565">
        <v>1011</v>
      </c>
      <c r="O565" t="s">
        <v>646</v>
      </c>
      <c r="P565" t="s">
        <v>646</v>
      </c>
      <c r="Q565">
        <v>1</v>
      </c>
      <c r="X565">
        <v>2.0699999999999998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1</v>
      </c>
      <c r="AE565">
        <v>0</v>
      </c>
      <c r="AF565" t="s">
        <v>36</v>
      </c>
      <c r="AG565">
        <v>2.9756249999999995</v>
      </c>
      <c r="AH565">
        <v>2</v>
      </c>
      <c r="AI565">
        <v>51458182</v>
      </c>
      <c r="AJ565">
        <v>565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</row>
    <row r="566" spans="1:44" x14ac:dyDescent="0.2">
      <c r="A566">
        <f>ROW(Source!A297)</f>
        <v>297</v>
      </c>
      <c r="B566">
        <v>51458195</v>
      </c>
      <c r="C566">
        <v>51458179</v>
      </c>
      <c r="D566">
        <v>0</v>
      </c>
      <c r="E566">
        <v>1</v>
      </c>
      <c r="F566">
        <v>1</v>
      </c>
      <c r="G566">
        <v>1</v>
      </c>
      <c r="H566">
        <v>2</v>
      </c>
      <c r="I566" t="s">
        <v>693</v>
      </c>
      <c r="J566" t="s">
        <v>3</v>
      </c>
      <c r="K566" t="s">
        <v>694</v>
      </c>
      <c r="L566">
        <v>37129807</v>
      </c>
      <c r="N566">
        <v>1011</v>
      </c>
      <c r="O566" t="s">
        <v>646</v>
      </c>
      <c r="P566" t="s">
        <v>646</v>
      </c>
      <c r="Q566">
        <v>1</v>
      </c>
      <c r="X566">
        <v>2.0699999999999998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1</v>
      </c>
      <c r="AE566">
        <v>0</v>
      </c>
      <c r="AF566" t="s">
        <v>36</v>
      </c>
      <c r="AG566">
        <v>2.9756249999999995</v>
      </c>
      <c r="AH566">
        <v>2</v>
      </c>
      <c r="AI566">
        <v>51458183</v>
      </c>
      <c r="AJ566">
        <v>566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</row>
    <row r="567" spans="1:44" x14ac:dyDescent="0.2">
      <c r="A567">
        <f>ROW(Source!A297)</f>
        <v>297</v>
      </c>
      <c r="B567">
        <v>51458196</v>
      </c>
      <c r="C567">
        <v>51458179</v>
      </c>
      <c r="D567">
        <v>0</v>
      </c>
      <c r="E567">
        <v>1</v>
      </c>
      <c r="F567">
        <v>1</v>
      </c>
      <c r="G567">
        <v>1</v>
      </c>
      <c r="H567">
        <v>2</v>
      </c>
      <c r="I567" t="s">
        <v>773</v>
      </c>
      <c r="J567" t="s">
        <v>3</v>
      </c>
      <c r="K567" t="s">
        <v>774</v>
      </c>
      <c r="L567">
        <v>37129807</v>
      </c>
      <c r="N567">
        <v>1011</v>
      </c>
      <c r="O567" t="s">
        <v>646</v>
      </c>
      <c r="P567" t="s">
        <v>646</v>
      </c>
      <c r="Q567">
        <v>1</v>
      </c>
      <c r="X567">
        <v>2.0699999999999998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1</v>
      </c>
      <c r="AE567">
        <v>0</v>
      </c>
      <c r="AF567" t="s">
        <v>36</v>
      </c>
      <c r="AG567">
        <v>2.9756249999999995</v>
      </c>
      <c r="AH567">
        <v>2</v>
      </c>
      <c r="AI567">
        <v>51458184</v>
      </c>
      <c r="AJ567">
        <v>567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</row>
    <row r="568" spans="1:44" x14ac:dyDescent="0.2">
      <c r="A568">
        <f>ROW(Source!A297)</f>
        <v>297</v>
      </c>
      <c r="B568">
        <v>51458197</v>
      </c>
      <c r="C568">
        <v>51458179</v>
      </c>
      <c r="D568">
        <v>0</v>
      </c>
      <c r="E568">
        <v>1</v>
      </c>
      <c r="F568">
        <v>1</v>
      </c>
      <c r="G568">
        <v>1</v>
      </c>
      <c r="H568">
        <v>2</v>
      </c>
      <c r="I568" t="s">
        <v>783</v>
      </c>
      <c r="J568" t="s">
        <v>3</v>
      </c>
      <c r="K568" t="s">
        <v>784</v>
      </c>
      <c r="L568">
        <v>37129807</v>
      </c>
      <c r="N568">
        <v>1011</v>
      </c>
      <c r="O568" t="s">
        <v>646</v>
      </c>
      <c r="P568" t="s">
        <v>646</v>
      </c>
      <c r="Q568">
        <v>1</v>
      </c>
      <c r="X568">
        <v>1.62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1</v>
      </c>
      <c r="AE568">
        <v>0</v>
      </c>
      <c r="AF568" t="s">
        <v>36</v>
      </c>
      <c r="AG568">
        <v>2.3287500000000003</v>
      </c>
      <c r="AH568">
        <v>2</v>
      </c>
      <c r="AI568">
        <v>51458185</v>
      </c>
      <c r="AJ568">
        <v>568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</row>
    <row r="569" spans="1:44" x14ac:dyDescent="0.2">
      <c r="A569">
        <f>ROW(Source!A297)</f>
        <v>297</v>
      </c>
      <c r="B569">
        <v>51458198</v>
      </c>
      <c r="C569">
        <v>51458179</v>
      </c>
      <c r="D569">
        <v>0</v>
      </c>
      <c r="E569">
        <v>1</v>
      </c>
      <c r="F569">
        <v>1</v>
      </c>
      <c r="G569">
        <v>1</v>
      </c>
      <c r="H569">
        <v>2</v>
      </c>
      <c r="I569" t="s">
        <v>785</v>
      </c>
      <c r="J569" t="s">
        <v>3</v>
      </c>
      <c r="K569" t="s">
        <v>786</v>
      </c>
      <c r="L569">
        <v>37129807</v>
      </c>
      <c r="N569">
        <v>1011</v>
      </c>
      <c r="O569" t="s">
        <v>646</v>
      </c>
      <c r="P569" t="s">
        <v>646</v>
      </c>
      <c r="Q569">
        <v>1</v>
      </c>
      <c r="X569">
        <v>1.03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1</v>
      </c>
      <c r="AE569">
        <v>0</v>
      </c>
      <c r="AF569" t="s">
        <v>36</v>
      </c>
      <c r="AG569">
        <v>1.4806250000000001</v>
      </c>
      <c r="AH569">
        <v>2</v>
      </c>
      <c r="AI569">
        <v>51458186</v>
      </c>
      <c r="AJ569">
        <v>569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</row>
    <row r="570" spans="1:44" x14ac:dyDescent="0.2">
      <c r="A570">
        <f>ROW(Source!A297)</f>
        <v>297</v>
      </c>
      <c r="B570">
        <v>51458199</v>
      </c>
      <c r="C570">
        <v>51458179</v>
      </c>
      <c r="D570">
        <v>0</v>
      </c>
      <c r="E570">
        <v>1</v>
      </c>
      <c r="F570">
        <v>1</v>
      </c>
      <c r="G570">
        <v>1</v>
      </c>
      <c r="H570">
        <v>2</v>
      </c>
      <c r="I570" t="s">
        <v>787</v>
      </c>
      <c r="J570" t="s">
        <v>3</v>
      </c>
      <c r="K570" t="s">
        <v>788</v>
      </c>
      <c r="L570">
        <v>37129807</v>
      </c>
      <c r="N570">
        <v>1011</v>
      </c>
      <c r="O570" t="s">
        <v>646</v>
      </c>
      <c r="P570" t="s">
        <v>646</v>
      </c>
      <c r="Q570">
        <v>1</v>
      </c>
      <c r="X570">
        <v>2.67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1</v>
      </c>
      <c r="AE570">
        <v>0</v>
      </c>
      <c r="AF570" t="s">
        <v>36</v>
      </c>
      <c r="AG570">
        <v>3.8381249999999998</v>
      </c>
      <c r="AH570">
        <v>2</v>
      </c>
      <c r="AI570">
        <v>51458187</v>
      </c>
      <c r="AJ570">
        <v>570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</row>
    <row r="571" spans="1:44" x14ac:dyDescent="0.2">
      <c r="A571">
        <f>ROW(Source!A297)</f>
        <v>297</v>
      </c>
      <c r="B571">
        <v>51458200</v>
      </c>
      <c r="C571">
        <v>51458179</v>
      </c>
      <c r="D571">
        <v>0</v>
      </c>
      <c r="E571">
        <v>1</v>
      </c>
      <c r="F571">
        <v>1</v>
      </c>
      <c r="G571">
        <v>1</v>
      </c>
      <c r="H571">
        <v>2</v>
      </c>
      <c r="I571" t="s">
        <v>789</v>
      </c>
      <c r="J571" t="s">
        <v>3</v>
      </c>
      <c r="K571" t="s">
        <v>790</v>
      </c>
      <c r="L571">
        <v>37129807</v>
      </c>
      <c r="N571">
        <v>1011</v>
      </c>
      <c r="O571" t="s">
        <v>646</v>
      </c>
      <c r="P571" t="s">
        <v>646</v>
      </c>
      <c r="Q571">
        <v>1</v>
      </c>
      <c r="X571">
        <v>0.19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1</v>
      </c>
      <c r="AE571">
        <v>0</v>
      </c>
      <c r="AF571" t="s">
        <v>36</v>
      </c>
      <c r="AG571">
        <v>0.27312499999999995</v>
      </c>
      <c r="AH571">
        <v>2</v>
      </c>
      <c r="AI571">
        <v>51458188</v>
      </c>
      <c r="AJ571">
        <v>571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</row>
    <row r="572" spans="1:44" x14ac:dyDescent="0.2">
      <c r="A572">
        <f>ROW(Source!A297)</f>
        <v>297</v>
      </c>
      <c r="B572">
        <v>51458201</v>
      </c>
      <c r="C572">
        <v>51458179</v>
      </c>
      <c r="D572">
        <v>0</v>
      </c>
      <c r="E572">
        <v>1</v>
      </c>
      <c r="F572">
        <v>1</v>
      </c>
      <c r="G572">
        <v>1</v>
      </c>
      <c r="H572">
        <v>2</v>
      </c>
      <c r="I572" t="s">
        <v>681</v>
      </c>
      <c r="J572" t="s">
        <v>3</v>
      </c>
      <c r="K572" t="s">
        <v>682</v>
      </c>
      <c r="L572">
        <v>37129807</v>
      </c>
      <c r="N572">
        <v>1011</v>
      </c>
      <c r="O572" t="s">
        <v>646</v>
      </c>
      <c r="P572" t="s">
        <v>646</v>
      </c>
      <c r="Q572">
        <v>1</v>
      </c>
      <c r="X572">
        <v>9.44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1</v>
      </c>
      <c r="AE572">
        <v>0</v>
      </c>
      <c r="AF572" t="s">
        <v>36</v>
      </c>
      <c r="AG572">
        <v>13.569999999999999</v>
      </c>
      <c r="AH572">
        <v>2</v>
      </c>
      <c r="AI572">
        <v>51458189</v>
      </c>
      <c r="AJ572">
        <v>572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</row>
    <row r="573" spans="1:44" x14ac:dyDescent="0.2">
      <c r="A573">
        <f>ROW(Source!A297)</f>
        <v>297</v>
      </c>
      <c r="B573">
        <v>51458202</v>
      </c>
      <c r="C573">
        <v>51458179</v>
      </c>
      <c r="D573">
        <v>0</v>
      </c>
      <c r="E573">
        <v>1</v>
      </c>
      <c r="F573">
        <v>1</v>
      </c>
      <c r="G573">
        <v>1</v>
      </c>
      <c r="H573">
        <v>2</v>
      </c>
      <c r="I573" t="s">
        <v>707</v>
      </c>
      <c r="J573" t="s">
        <v>3</v>
      </c>
      <c r="K573" t="s">
        <v>708</v>
      </c>
      <c r="L573">
        <v>37129807</v>
      </c>
      <c r="N573">
        <v>1011</v>
      </c>
      <c r="O573" t="s">
        <v>646</v>
      </c>
      <c r="P573" t="s">
        <v>646</v>
      </c>
      <c r="Q573">
        <v>1</v>
      </c>
      <c r="X573">
        <v>4.46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1</v>
      </c>
      <c r="AE573">
        <v>0</v>
      </c>
      <c r="AF573" t="s">
        <v>36</v>
      </c>
      <c r="AG573">
        <v>6.4112499999999999</v>
      </c>
      <c r="AH573">
        <v>2</v>
      </c>
      <c r="AI573">
        <v>51458190</v>
      </c>
      <c r="AJ573">
        <v>573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</row>
    <row r="574" spans="1:44" x14ac:dyDescent="0.2">
      <c r="A574">
        <f>ROW(Source!A297)</f>
        <v>297</v>
      </c>
      <c r="B574">
        <v>51458203</v>
      </c>
      <c r="C574">
        <v>51458179</v>
      </c>
      <c r="D574">
        <v>0</v>
      </c>
      <c r="E574">
        <v>1</v>
      </c>
      <c r="F574">
        <v>1</v>
      </c>
      <c r="G574">
        <v>1</v>
      </c>
      <c r="H574">
        <v>2</v>
      </c>
      <c r="I574" t="s">
        <v>709</v>
      </c>
      <c r="J574" t="s">
        <v>3</v>
      </c>
      <c r="K574" t="s">
        <v>710</v>
      </c>
      <c r="L574">
        <v>37129807</v>
      </c>
      <c r="N574">
        <v>1011</v>
      </c>
      <c r="O574" t="s">
        <v>646</v>
      </c>
      <c r="P574" t="s">
        <v>646</v>
      </c>
      <c r="Q574">
        <v>1</v>
      </c>
      <c r="X574">
        <v>1.1499999999999999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1</v>
      </c>
      <c r="AE574">
        <v>0</v>
      </c>
      <c r="AF574" t="s">
        <v>36</v>
      </c>
      <c r="AG574">
        <v>1.653125</v>
      </c>
      <c r="AH574">
        <v>2</v>
      </c>
      <c r="AI574">
        <v>51458191</v>
      </c>
      <c r="AJ574">
        <v>574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</row>
    <row r="575" spans="1:44" x14ac:dyDescent="0.2">
      <c r="A575">
        <f>ROW(Source!A302)</f>
        <v>302</v>
      </c>
      <c r="B575">
        <v>51458230</v>
      </c>
      <c r="C575">
        <v>51458206</v>
      </c>
      <c r="D575">
        <v>0</v>
      </c>
      <c r="E575">
        <v>1</v>
      </c>
      <c r="F575">
        <v>1</v>
      </c>
      <c r="G575">
        <v>1</v>
      </c>
      <c r="H575">
        <v>1</v>
      </c>
      <c r="I575" t="s">
        <v>724</v>
      </c>
      <c r="J575" t="s">
        <v>3</v>
      </c>
      <c r="K575" t="s">
        <v>725</v>
      </c>
      <c r="L575">
        <v>1369</v>
      </c>
      <c r="N575">
        <v>1013</v>
      </c>
      <c r="O575" t="s">
        <v>642</v>
      </c>
      <c r="P575" t="s">
        <v>642</v>
      </c>
      <c r="Q575">
        <v>1</v>
      </c>
      <c r="X575">
        <v>78.8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1</v>
      </c>
      <c r="AE575">
        <v>1</v>
      </c>
      <c r="AF575" t="s">
        <v>43</v>
      </c>
      <c r="AG575">
        <v>104.21299999999998</v>
      </c>
      <c r="AH575">
        <v>2</v>
      </c>
      <c r="AI575">
        <v>51458207</v>
      </c>
      <c r="AJ575">
        <v>575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</row>
    <row r="576" spans="1:44" x14ac:dyDescent="0.2">
      <c r="A576">
        <f>ROW(Source!A302)</f>
        <v>302</v>
      </c>
      <c r="B576">
        <v>51458231</v>
      </c>
      <c r="C576">
        <v>51458206</v>
      </c>
      <c r="D576">
        <v>121548</v>
      </c>
      <c r="E576">
        <v>1</v>
      </c>
      <c r="F576">
        <v>1</v>
      </c>
      <c r="G576">
        <v>1</v>
      </c>
      <c r="H576">
        <v>1</v>
      </c>
      <c r="I576" t="s">
        <v>31</v>
      </c>
      <c r="J576" t="s">
        <v>3</v>
      </c>
      <c r="K576" t="s">
        <v>643</v>
      </c>
      <c r="L576">
        <v>1369</v>
      </c>
      <c r="N576">
        <v>1013</v>
      </c>
      <c r="O576" t="s">
        <v>642</v>
      </c>
      <c r="P576" t="s">
        <v>642</v>
      </c>
      <c r="Q576">
        <v>1</v>
      </c>
      <c r="X576">
        <v>22.71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1</v>
      </c>
      <c r="AE576">
        <v>2</v>
      </c>
      <c r="AF576" t="s">
        <v>36</v>
      </c>
      <c r="AG576">
        <v>32.645625000000003</v>
      </c>
      <c r="AH576">
        <v>2</v>
      </c>
      <c r="AI576">
        <v>51458208</v>
      </c>
      <c r="AJ576">
        <v>576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</row>
    <row r="577" spans="1:44" x14ac:dyDescent="0.2">
      <c r="A577">
        <f>ROW(Source!A302)</f>
        <v>302</v>
      </c>
      <c r="B577">
        <v>51458232</v>
      </c>
      <c r="C577">
        <v>51458206</v>
      </c>
      <c r="D577">
        <v>0</v>
      </c>
      <c r="E577">
        <v>1</v>
      </c>
      <c r="F577">
        <v>1</v>
      </c>
      <c r="G577">
        <v>1</v>
      </c>
      <c r="H577">
        <v>2</v>
      </c>
      <c r="I577" t="s">
        <v>673</v>
      </c>
      <c r="J577" t="s">
        <v>3</v>
      </c>
      <c r="K577" t="s">
        <v>674</v>
      </c>
      <c r="L577">
        <v>37129807</v>
      </c>
      <c r="N577">
        <v>1011</v>
      </c>
      <c r="O577" t="s">
        <v>646</v>
      </c>
      <c r="P577" t="s">
        <v>646</v>
      </c>
      <c r="Q577">
        <v>1</v>
      </c>
      <c r="X577">
        <v>10.199999999999999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1</v>
      </c>
      <c r="AE577">
        <v>0</v>
      </c>
      <c r="AF577" t="s">
        <v>36</v>
      </c>
      <c r="AG577">
        <v>14.6625</v>
      </c>
      <c r="AH577">
        <v>2</v>
      </c>
      <c r="AI577">
        <v>51458209</v>
      </c>
      <c r="AJ577">
        <v>577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</row>
    <row r="578" spans="1:44" x14ac:dyDescent="0.2">
      <c r="A578">
        <f>ROW(Source!A302)</f>
        <v>302</v>
      </c>
      <c r="B578">
        <v>51458233</v>
      </c>
      <c r="C578">
        <v>51458206</v>
      </c>
      <c r="D578">
        <v>0</v>
      </c>
      <c r="E578">
        <v>1</v>
      </c>
      <c r="F578">
        <v>1</v>
      </c>
      <c r="G578">
        <v>1</v>
      </c>
      <c r="H578">
        <v>2</v>
      </c>
      <c r="I578" t="s">
        <v>675</v>
      </c>
      <c r="J578" t="s">
        <v>3</v>
      </c>
      <c r="K578" t="s">
        <v>676</v>
      </c>
      <c r="L578">
        <v>37129807</v>
      </c>
      <c r="N578">
        <v>1011</v>
      </c>
      <c r="O578" t="s">
        <v>646</v>
      </c>
      <c r="P578" t="s">
        <v>646</v>
      </c>
      <c r="Q578">
        <v>1</v>
      </c>
      <c r="X578">
        <v>10.199999999999999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1</v>
      </c>
      <c r="AE578">
        <v>0</v>
      </c>
      <c r="AF578" t="s">
        <v>36</v>
      </c>
      <c r="AG578">
        <v>14.6625</v>
      </c>
      <c r="AH578">
        <v>2</v>
      </c>
      <c r="AI578">
        <v>51458210</v>
      </c>
      <c r="AJ578">
        <v>578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</row>
    <row r="579" spans="1:44" x14ac:dyDescent="0.2">
      <c r="A579">
        <f>ROW(Source!A302)</f>
        <v>302</v>
      </c>
      <c r="B579">
        <v>51458234</v>
      </c>
      <c r="C579">
        <v>51458206</v>
      </c>
      <c r="D579">
        <v>0</v>
      </c>
      <c r="E579">
        <v>1</v>
      </c>
      <c r="F579">
        <v>1</v>
      </c>
      <c r="G579">
        <v>1</v>
      </c>
      <c r="H579">
        <v>2</v>
      </c>
      <c r="I579" t="s">
        <v>677</v>
      </c>
      <c r="J579" t="s">
        <v>3</v>
      </c>
      <c r="K579" t="s">
        <v>678</v>
      </c>
      <c r="L579">
        <v>37129807</v>
      </c>
      <c r="N579">
        <v>1011</v>
      </c>
      <c r="O579" t="s">
        <v>646</v>
      </c>
      <c r="P579" t="s">
        <v>646</v>
      </c>
      <c r="Q579">
        <v>1</v>
      </c>
      <c r="X579">
        <v>0.82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1</v>
      </c>
      <c r="AE579">
        <v>0</v>
      </c>
      <c r="AF579" t="s">
        <v>36</v>
      </c>
      <c r="AG579">
        <v>1.1787499999999997</v>
      </c>
      <c r="AH579">
        <v>2</v>
      </c>
      <c r="AI579">
        <v>51458211</v>
      </c>
      <c r="AJ579">
        <v>579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</row>
    <row r="580" spans="1:44" x14ac:dyDescent="0.2">
      <c r="A580">
        <f>ROW(Source!A302)</f>
        <v>302</v>
      </c>
      <c r="B580">
        <v>51458235</v>
      </c>
      <c r="C580">
        <v>51458206</v>
      </c>
      <c r="D580">
        <v>0</v>
      </c>
      <c r="E580">
        <v>1</v>
      </c>
      <c r="F580">
        <v>1</v>
      </c>
      <c r="G580">
        <v>1</v>
      </c>
      <c r="H580">
        <v>2</v>
      </c>
      <c r="I580" t="s">
        <v>707</v>
      </c>
      <c r="J580" t="s">
        <v>3</v>
      </c>
      <c r="K580" t="s">
        <v>708</v>
      </c>
      <c r="L580">
        <v>37129807</v>
      </c>
      <c r="N580">
        <v>1011</v>
      </c>
      <c r="O580" t="s">
        <v>646</v>
      </c>
      <c r="P580" t="s">
        <v>646</v>
      </c>
      <c r="Q580">
        <v>1</v>
      </c>
      <c r="X580">
        <v>1.91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1</v>
      </c>
      <c r="AE580">
        <v>0</v>
      </c>
      <c r="AF580" t="s">
        <v>36</v>
      </c>
      <c r="AG580">
        <v>2.7456249999999995</v>
      </c>
      <c r="AH580">
        <v>2</v>
      </c>
      <c r="AI580">
        <v>51458212</v>
      </c>
      <c r="AJ580">
        <v>580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</row>
    <row r="581" spans="1:44" x14ac:dyDescent="0.2">
      <c r="A581">
        <f>ROW(Source!A302)</f>
        <v>302</v>
      </c>
      <c r="B581">
        <v>51458236</v>
      </c>
      <c r="C581">
        <v>51458206</v>
      </c>
      <c r="D581">
        <v>0</v>
      </c>
      <c r="E581">
        <v>1</v>
      </c>
      <c r="F581">
        <v>1</v>
      </c>
      <c r="G581">
        <v>1</v>
      </c>
      <c r="H581">
        <v>2</v>
      </c>
      <c r="I581" t="s">
        <v>709</v>
      </c>
      <c r="J581" t="s">
        <v>3</v>
      </c>
      <c r="K581" t="s">
        <v>710</v>
      </c>
      <c r="L581">
        <v>37129807</v>
      </c>
      <c r="N581">
        <v>1011</v>
      </c>
      <c r="O581" t="s">
        <v>646</v>
      </c>
      <c r="P581" t="s">
        <v>646</v>
      </c>
      <c r="Q581">
        <v>1</v>
      </c>
      <c r="X581">
        <v>4.09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1</v>
      </c>
      <c r="AE581">
        <v>0</v>
      </c>
      <c r="AF581" t="s">
        <v>36</v>
      </c>
      <c r="AG581">
        <v>5.8793749999999996</v>
      </c>
      <c r="AH581">
        <v>2</v>
      </c>
      <c r="AI581">
        <v>51458213</v>
      </c>
      <c r="AJ581">
        <v>581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</row>
    <row r="582" spans="1:44" x14ac:dyDescent="0.2">
      <c r="A582">
        <f>ROW(Source!A302)</f>
        <v>302</v>
      </c>
      <c r="B582">
        <v>51458237</v>
      </c>
      <c r="C582">
        <v>51458206</v>
      </c>
      <c r="D582">
        <v>0</v>
      </c>
      <c r="E582">
        <v>1</v>
      </c>
      <c r="F582">
        <v>1</v>
      </c>
      <c r="G582">
        <v>1</v>
      </c>
      <c r="H582">
        <v>2</v>
      </c>
      <c r="I582" t="s">
        <v>795</v>
      </c>
      <c r="J582" t="s">
        <v>3</v>
      </c>
      <c r="K582" t="s">
        <v>796</v>
      </c>
      <c r="L582">
        <v>37129807</v>
      </c>
      <c r="N582">
        <v>1011</v>
      </c>
      <c r="O582" t="s">
        <v>646</v>
      </c>
      <c r="P582" t="s">
        <v>646</v>
      </c>
      <c r="Q582">
        <v>1</v>
      </c>
      <c r="X582">
        <v>0.67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1</v>
      </c>
      <c r="AE582">
        <v>0</v>
      </c>
      <c r="AF582" t="s">
        <v>36</v>
      </c>
      <c r="AG582">
        <v>0.9631249999999999</v>
      </c>
      <c r="AH582">
        <v>2</v>
      </c>
      <c r="AI582">
        <v>51458214</v>
      </c>
      <c r="AJ582">
        <v>582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</row>
    <row r="583" spans="1:44" x14ac:dyDescent="0.2">
      <c r="A583">
        <f>ROW(Source!A302)</f>
        <v>302</v>
      </c>
      <c r="B583">
        <v>51458238</v>
      </c>
      <c r="C583">
        <v>51458206</v>
      </c>
      <c r="D583">
        <v>0</v>
      </c>
      <c r="E583">
        <v>1</v>
      </c>
      <c r="F583">
        <v>1</v>
      </c>
      <c r="G583">
        <v>1</v>
      </c>
      <c r="H583">
        <v>3</v>
      </c>
      <c r="I583" t="s">
        <v>713</v>
      </c>
      <c r="J583" t="s">
        <v>3</v>
      </c>
      <c r="K583" t="s">
        <v>714</v>
      </c>
      <c r="L583">
        <v>1348</v>
      </c>
      <c r="N583">
        <v>1009</v>
      </c>
      <c r="O583" t="s">
        <v>230</v>
      </c>
      <c r="P583" t="s">
        <v>230</v>
      </c>
      <c r="Q583">
        <v>1000</v>
      </c>
      <c r="X583">
        <v>1E-3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1</v>
      </c>
      <c r="AE583">
        <v>0</v>
      </c>
      <c r="AF583" t="s">
        <v>3</v>
      </c>
      <c r="AG583">
        <v>1E-3</v>
      </c>
      <c r="AH583">
        <v>2</v>
      </c>
      <c r="AI583">
        <v>51458215</v>
      </c>
      <c r="AJ583">
        <v>583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</row>
    <row r="584" spans="1:44" x14ac:dyDescent="0.2">
      <c r="A584">
        <f>ROW(Source!A302)</f>
        <v>302</v>
      </c>
      <c r="B584">
        <v>51458239</v>
      </c>
      <c r="C584">
        <v>51458206</v>
      </c>
      <c r="D584">
        <v>0</v>
      </c>
      <c r="E584">
        <v>1</v>
      </c>
      <c r="F584">
        <v>1</v>
      </c>
      <c r="G584">
        <v>1</v>
      </c>
      <c r="H584">
        <v>3</v>
      </c>
      <c r="I584" t="s">
        <v>797</v>
      </c>
      <c r="J584" t="s">
        <v>3</v>
      </c>
      <c r="K584" t="s">
        <v>798</v>
      </c>
      <c r="L584">
        <v>1348</v>
      </c>
      <c r="N584">
        <v>1009</v>
      </c>
      <c r="O584" t="s">
        <v>230</v>
      </c>
      <c r="P584" t="s">
        <v>230</v>
      </c>
      <c r="Q584">
        <v>1000</v>
      </c>
      <c r="X584">
        <v>5.0000000000000001E-4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1</v>
      </c>
      <c r="AE584">
        <v>0</v>
      </c>
      <c r="AF584" t="s">
        <v>3</v>
      </c>
      <c r="AG584">
        <v>5.0000000000000001E-4</v>
      </c>
      <c r="AH584">
        <v>2</v>
      </c>
      <c r="AI584">
        <v>51458216</v>
      </c>
      <c r="AJ584">
        <v>584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</row>
    <row r="585" spans="1:44" x14ac:dyDescent="0.2">
      <c r="A585">
        <f>ROW(Source!A302)</f>
        <v>302</v>
      </c>
      <c r="B585">
        <v>51458240</v>
      </c>
      <c r="C585">
        <v>51458206</v>
      </c>
      <c r="D585">
        <v>0</v>
      </c>
      <c r="E585">
        <v>1</v>
      </c>
      <c r="F585">
        <v>1</v>
      </c>
      <c r="G585">
        <v>1</v>
      </c>
      <c r="H585">
        <v>3</v>
      </c>
      <c r="I585" t="s">
        <v>799</v>
      </c>
      <c r="J585" t="s">
        <v>3</v>
      </c>
      <c r="K585" t="s">
        <v>800</v>
      </c>
      <c r="L585">
        <v>1348</v>
      </c>
      <c r="N585">
        <v>1009</v>
      </c>
      <c r="O585" t="s">
        <v>230</v>
      </c>
      <c r="P585" t="s">
        <v>230</v>
      </c>
      <c r="Q585">
        <v>1000</v>
      </c>
      <c r="X585">
        <v>0.01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1</v>
      </c>
      <c r="AE585">
        <v>0</v>
      </c>
      <c r="AF585" t="s">
        <v>3</v>
      </c>
      <c r="AG585">
        <v>0.01</v>
      </c>
      <c r="AH585">
        <v>2</v>
      </c>
      <c r="AI585">
        <v>51458217</v>
      </c>
      <c r="AJ585">
        <v>585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</row>
    <row r="586" spans="1:44" x14ac:dyDescent="0.2">
      <c r="A586">
        <f>ROW(Source!A302)</f>
        <v>302</v>
      </c>
      <c r="B586">
        <v>51458241</v>
      </c>
      <c r="C586">
        <v>51458206</v>
      </c>
      <c r="D586">
        <v>0</v>
      </c>
      <c r="E586">
        <v>1</v>
      </c>
      <c r="F586">
        <v>1</v>
      </c>
      <c r="G586">
        <v>1</v>
      </c>
      <c r="H586">
        <v>3</v>
      </c>
      <c r="I586" t="s">
        <v>801</v>
      </c>
      <c r="J586" t="s">
        <v>3</v>
      </c>
      <c r="K586" t="s">
        <v>802</v>
      </c>
      <c r="L586">
        <v>1339</v>
      </c>
      <c r="N586">
        <v>1007</v>
      </c>
      <c r="O586" t="s">
        <v>57</v>
      </c>
      <c r="P586" t="s">
        <v>57</v>
      </c>
      <c r="Q586">
        <v>1</v>
      </c>
      <c r="X586">
        <v>20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 t="s">
        <v>3</v>
      </c>
      <c r="AG586">
        <v>20</v>
      </c>
      <c r="AH586">
        <v>2</v>
      </c>
      <c r="AI586">
        <v>51458218</v>
      </c>
      <c r="AJ586">
        <v>586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</row>
    <row r="587" spans="1:44" x14ac:dyDescent="0.2">
      <c r="A587">
        <f>ROW(Source!A302)</f>
        <v>302</v>
      </c>
      <c r="B587">
        <v>51458242</v>
      </c>
      <c r="C587">
        <v>51458206</v>
      </c>
      <c r="D587">
        <v>0</v>
      </c>
      <c r="E587">
        <v>1</v>
      </c>
      <c r="F587">
        <v>1</v>
      </c>
      <c r="G587">
        <v>1</v>
      </c>
      <c r="H587">
        <v>3</v>
      </c>
      <c r="I587" t="s">
        <v>803</v>
      </c>
      <c r="J587" t="s">
        <v>3</v>
      </c>
      <c r="K587" t="s">
        <v>804</v>
      </c>
      <c r="L587">
        <v>1348</v>
      </c>
      <c r="N587">
        <v>1009</v>
      </c>
      <c r="O587" t="s">
        <v>230</v>
      </c>
      <c r="P587" t="s">
        <v>230</v>
      </c>
      <c r="Q587">
        <v>1000</v>
      </c>
      <c r="X587">
        <v>1.9E-2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1</v>
      </c>
      <c r="AE587">
        <v>0</v>
      </c>
      <c r="AF587" t="s">
        <v>3</v>
      </c>
      <c r="AG587">
        <v>1.9E-2</v>
      </c>
      <c r="AH587">
        <v>2</v>
      </c>
      <c r="AI587">
        <v>51458219</v>
      </c>
      <c r="AJ587">
        <v>587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</row>
    <row r="588" spans="1:44" x14ac:dyDescent="0.2">
      <c r="A588">
        <f>ROW(Source!A302)</f>
        <v>302</v>
      </c>
      <c r="B588">
        <v>51458243</v>
      </c>
      <c r="C588">
        <v>51458206</v>
      </c>
      <c r="D588">
        <v>0</v>
      </c>
      <c r="E588">
        <v>1</v>
      </c>
      <c r="F588">
        <v>1</v>
      </c>
      <c r="G588">
        <v>1</v>
      </c>
      <c r="H588">
        <v>3</v>
      </c>
      <c r="I588" t="s">
        <v>805</v>
      </c>
      <c r="J588" t="s">
        <v>3</v>
      </c>
      <c r="K588" t="s">
        <v>806</v>
      </c>
      <c r="L588">
        <v>1348</v>
      </c>
      <c r="N588">
        <v>1009</v>
      </c>
      <c r="O588" t="s">
        <v>230</v>
      </c>
      <c r="P588" t="s">
        <v>230</v>
      </c>
      <c r="Q588">
        <v>1000</v>
      </c>
      <c r="X588">
        <v>0.01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1</v>
      </c>
      <c r="AE588">
        <v>0</v>
      </c>
      <c r="AF588" t="s">
        <v>3</v>
      </c>
      <c r="AG588">
        <v>0.01</v>
      </c>
      <c r="AH588">
        <v>2</v>
      </c>
      <c r="AI588">
        <v>51458220</v>
      </c>
      <c r="AJ588">
        <v>588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</row>
    <row r="589" spans="1:44" x14ac:dyDescent="0.2">
      <c r="A589">
        <f>ROW(Source!A302)</f>
        <v>302</v>
      </c>
      <c r="B589">
        <v>51458244</v>
      </c>
      <c r="C589">
        <v>51458206</v>
      </c>
      <c r="D589">
        <v>0</v>
      </c>
      <c r="E589">
        <v>1</v>
      </c>
      <c r="F589">
        <v>1</v>
      </c>
      <c r="G589">
        <v>1</v>
      </c>
      <c r="H589">
        <v>3</v>
      </c>
      <c r="I589" t="s">
        <v>450</v>
      </c>
      <c r="J589" t="s">
        <v>3</v>
      </c>
      <c r="K589" t="s">
        <v>451</v>
      </c>
      <c r="L589">
        <v>1339</v>
      </c>
      <c r="N589">
        <v>1007</v>
      </c>
      <c r="O589" t="s">
        <v>57</v>
      </c>
      <c r="P589" t="s">
        <v>57</v>
      </c>
      <c r="Q589">
        <v>1</v>
      </c>
      <c r="X589">
        <v>0.4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1</v>
      </c>
      <c r="AE589">
        <v>0</v>
      </c>
      <c r="AF589" t="s">
        <v>3</v>
      </c>
      <c r="AG589">
        <v>0.4</v>
      </c>
      <c r="AH589">
        <v>2</v>
      </c>
      <c r="AI589">
        <v>51458221</v>
      </c>
      <c r="AJ589">
        <v>589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</row>
    <row r="590" spans="1:44" x14ac:dyDescent="0.2">
      <c r="A590">
        <f>ROW(Source!A302)</f>
        <v>302</v>
      </c>
      <c r="B590">
        <v>51458245</v>
      </c>
      <c r="C590">
        <v>51458206</v>
      </c>
      <c r="D590">
        <v>0</v>
      </c>
      <c r="E590">
        <v>1</v>
      </c>
      <c r="F590">
        <v>1</v>
      </c>
      <c r="G590">
        <v>1</v>
      </c>
      <c r="H590">
        <v>3</v>
      </c>
      <c r="I590" t="s">
        <v>746</v>
      </c>
      <c r="J590" t="s">
        <v>3</v>
      </c>
      <c r="K590" t="s">
        <v>747</v>
      </c>
      <c r="L590">
        <v>1346</v>
      </c>
      <c r="N590">
        <v>1009</v>
      </c>
      <c r="O590" t="s">
        <v>365</v>
      </c>
      <c r="P590" t="s">
        <v>365</v>
      </c>
      <c r="Q590">
        <v>1</v>
      </c>
      <c r="X590">
        <v>1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1</v>
      </c>
      <c r="AE590">
        <v>0</v>
      </c>
      <c r="AF590" t="s">
        <v>3</v>
      </c>
      <c r="AG590">
        <v>1</v>
      </c>
      <c r="AH590">
        <v>2</v>
      </c>
      <c r="AI590">
        <v>51458222</v>
      </c>
      <c r="AJ590">
        <v>590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</row>
    <row r="591" spans="1:44" x14ac:dyDescent="0.2">
      <c r="A591">
        <f>ROW(Source!A302)</f>
        <v>302</v>
      </c>
      <c r="B591">
        <v>51458246</v>
      </c>
      <c r="C591">
        <v>51458206</v>
      </c>
      <c r="D591">
        <v>0</v>
      </c>
      <c r="E591">
        <v>1</v>
      </c>
      <c r="F591">
        <v>1</v>
      </c>
      <c r="G591">
        <v>1</v>
      </c>
      <c r="H591">
        <v>3</v>
      </c>
      <c r="I591" t="s">
        <v>807</v>
      </c>
      <c r="J591" t="s">
        <v>3</v>
      </c>
      <c r="K591" t="s">
        <v>808</v>
      </c>
      <c r="L591">
        <v>1348</v>
      </c>
      <c r="N591">
        <v>1009</v>
      </c>
      <c r="O591" t="s">
        <v>230</v>
      </c>
      <c r="P591" t="s">
        <v>230</v>
      </c>
      <c r="Q591">
        <v>1000</v>
      </c>
      <c r="X591">
        <v>1E-3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1</v>
      </c>
      <c r="AE591">
        <v>0</v>
      </c>
      <c r="AF591" t="s">
        <v>3</v>
      </c>
      <c r="AG591">
        <v>1E-3</v>
      </c>
      <c r="AH591">
        <v>2</v>
      </c>
      <c r="AI591">
        <v>51458223</v>
      </c>
      <c r="AJ591">
        <v>591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</row>
    <row r="592" spans="1:44" x14ac:dyDescent="0.2">
      <c r="A592">
        <f>ROW(Source!A302)</f>
        <v>302</v>
      </c>
      <c r="B592">
        <v>51458247</v>
      </c>
      <c r="C592">
        <v>51458206</v>
      </c>
      <c r="D592">
        <v>0</v>
      </c>
      <c r="E592">
        <v>1</v>
      </c>
      <c r="F592">
        <v>1</v>
      </c>
      <c r="G592">
        <v>1</v>
      </c>
      <c r="H592">
        <v>3</v>
      </c>
      <c r="I592" t="s">
        <v>454</v>
      </c>
      <c r="J592" t="s">
        <v>3</v>
      </c>
      <c r="K592" t="s">
        <v>455</v>
      </c>
      <c r="L592">
        <v>1371</v>
      </c>
      <c r="N592">
        <v>1013</v>
      </c>
      <c r="O592" t="s">
        <v>154</v>
      </c>
      <c r="P592" t="s">
        <v>154</v>
      </c>
      <c r="Q592">
        <v>1</v>
      </c>
      <c r="X592">
        <v>27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1</v>
      </c>
      <c r="AE592">
        <v>0</v>
      </c>
      <c r="AF592" t="s">
        <v>3</v>
      </c>
      <c r="AG592">
        <v>27</v>
      </c>
      <c r="AH592">
        <v>2</v>
      </c>
      <c r="AI592">
        <v>51458224</v>
      </c>
      <c r="AJ592">
        <v>592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</row>
    <row r="593" spans="1:44" x14ac:dyDescent="0.2">
      <c r="A593">
        <f>ROW(Source!A302)</f>
        <v>302</v>
      </c>
      <c r="B593">
        <v>51458248</v>
      </c>
      <c r="C593">
        <v>51458206</v>
      </c>
      <c r="D593">
        <v>0</v>
      </c>
      <c r="E593">
        <v>1</v>
      </c>
      <c r="F593">
        <v>1</v>
      </c>
      <c r="G593">
        <v>1</v>
      </c>
      <c r="H593">
        <v>3</v>
      </c>
      <c r="I593" t="s">
        <v>458</v>
      </c>
      <c r="J593" t="s">
        <v>3</v>
      </c>
      <c r="K593" t="s">
        <v>459</v>
      </c>
      <c r="L593">
        <v>1348</v>
      </c>
      <c r="N593">
        <v>1009</v>
      </c>
      <c r="O593" t="s">
        <v>230</v>
      </c>
      <c r="P593" t="s">
        <v>230</v>
      </c>
      <c r="Q593">
        <v>1000</v>
      </c>
      <c r="X593">
        <v>0.05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1</v>
      </c>
      <c r="AE593">
        <v>0</v>
      </c>
      <c r="AF593" t="s">
        <v>3</v>
      </c>
      <c r="AG593">
        <v>0.05</v>
      </c>
      <c r="AH593">
        <v>2</v>
      </c>
      <c r="AI593">
        <v>51458225</v>
      </c>
      <c r="AJ593">
        <v>593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</row>
    <row r="594" spans="1:44" x14ac:dyDescent="0.2">
      <c r="A594">
        <f>ROW(Source!A302)</f>
        <v>302</v>
      </c>
      <c r="B594">
        <v>51458249</v>
      </c>
      <c r="C594">
        <v>51458206</v>
      </c>
      <c r="D594">
        <v>0</v>
      </c>
      <c r="E594">
        <v>1</v>
      </c>
      <c r="F594">
        <v>1</v>
      </c>
      <c r="G594">
        <v>1</v>
      </c>
      <c r="H594">
        <v>3</v>
      </c>
      <c r="I594" t="s">
        <v>368</v>
      </c>
      <c r="J594" t="s">
        <v>3</v>
      </c>
      <c r="K594" t="s">
        <v>369</v>
      </c>
      <c r="L594">
        <v>1348</v>
      </c>
      <c r="N594">
        <v>1009</v>
      </c>
      <c r="O594" t="s">
        <v>230</v>
      </c>
      <c r="P594" t="s">
        <v>230</v>
      </c>
      <c r="Q594">
        <v>1000</v>
      </c>
      <c r="X594">
        <v>0.01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1</v>
      </c>
      <c r="AE594">
        <v>0</v>
      </c>
      <c r="AF594" t="s">
        <v>3</v>
      </c>
      <c r="AG594">
        <v>0.01</v>
      </c>
      <c r="AH594">
        <v>2</v>
      </c>
      <c r="AI594">
        <v>51458226</v>
      </c>
      <c r="AJ594">
        <v>594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</row>
    <row r="595" spans="1:44" x14ac:dyDescent="0.2">
      <c r="A595">
        <f>ROW(Source!A302)</f>
        <v>302</v>
      </c>
      <c r="B595">
        <v>51458250</v>
      </c>
      <c r="C595">
        <v>51458206</v>
      </c>
      <c r="D595">
        <v>0</v>
      </c>
      <c r="E595">
        <v>1</v>
      </c>
      <c r="F595">
        <v>1</v>
      </c>
      <c r="G595">
        <v>1</v>
      </c>
      <c r="H595">
        <v>3</v>
      </c>
      <c r="I595" t="s">
        <v>335</v>
      </c>
      <c r="J595" t="s">
        <v>3</v>
      </c>
      <c r="K595" t="s">
        <v>336</v>
      </c>
      <c r="L595">
        <v>1348</v>
      </c>
      <c r="N595">
        <v>1009</v>
      </c>
      <c r="O595" t="s">
        <v>230</v>
      </c>
      <c r="P595" t="s">
        <v>230</v>
      </c>
      <c r="Q595">
        <v>1000</v>
      </c>
      <c r="X595">
        <v>0.08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1</v>
      </c>
      <c r="AE595">
        <v>0</v>
      </c>
      <c r="AF595" t="s">
        <v>3</v>
      </c>
      <c r="AG595">
        <v>0.08</v>
      </c>
      <c r="AH595">
        <v>2</v>
      </c>
      <c r="AI595">
        <v>51458227</v>
      </c>
      <c r="AJ595">
        <v>595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</row>
    <row r="596" spans="1:44" x14ac:dyDescent="0.2">
      <c r="A596">
        <f>ROW(Source!A302)</f>
        <v>302</v>
      </c>
      <c r="B596">
        <v>51458251</v>
      </c>
      <c r="C596">
        <v>51458206</v>
      </c>
      <c r="D596">
        <v>0</v>
      </c>
      <c r="E596">
        <v>1</v>
      </c>
      <c r="F596">
        <v>1</v>
      </c>
      <c r="G596">
        <v>1</v>
      </c>
      <c r="H596">
        <v>3</v>
      </c>
      <c r="I596" t="s">
        <v>464</v>
      </c>
      <c r="J596" t="s">
        <v>3</v>
      </c>
      <c r="K596" t="s">
        <v>465</v>
      </c>
      <c r="L596">
        <v>1348</v>
      </c>
      <c r="N596">
        <v>1009</v>
      </c>
      <c r="O596" t="s">
        <v>230</v>
      </c>
      <c r="P596" t="s">
        <v>230</v>
      </c>
      <c r="Q596">
        <v>1000</v>
      </c>
      <c r="X596">
        <v>0.17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1</v>
      </c>
      <c r="AE596">
        <v>0</v>
      </c>
      <c r="AF596" t="s">
        <v>3</v>
      </c>
      <c r="AG596">
        <v>0.17</v>
      </c>
      <c r="AH596">
        <v>2</v>
      </c>
      <c r="AI596">
        <v>51458228</v>
      </c>
      <c r="AJ596">
        <v>596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</row>
    <row r="597" spans="1:44" x14ac:dyDescent="0.2">
      <c r="A597">
        <f>ROW(Source!A302)</f>
        <v>302</v>
      </c>
      <c r="B597">
        <v>51458252</v>
      </c>
      <c r="C597">
        <v>51458206</v>
      </c>
      <c r="D597">
        <v>0</v>
      </c>
      <c r="E597">
        <v>1</v>
      </c>
      <c r="F597">
        <v>1</v>
      </c>
      <c r="G597">
        <v>1</v>
      </c>
      <c r="H597">
        <v>3</v>
      </c>
      <c r="I597" t="s">
        <v>443</v>
      </c>
      <c r="J597" t="s">
        <v>3</v>
      </c>
      <c r="K597" t="s">
        <v>444</v>
      </c>
      <c r="L597">
        <v>1348</v>
      </c>
      <c r="N597">
        <v>1009</v>
      </c>
      <c r="O597" t="s">
        <v>230</v>
      </c>
      <c r="P597" t="s">
        <v>230</v>
      </c>
      <c r="Q597">
        <v>1000</v>
      </c>
      <c r="X597">
        <v>1.94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1</v>
      </c>
      <c r="AE597">
        <v>0</v>
      </c>
      <c r="AF597" t="s">
        <v>3</v>
      </c>
      <c r="AG597">
        <v>1.94</v>
      </c>
      <c r="AH597">
        <v>2</v>
      </c>
      <c r="AI597">
        <v>51458229</v>
      </c>
      <c r="AJ597">
        <v>597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</row>
    <row r="598" spans="1:44" x14ac:dyDescent="0.2">
      <c r="A598">
        <f>ROW(Source!A303)</f>
        <v>303</v>
      </c>
      <c r="B598">
        <v>51458230</v>
      </c>
      <c r="C598">
        <v>51458206</v>
      </c>
      <c r="D598">
        <v>0</v>
      </c>
      <c r="E598">
        <v>1</v>
      </c>
      <c r="F598">
        <v>1</v>
      </c>
      <c r="G598">
        <v>1</v>
      </c>
      <c r="H598">
        <v>1</v>
      </c>
      <c r="I598" t="s">
        <v>724</v>
      </c>
      <c r="J598" t="s">
        <v>3</v>
      </c>
      <c r="K598" t="s">
        <v>725</v>
      </c>
      <c r="L598">
        <v>1369</v>
      </c>
      <c r="N598">
        <v>1013</v>
      </c>
      <c r="O598" t="s">
        <v>642</v>
      </c>
      <c r="P598" t="s">
        <v>642</v>
      </c>
      <c r="Q598">
        <v>1</v>
      </c>
      <c r="X598">
        <v>78.8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1</v>
      </c>
      <c r="AE598">
        <v>1</v>
      </c>
      <c r="AF598" t="s">
        <v>43</v>
      </c>
      <c r="AG598">
        <v>104.21299999999998</v>
      </c>
      <c r="AH598">
        <v>2</v>
      </c>
      <c r="AI598">
        <v>51458207</v>
      </c>
      <c r="AJ598">
        <v>598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</row>
    <row r="599" spans="1:44" x14ac:dyDescent="0.2">
      <c r="A599">
        <f>ROW(Source!A303)</f>
        <v>303</v>
      </c>
      <c r="B599">
        <v>51458231</v>
      </c>
      <c r="C599">
        <v>51458206</v>
      </c>
      <c r="D599">
        <v>121548</v>
      </c>
      <c r="E599">
        <v>1</v>
      </c>
      <c r="F599">
        <v>1</v>
      </c>
      <c r="G599">
        <v>1</v>
      </c>
      <c r="H599">
        <v>1</v>
      </c>
      <c r="I599" t="s">
        <v>31</v>
      </c>
      <c r="J599" t="s">
        <v>3</v>
      </c>
      <c r="K599" t="s">
        <v>643</v>
      </c>
      <c r="L599">
        <v>1369</v>
      </c>
      <c r="N599">
        <v>1013</v>
      </c>
      <c r="O599" t="s">
        <v>642</v>
      </c>
      <c r="P599" t="s">
        <v>642</v>
      </c>
      <c r="Q599">
        <v>1</v>
      </c>
      <c r="X599">
        <v>22.71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1</v>
      </c>
      <c r="AE599">
        <v>2</v>
      </c>
      <c r="AF599" t="s">
        <v>36</v>
      </c>
      <c r="AG599">
        <v>32.645625000000003</v>
      </c>
      <c r="AH599">
        <v>2</v>
      </c>
      <c r="AI599">
        <v>51458208</v>
      </c>
      <c r="AJ599">
        <v>599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</row>
    <row r="600" spans="1:44" x14ac:dyDescent="0.2">
      <c r="A600">
        <f>ROW(Source!A303)</f>
        <v>303</v>
      </c>
      <c r="B600">
        <v>51458232</v>
      </c>
      <c r="C600">
        <v>51458206</v>
      </c>
      <c r="D600">
        <v>0</v>
      </c>
      <c r="E600">
        <v>1</v>
      </c>
      <c r="F600">
        <v>1</v>
      </c>
      <c r="G600">
        <v>1</v>
      </c>
      <c r="H600">
        <v>2</v>
      </c>
      <c r="I600" t="s">
        <v>673</v>
      </c>
      <c r="J600" t="s">
        <v>3</v>
      </c>
      <c r="K600" t="s">
        <v>674</v>
      </c>
      <c r="L600">
        <v>37129807</v>
      </c>
      <c r="N600">
        <v>1011</v>
      </c>
      <c r="O600" t="s">
        <v>646</v>
      </c>
      <c r="P600" t="s">
        <v>646</v>
      </c>
      <c r="Q600">
        <v>1</v>
      </c>
      <c r="X600">
        <v>10.199999999999999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1</v>
      </c>
      <c r="AE600">
        <v>0</v>
      </c>
      <c r="AF600" t="s">
        <v>36</v>
      </c>
      <c r="AG600">
        <v>14.6625</v>
      </c>
      <c r="AH600">
        <v>2</v>
      </c>
      <c r="AI600">
        <v>51458209</v>
      </c>
      <c r="AJ600">
        <v>600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</row>
    <row r="601" spans="1:44" x14ac:dyDescent="0.2">
      <c r="A601">
        <f>ROW(Source!A303)</f>
        <v>303</v>
      </c>
      <c r="B601">
        <v>51458233</v>
      </c>
      <c r="C601">
        <v>51458206</v>
      </c>
      <c r="D601">
        <v>0</v>
      </c>
      <c r="E601">
        <v>1</v>
      </c>
      <c r="F601">
        <v>1</v>
      </c>
      <c r="G601">
        <v>1</v>
      </c>
      <c r="H601">
        <v>2</v>
      </c>
      <c r="I601" t="s">
        <v>675</v>
      </c>
      <c r="J601" t="s">
        <v>3</v>
      </c>
      <c r="K601" t="s">
        <v>676</v>
      </c>
      <c r="L601">
        <v>37129807</v>
      </c>
      <c r="N601">
        <v>1011</v>
      </c>
      <c r="O601" t="s">
        <v>646</v>
      </c>
      <c r="P601" t="s">
        <v>646</v>
      </c>
      <c r="Q601">
        <v>1</v>
      </c>
      <c r="X601">
        <v>10.199999999999999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1</v>
      </c>
      <c r="AE601">
        <v>0</v>
      </c>
      <c r="AF601" t="s">
        <v>36</v>
      </c>
      <c r="AG601">
        <v>14.6625</v>
      </c>
      <c r="AH601">
        <v>2</v>
      </c>
      <c r="AI601">
        <v>51458210</v>
      </c>
      <c r="AJ601">
        <v>601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</row>
    <row r="602" spans="1:44" x14ac:dyDescent="0.2">
      <c r="A602">
        <f>ROW(Source!A303)</f>
        <v>303</v>
      </c>
      <c r="B602">
        <v>51458234</v>
      </c>
      <c r="C602">
        <v>51458206</v>
      </c>
      <c r="D602">
        <v>0</v>
      </c>
      <c r="E602">
        <v>1</v>
      </c>
      <c r="F602">
        <v>1</v>
      </c>
      <c r="G602">
        <v>1</v>
      </c>
      <c r="H602">
        <v>2</v>
      </c>
      <c r="I602" t="s">
        <v>677</v>
      </c>
      <c r="J602" t="s">
        <v>3</v>
      </c>
      <c r="K602" t="s">
        <v>678</v>
      </c>
      <c r="L602">
        <v>37129807</v>
      </c>
      <c r="N602">
        <v>1011</v>
      </c>
      <c r="O602" t="s">
        <v>646</v>
      </c>
      <c r="P602" t="s">
        <v>646</v>
      </c>
      <c r="Q602">
        <v>1</v>
      </c>
      <c r="X602">
        <v>0.82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1</v>
      </c>
      <c r="AE602">
        <v>0</v>
      </c>
      <c r="AF602" t="s">
        <v>36</v>
      </c>
      <c r="AG602">
        <v>1.1787499999999997</v>
      </c>
      <c r="AH602">
        <v>2</v>
      </c>
      <c r="AI602">
        <v>51458211</v>
      </c>
      <c r="AJ602">
        <v>602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</row>
    <row r="603" spans="1:44" x14ac:dyDescent="0.2">
      <c r="A603">
        <f>ROW(Source!A303)</f>
        <v>303</v>
      </c>
      <c r="B603">
        <v>51458235</v>
      </c>
      <c r="C603">
        <v>51458206</v>
      </c>
      <c r="D603">
        <v>0</v>
      </c>
      <c r="E603">
        <v>1</v>
      </c>
      <c r="F603">
        <v>1</v>
      </c>
      <c r="G603">
        <v>1</v>
      </c>
      <c r="H603">
        <v>2</v>
      </c>
      <c r="I603" t="s">
        <v>707</v>
      </c>
      <c r="J603" t="s">
        <v>3</v>
      </c>
      <c r="K603" t="s">
        <v>708</v>
      </c>
      <c r="L603">
        <v>37129807</v>
      </c>
      <c r="N603">
        <v>1011</v>
      </c>
      <c r="O603" t="s">
        <v>646</v>
      </c>
      <c r="P603" t="s">
        <v>646</v>
      </c>
      <c r="Q603">
        <v>1</v>
      </c>
      <c r="X603">
        <v>1.91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1</v>
      </c>
      <c r="AE603">
        <v>0</v>
      </c>
      <c r="AF603" t="s">
        <v>36</v>
      </c>
      <c r="AG603">
        <v>2.7456249999999995</v>
      </c>
      <c r="AH603">
        <v>2</v>
      </c>
      <c r="AI603">
        <v>51458212</v>
      </c>
      <c r="AJ603">
        <v>603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</row>
    <row r="604" spans="1:44" x14ac:dyDescent="0.2">
      <c r="A604">
        <f>ROW(Source!A303)</f>
        <v>303</v>
      </c>
      <c r="B604">
        <v>51458236</v>
      </c>
      <c r="C604">
        <v>51458206</v>
      </c>
      <c r="D604">
        <v>0</v>
      </c>
      <c r="E604">
        <v>1</v>
      </c>
      <c r="F604">
        <v>1</v>
      </c>
      <c r="G604">
        <v>1</v>
      </c>
      <c r="H604">
        <v>2</v>
      </c>
      <c r="I604" t="s">
        <v>709</v>
      </c>
      <c r="J604" t="s">
        <v>3</v>
      </c>
      <c r="K604" t="s">
        <v>710</v>
      </c>
      <c r="L604">
        <v>37129807</v>
      </c>
      <c r="N604">
        <v>1011</v>
      </c>
      <c r="O604" t="s">
        <v>646</v>
      </c>
      <c r="P604" t="s">
        <v>646</v>
      </c>
      <c r="Q604">
        <v>1</v>
      </c>
      <c r="X604">
        <v>4.09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1</v>
      </c>
      <c r="AE604">
        <v>0</v>
      </c>
      <c r="AF604" t="s">
        <v>36</v>
      </c>
      <c r="AG604">
        <v>5.8793749999999996</v>
      </c>
      <c r="AH604">
        <v>2</v>
      </c>
      <c r="AI604">
        <v>51458213</v>
      </c>
      <c r="AJ604">
        <v>604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</row>
    <row r="605" spans="1:44" x14ac:dyDescent="0.2">
      <c r="A605">
        <f>ROW(Source!A303)</f>
        <v>303</v>
      </c>
      <c r="B605">
        <v>51458237</v>
      </c>
      <c r="C605">
        <v>51458206</v>
      </c>
      <c r="D605">
        <v>0</v>
      </c>
      <c r="E605">
        <v>1</v>
      </c>
      <c r="F605">
        <v>1</v>
      </c>
      <c r="G605">
        <v>1</v>
      </c>
      <c r="H605">
        <v>2</v>
      </c>
      <c r="I605" t="s">
        <v>795</v>
      </c>
      <c r="J605" t="s">
        <v>3</v>
      </c>
      <c r="K605" t="s">
        <v>796</v>
      </c>
      <c r="L605">
        <v>37129807</v>
      </c>
      <c r="N605">
        <v>1011</v>
      </c>
      <c r="O605" t="s">
        <v>646</v>
      </c>
      <c r="P605" t="s">
        <v>646</v>
      </c>
      <c r="Q605">
        <v>1</v>
      </c>
      <c r="X605">
        <v>0.67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1</v>
      </c>
      <c r="AE605">
        <v>0</v>
      </c>
      <c r="AF605" t="s">
        <v>36</v>
      </c>
      <c r="AG605">
        <v>0.9631249999999999</v>
      </c>
      <c r="AH605">
        <v>2</v>
      </c>
      <c r="AI605">
        <v>51458214</v>
      </c>
      <c r="AJ605">
        <v>605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</row>
    <row r="606" spans="1:44" x14ac:dyDescent="0.2">
      <c r="A606">
        <f>ROW(Source!A303)</f>
        <v>303</v>
      </c>
      <c r="B606">
        <v>51458238</v>
      </c>
      <c r="C606">
        <v>51458206</v>
      </c>
      <c r="D606">
        <v>0</v>
      </c>
      <c r="E606">
        <v>1</v>
      </c>
      <c r="F606">
        <v>1</v>
      </c>
      <c r="G606">
        <v>1</v>
      </c>
      <c r="H606">
        <v>3</v>
      </c>
      <c r="I606" t="s">
        <v>713</v>
      </c>
      <c r="J606" t="s">
        <v>3</v>
      </c>
      <c r="K606" t="s">
        <v>714</v>
      </c>
      <c r="L606">
        <v>1348</v>
      </c>
      <c r="N606">
        <v>1009</v>
      </c>
      <c r="O606" t="s">
        <v>230</v>
      </c>
      <c r="P606" t="s">
        <v>230</v>
      </c>
      <c r="Q606">
        <v>1000</v>
      </c>
      <c r="X606">
        <v>1E-3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1</v>
      </c>
      <c r="AE606">
        <v>0</v>
      </c>
      <c r="AF606" t="s">
        <v>3</v>
      </c>
      <c r="AG606">
        <v>1E-3</v>
      </c>
      <c r="AH606">
        <v>2</v>
      </c>
      <c r="AI606">
        <v>51458215</v>
      </c>
      <c r="AJ606">
        <v>606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</row>
    <row r="607" spans="1:44" x14ac:dyDescent="0.2">
      <c r="A607">
        <f>ROW(Source!A303)</f>
        <v>303</v>
      </c>
      <c r="B607">
        <v>51458239</v>
      </c>
      <c r="C607">
        <v>51458206</v>
      </c>
      <c r="D607">
        <v>0</v>
      </c>
      <c r="E607">
        <v>1</v>
      </c>
      <c r="F607">
        <v>1</v>
      </c>
      <c r="G607">
        <v>1</v>
      </c>
      <c r="H607">
        <v>3</v>
      </c>
      <c r="I607" t="s">
        <v>797</v>
      </c>
      <c r="J607" t="s">
        <v>3</v>
      </c>
      <c r="K607" t="s">
        <v>798</v>
      </c>
      <c r="L607">
        <v>1348</v>
      </c>
      <c r="N607">
        <v>1009</v>
      </c>
      <c r="O607" t="s">
        <v>230</v>
      </c>
      <c r="P607" t="s">
        <v>230</v>
      </c>
      <c r="Q607">
        <v>1000</v>
      </c>
      <c r="X607">
        <v>5.0000000000000001E-4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1</v>
      </c>
      <c r="AE607">
        <v>0</v>
      </c>
      <c r="AF607" t="s">
        <v>3</v>
      </c>
      <c r="AG607">
        <v>5.0000000000000001E-4</v>
      </c>
      <c r="AH607">
        <v>2</v>
      </c>
      <c r="AI607">
        <v>51458216</v>
      </c>
      <c r="AJ607">
        <v>607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</row>
    <row r="608" spans="1:44" x14ac:dyDescent="0.2">
      <c r="A608">
        <f>ROW(Source!A303)</f>
        <v>303</v>
      </c>
      <c r="B608">
        <v>51458240</v>
      </c>
      <c r="C608">
        <v>51458206</v>
      </c>
      <c r="D608">
        <v>0</v>
      </c>
      <c r="E608">
        <v>1</v>
      </c>
      <c r="F608">
        <v>1</v>
      </c>
      <c r="G608">
        <v>1</v>
      </c>
      <c r="H608">
        <v>3</v>
      </c>
      <c r="I608" t="s">
        <v>799</v>
      </c>
      <c r="J608" t="s">
        <v>3</v>
      </c>
      <c r="K608" t="s">
        <v>800</v>
      </c>
      <c r="L608">
        <v>1348</v>
      </c>
      <c r="N608">
        <v>1009</v>
      </c>
      <c r="O608" t="s">
        <v>230</v>
      </c>
      <c r="P608" t="s">
        <v>230</v>
      </c>
      <c r="Q608">
        <v>1000</v>
      </c>
      <c r="X608">
        <v>0.01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1</v>
      </c>
      <c r="AE608">
        <v>0</v>
      </c>
      <c r="AF608" t="s">
        <v>3</v>
      </c>
      <c r="AG608">
        <v>0.01</v>
      </c>
      <c r="AH608">
        <v>2</v>
      </c>
      <c r="AI608">
        <v>51458217</v>
      </c>
      <c r="AJ608">
        <v>608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</row>
    <row r="609" spans="1:44" x14ac:dyDescent="0.2">
      <c r="A609">
        <f>ROW(Source!A303)</f>
        <v>303</v>
      </c>
      <c r="B609">
        <v>51458241</v>
      </c>
      <c r="C609">
        <v>51458206</v>
      </c>
      <c r="D609">
        <v>0</v>
      </c>
      <c r="E609">
        <v>1</v>
      </c>
      <c r="F609">
        <v>1</v>
      </c>
      <c r="G609">
        <v>1</v>
      </c>
      <c r="H609">
        <v>3</v>
      </c>
      <c r="I609" t="s">
        <v>801</v>
      </c>
      <c r="J609" t="s">
        <v>3</v>
      </c>
      <c r="K609" t="s">
        <v>802</v>
      </c>
      <c r="L609">
        <v>1339</v>
      </c>
      <c r="N609">
        <v>1007</v>
      </c>
      <c r="O609" t="s">
        <v>57</v>
      </c>
      <c r="P609" t="s">
        <v>57</v>
      </c>
      <c r="Q609">
        <v>1</v>
      </c>
      <c r="X609">
        <v>20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 t="s">
        <v>3</v>
      </c>
      <c r="AG609">
        <v>20</v>
      </c>
      <c r="AH609">
        <v>2</v>
      </c>
      <c r="AI609">
        <v>51458218</v>
      </c>
      <c r="AJ609">
        <v>609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</row>
    <row r="610" spans="1:44" x14ac:dyDescent="0.2">
      <c r="A610">
        <f>ROW(Source!A303)</f>
        <v>303</v>
      </c>
      <c r="B610">
        <v>51458242</v>
      </c>
      <c r="C610">
        <v>51458206</v>
      </c>
      <c r="D610">
        <v>0</v>
      </c>
      <c r="E610">
        <v>1</v>
      </c>
      <c r="F610">
        <v>1</v>
      </c>
      <c r="G610">
        <v>1</v>
      </c>
      <c r="H610">
        <v>3</v>
      </c>
      <c r="I610" t="s">
        <v>803</v>
      </c>
      <c r="J610" t="s">
        <v>3</v>
      </c>
      <c r="K610" t="s">
        <v>804</v>
      </c>
      <c r="L610">
        <v>1348</v>
      </c>
      <c r="N610">
        <v>1009</v>
      </c>
      <c r="O610" t="s">
        <v>230</v>
      </c>
      <c r="P610" t="s">
        <v>230</v>
      </c>
      <c r="Q610">
        <v>1000</v>
      </c>
      <c r="X610">
        <v>1.9E-2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1</v>
      </c>
      <c r="AE610">
        <v>0</v>
      </c>
      <c r="AF610" t="s">
        <v>3</v>
      </c>
      <c r="AG610">
        <v>1.9E-2</v>
      </c>
      <c r="AH610">
        <v>2</v>
      </c>
      <c r="AI610">
        <v>51458219</v>
      </c>
      <c r="AJ610">
        <v>610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</row>
    <row r="611" spans="1:44" x14ac:dyDescent="0.2">
      <c r="A611">
        <f>ROW(Source!A303)</f>
        <v>303</v>
      </c>
      <c r="B611">
        <v>51458243</v>
      </c>
      <c r="C611">
        <v>51458206</v>
      </c>
      <c r="D611">
        <v>0</v>
      </c>
      <c r="E611">
        <v>1</v>
      </c>
      <c r="F611">
        <v>1</v>
      </c>
      <c r="G611">
        <v>1</v>
      </c>
      <c r="H611">
        <v>3</v>
      </c>
      <c r="I611" t="s">
        <v>805</v>
      </c>
      <c r="J611" t="s">
        <v>3</v>
      </c>
      <c r="K611" t="s">
        <v>806</v>
      </c>
      <c r="L611">
        <v>1348</v>
      </c>
      <c r="N611">
        <v>1009</v>
      </c>
      <c r="O611" t="s">
        <v>230</v>
      </c>
      <c r="P611" t="s">
        <v>230</v>
      </c>
      <c r="Q611">
        <v>1000</v>
      </c>
      <c r="X611">
        <v>0.01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1</v>
      </c>
      <c r="AE611">
        <v>0</v>
      </c>
      <c r="AF611" t="s">
        <v>3</v>
      </c>
      <c r="AG611">
        <v>0.01</v>
      </c>
      <c r="AH611">
        <v>2</v>
      </c>
      <c r="AI611">
        <v>51458220</v>
      </c>
      <c r="AJ611">
        <v>611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</row>
    <row r="612" spans="1:44" x14ac:dyDescent="0.2">
      <c r="A612">
        <f>ROW(Source!A303)</f>
        <v>303</v>
      </c>
      <c r="B612">
        <v>51458244</v>
      </c>
      <c r="C612">
        <v>51458206</v>
      </c>
      <c r="D612">
        <v>0</v>
      </c>
      <c r="E612">
        <v>1</v>
      </c>
      <c r="F612">
        <v>1</v>
      </c>
      <c r="G612">
        <v>1</v>
      </c>
      <c r="H612">
        <v>3</v>
      </c>
      <c r="I612" t="s">
        <v>450</v>
      </c>
      <c r="J612" t="s">
        <v>3</v>
      </c>
      <c r="K612" t="s">
        <v>451</v>
      </c>
      <c r="L612">
        <v>1339</v>
      </c>
      <c r="N612">
        <v>1007</v>
      </c>
      <c r="O612" t="s">
        <v>57</v>
      </c>
      <c r="P612" t="s">
        <v>57</v>
      </c>
      <c r="Q612">
        <v>1</v>
      </c>
      <c r="X612">
        <v>0.4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1</v>
      </c>
      <c r="AE612">
        <v>0</v>
      </c>
      <c r="AF612" t="s">
        <v>3</v>
      </c>
      <c r="AG612">
        <v>0.4</v>
      </c>
      <c r="AH612">
        <v>2</v>
      </c>
      <c r="AI612">
        <v>51458221</v>
      </c>
      <c r="AJ612">
        <v>612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</row>
    <row r="613" spans="1:44" x14ac:dyDescent="0.2">
      <c r="A613">
        <f>ROW(Source!A303)</f>
        <v>303</v>
      </c>
      <c r="B613">
        <v>51458245</v>
      </c>
      <c r="C613">
        <v>51458206</v>
      </c>
      <c r="D613">
        <v>0</v>
      </c>
      <c r="E613">
        <v>1</v>
      </c>
      <c r="F613">
        <v>1</v>
      </c>
      <c r="G613">
        <v>1</v>
      </c>
      <c r="H613">
        <v>3</v>
      </c>
      <c r="I613" t="s">
        <v>746</v>
      </c>
      <c r="J613" t="s">
        <v>3</v>
      </c>
      <c r="K613" t="s">
        <v>747</v>
      </c>
      <c r="L613">
        <v>1346</v>
      </c>
      <c r="N613">
        <v>1009</v>
      </c>
      <c r="O613" t="s">
        <v>365</v>
      </c>
      <c r="P613" t="s">
        <v>365</v>
      </c>
      <c r="Q613">
        <v>1</v>
      </c>
      <c r="X613">
        <v>1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1</v>
      </c>
      <c r="AE613">
        <v>0</v>
      </c>
      <c r="AF613" t="s">
        <v>3</v>
      </c>
      <c r="AG613">
        <v>1</v>
      </c>
      <c r="AH613">
        <v>2</v>
      </c>
      <c r="AI613">
        <v>51458222</v>
      </c>
      <c r="AJ613">
        <v>613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</row>
    <row r="614" spans="1:44" x14ac:dyDescent="0.2">
      <c r="A614">
        <f>ROW(Source!A303)</f>
        <v>303</v>
      </c>
      <c r="B614">
        <v>51458246</v>
      </c>
      <c r="C614">
        <v>51458206</v>
      </c>
      <c r="D614">
        <v>0</v>
      </c>
      <c r="E614">
        <v>1</v>
      </c>
      <c r="F614">
        <v>1</v>
      </c>
      <c r="G614">
        <v>1</v>
      </c>
      <c r="H614">
        <v>3</v>
      </c>
      <c r="I614" t="s">
        <v>807</v>
      </c>
      <c r="J614" t="s">
        <v>3</v>
      </c>
      <c r="K614" t="s">
        <v>808</v>
      </c>
      <c r="L614">
        <v>1348</v>
      </c>
      <c r="N614">
        <v>1009</v>
      </c>
      <c r="O614" t="s">
        <v>230</v>
      </c>
      <c r="P614" t="s">
        <v>230</v>
      </c>
      <c r="Q614">
        <v>1000</v>
      </c>
      <c r="X614">
        <v>1E-3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1</v>
      </c>
      <c r="AE614">
        <v>0</v>
      </c>
      <c r="AF614" t="s">
        <v>3</v>
      </c>
      <c r="AG614">
        <v>1E-3</v>
      </c>
      <c r="AH614">
        <v>2</v>
      </c>
      <c r="AI614">
        <v>51458223</v>
      </c>
      <c r="AJ614">
        <v>614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</row>
    <row r="615" spans="1:44" x14ac:dyDescent="0.2">
      <c r="A615">
        <f>ROW(Source!A303)</f>
        <v>303</v>
      </c>
      <c r="B615">
        <v>51458247</v>
      </c>
      <c r="C615">
        <v>51458206</v>
      </c>
      <c r="D615">
        <v>0</v>
      </c>
      <c r="E615">
        <v>1</v>
      </c>
      <c r="F615">
        <v>1</v>
      </c>
      <c r="G615">
        <v>1</v>
      </c>
      <c r="H615">
        <v>3</v>
      </c>
      <c r="I615" t="s">
        <v>454</v>
      </c>
      <c r="J615" t="s">
        <v>3</v>
      </c>
      <c r="K615" t="s">
        <v>455</v>
      </c>
      <c r="L615">
        <v>1371</v>
      </c>
      <c r="N615">
        <v>1013</v>
      </c>
      <c r="O615" t="s">
        <v>154</v>
      </c>
      <c r="P615" t="s">
        <v>154</v>
      </c>
      <c r="Q615">
        <v>1</v>
      </c>
      <c r="X615">
        <v>27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1</v>
      </c>
      <c r="AE615">
        <v>0</v>
      </c>
      <c r="AF615" t="s">
        <v>3</v>
      </c>
      <c r="AG615">
        <v>27</v>
      </c>
      <c r="AH615">
        <v>2</v>
      </c>
      <c r="AI615">
        <v>51458224</v>
      </c>
      <c r="AJ615">
        <v>615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</row>
    <row r="616" spans="1:44" x14ac:dyDescent="0.2">
      <c r="A616">
        <f>ROW(Source!A303)</f>
        <v>303</v>
      </c>
      <c r="B616">
        <v>51458248</v>
      </c>
      <c r="C616">
        <v>51458206</v>
      </c>
      <c r="D616">
        <v>0</v>
      </c>
      <c r="E616">
        <v>1</v>
      </c>
      <c r="F616">
        <v>1</v>
      </c>
      <c r="G616">
        <v>1</v>
      </c>
      <c r="H616">
        <v>3</v>
      </c>
      <c r="I616" t="s">
        <v>458</v>
      </c>
      <c r="J616" t="s">
        <v>3</v>
      </c>
      <c r="K616" t="s">
        <v>459</v>
      </c>
      <c r="L616">
        <v>1348</v>
      </c>
      <c r="N616">
        <v>1009</v>
      </c>
      <c r="O616" t="s">
        <v>230</v>
      </c>
      <c r="P616" t="s">
        <v>230</v>
      </c>
      <c r="Q616">
        <v>1000</v>
      </c>
      <c r="X616">
        <v>0.05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1</v>
      </c>
      <c r="AE616">
        <v>0</v>
      </c>
      <c r="AF616" t="s">
        <v>3</v>
      </c>
      <c r="AG616">
        <v>0.05</v>
      </c>
      <c r="AH616">
        <v>2</v>
      </c>
      <c r="AI616">
        <v>51458225</v>
      </c>
      <c r="AJ616">
        <v>616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</row>
    <row r="617" spans="1:44" x14ac:dyDescent="0.2">
      <c r="A617">
        <f>ROW(Source!A303)</f>
        <v>303</v>
      </c>
      <c r="B617">
        <v>51458249</v>
      </c>
      <c r="C617">
        <v>51458206</v>
      </c>
      <c r="D617">
        <v>0</v>
      </c>
      <c r="E617">
        <v>1</v>
      </c>
      <c r="F617">
        <v>1</v>
      </c>
      <c r="G617">
        <v>1</v>
      </c>
      <c r="H617">
        <v>3</v>
      </c>
      <c r="I617" t="s">
        <v>368</v>
      </c>
      <c r="J617" t="s">
        <v>3</v>
      </c>
      <c r="K617" t="s">
        <v>369</v>
      </c>
      <c r="L617">
        <v>1348</v>
      </c>
      <c r="N617">
        <v>1009</v>
      </c>
      <c r="O617" t="s">
        <v>230</v>
      </c>
      <c r="P617" t="s">
        <v>230</v>
      </c>
      <c r="Q617">
        <v>1000</v>
      </c>
      <c r="X617">
        <v>0.01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1</v>
      </c>
      <c r="AE617">
        <v>0</v>
      </c>
      <c r="AF617" t="s">
        <v>3</v>
      </c>
      <c r="AG617">
        <v>0.01</v>
      </c>
      <c r="AH617">
        <v>2</v>
      </c>
      <c r="AI617">
        <v>51458226</v>
      </c>
      <c r="AJ617">
        <v>617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</row>
    <row r="618" spans="1:44" x14ac:dyDescent="0.2">
      <c r="A618">
        <f>ROW(Source!A303)</f>
        <v>303</v>
      </c>
      <c r="B618">
        <v>51458250</v>
      </c>
      <c r="C618">
        <v>51458206</v>
      </c>
      <c r="D618">
        <v>0</v>
      </c>
      <c r="E618">
        <v>1</v>
      </c>
      <c r="F618">
        <v>1</v>
      </c>
      <c r="G618">
        <v>1</v>
      </c>
      <c r="H618">
        <v>3</v>
      </c>
      <c r="I618" t="s">
        <v>335</v>
      </c>
      <c r="J618" t="s">
        <v>3</v>
      </c>
      <c r="K618" t="s">
        <v>336</v>
      </c>
      <c r="L618">
        <v>1348</v>
      </c>
      <c r="N618">
        <v>1009</v>
      </c>
      <c r="O618" t="s">
        <v>230</v>
      </c>
      <c r="P618" t="s">
        <v>230</v>
      </c>
      <c r="Q618">
        <v>1000</v>
      </c>
      <c r="X618">
        <v>0.08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1</v>
      </c>
      <c r="AE618">
        <v>0</v>
      </c>
      <c r="AF618" t="s">
        <v>3</v>
      </c>
      <c r="AG618">
        <v>0.08</v>
      </c>
      <c r="AH618">
        <v>2</v>
      </c>
      <c r="AI618">
        <v>51458227</v>
      </c>
      <c r="AJ618">
        <v>618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</row>
    <row r="619" spans="1:44" x14ac:dyDescent="0.2">
      <c r="A619">
        <f>ROW(Source!A303)</f>
        <v>303</v>
      </c>
      <c r="B619">
        <v>51458251</v>
      </c>
      <c r="C619">
        <v>51458206</v>
      </c>
      <c r="D619">
        <v>0</v>
      </c>
      <c r="E619">
        <v>1</v>
      </c>
      <c r="F619">
        <v>1</v>
      </c>
      <c r="G619">
        <v>1</v>
      </c>
      <c r="H619">
        <v>3</v>
      </c>
      <c r="I619" t="s">
        <v>464</v>
      </c>
      <c r="J619" t="s">
        <v>3</v>
      </c>
      <c r="K619" t="s">
        <v>465</v>
      </c>
      <c r="L619">
        <v>1348</v>
      </c>
      <c r="N619">
        <v>1009</v>
      </c>
      <c r="O619" t="s">
        <v>230</v>
      </c>
      <c r="P619" t="s">
        <v>230</v>
      </c>
      <c r="Q619">
        <v>1000</v>
      </c>
      <c r="X619">
        <v>0.17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1</v>
      </c>
      <c r="AE619">
        <v>0</v>
      </c>
      <c r="AF619" t="s">
        <v>3</v>
      </c>
      <c r="AG619">
        <v>0.17</v>
      </c>
      <c r="AH619">
        <v>2</v>
      </c>
      <c r="AI619">
        <v>51458228</v>
      </c>
      <c r="AJ619">
        <v>619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</row>
    <row r="620" spans="1:44" x14ac:dyDescent="0.2">
      <c r="A620">
        <f>ROW(Source!A303)</f>
        <v>303</v>
      </c>
      <c r="B620">
        <v>51458252</v>
      </c>
      <c r="C620">
        <v>51458206</v>
      </c>
      <c r="D620">
        <v>0</v>
      </c>
      <c r="E620">
        <v>1</v>
      </c>
      <c r="F620">
        <v>1</v>
      </c>
      <c r="G620">
        <v>1</v>
      </c>
      <c r="H620">
        <v>3</v>
      </c>
      <c r="I620" t="s">
        <v>443</v>
      </c>
      <c r="J620" t="s">
        <v>3</v>
      </c>
      <c r="K620" t="s">
        <v>444</v>
      </c>
      <c r="L620">
        <v>1348</v>
      </c>
      <c r="N620">
        <v>1009</v>
      </c>
      <c r="O620" t="s">
        <v>230</v>
      </c>
      <c r="P620" t="s">
        <v>230</v>
      </c>
      <c r="Q620">
        <v>1000</v>
      </c>
      <c r="X620">
        <v>1.94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1</v>
      </c>
      <c r="AE620">
        <v>0</v>
      </c>
      <c r="AF620" t="s">
        <v>3</v>
      </c>
      <c r="AG620">
        <v>1.94</v>
      </c>
      <c r="AH620">
        <v>2</v>
      </c>
      <c r="AI620">
        <v>51458229</v>
      </c>
      <c r="AJ620">
        <v>620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</row>
    <row r="621" spans="1:44" x14ac:dyDescent="0.2">
      <c r="A621">
        <f>ROW(Source!A308)</f>
        <v>308</v>
      </c>
      <c r="B621">
        <v>51458279</v>
      </c>
      <c r="C621">
        <v>51458255</v>
      </c>
      <c r="D621">
        <v>0</v>
      </c>
      <c r="E621">
        <v>1</v>
      </c>
      <c r="F621">
        <v>1</v>
      </c>
      <c r="G621">
        <v>1</v>
      </c>
      <c r="H621">
        <v>1</v>
      </c>
      <c r="I621" t="s">
        <v>724</v>
      </c>
      <c r="J621" t="s">
        <v>3</v>
      </c>
      <c r="K621" t="s">
        <v>725</v>
      </c>
      <c r="L621">
        <v>1369</v>
      </c>
      <c r="N621">
        <v>1013</v>
      </c>
      <c r="O621" t="s">
        <v>642</v>
      </c>
      <c r="P621" t="s">
        <v>642</v>
      </c>
      <c r="Q621">
        <v>1</v>
      </c>
      <c r="X621">
        <v>78.8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1</v>
      </c>
      <c r="AE621">
        <v>1</v>
      </c>
      <c r="AF621" t="s">
        <v>43</v>
      </c>
      <c r="AG621">
        <v>104.21299999999998</v>
      </c>
      <c r="AH621">
        <v>2</v>
      </c>
      <c r="AI621">
        <v>51458256</v>
      </c>
      <c r="AJ621">
        <v>621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</row>
    <row r="622" spans="1:44" x14ac:dyDescent="0.2">
      <c r="A622">
        <f>ROW(Source!A308)</f>
        <v>308</v>
      </c>
      <c r="B622">
        <v>51458280</v>
      </c>
      <c r="C622">
        <v>51458255</v>
      </c>
      <c r="D622">
        <v>121548</v>
      </c>
      <c r="E622">
        <v>1</v>
      </c>
      <c r="F622">
        <v>1</v>
      </c>
      <c r="G622">
        <v>1</v>
      </c>
      <c r="H622">
        <v>1</v>
      </c>
      <c r="I622" t="s">
        <v>31</v>
      </c>
      <c r="J622" t="s">
        <v>3</v>
      </c>
      <c r="K622" t="s">
        <v>643</v>
      </c>
      <c r="L622">
        <v>1369</v>
      </c>
      <c r="N622">
        <v>1013</v>
      </c>
      <c r="O622" t="s">
        <v>642</v>
      </c>
      <c r="P622" t="s">
        <v>642</v>
      </c>
      <c r="Q622">
        <v>1</v>
      </c>
      <c r="X622">
        <v>22.71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1</v>
      </c>
      <c r="AE622">
        <v>2</v>
      </c>
      <c r="AF622" t="s">
        <v>36</v>
      </c>
      <c r="AG622">
        <v>32.645625000000003</v>
      </c>
      <c r="AH622">
        <v>2</v>
      </c>
      <c r="AI622">
        <v>51458257</v>
      </c>
      <c r="AJ622">
        <v>622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</row>
    <row r="623" spans="1:44" x14ac:dyDescent="0.2">
      <c r="A623">
        <f>ROW(Source!A308)</f>
        <v>308</v>
      </c>
      <c r="B623">
        <v>51458281</v>
      </c>
      <c r="C623">
        <v>51458255</v>
      </c>
      <c r="D623">
        <v>0</v>
      </c>
      <c r="E623">
        <v>1</v>
      </c>
      <c r="F623">
        <v>1</v>
      </c>
      <c r="G623">
        <v>1</v>
      </c>
      <c r="H623">
        <v>2</v>
      </c>
      <c r="I623" t="s">
        <v>673</v>
      </c>
      <c r="J623" t="s">
        <v>3</v>
      </c>
      <c r="K623" t="s">
        <v>674</v>
      </c>
      <c r="L623">
        <v>37129807</v>
      </c>
      <c r="N623">
        <v>1011</v>
      </c>
      <c r="O623" t="s">
        <v>646</v>
      </c>
      <c r="P623" t="s">
        <v>646</v>
      </c>
      <c r="Q623">
        <v>1</v>
      </c>
      <c r="X623">
        <v>10.199999999999999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1</v>
      </c>
      <c r="AE623">
        <v>0</v>
      </c>
      <c r="AF623" t="s">
        <v>36</v>
      </c>
      <c r="AG623">
        <v>14.6625</v>
      </c>
      <c r="AH623">
        <v>2</v>
      </c>
      <c r="AI623">
        <v>51458258</v>
      </c>
      <c r="AJ623">
        <v>623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</row>
    <row r="624" spans="1:44" x14ac:dyDescent="0.2">
      <c r="A624">
        <f>ROW(Source!A308)</f>
        <v>308</v>
      </c>
      <c r="B624">
        <v>51458282</v>
      </c>
      <c r="C624">
        <v>51458255</v>
      </c>
      <c r="D624">
        <v>0</v>
      </c>
      <c r="E624">
        <v>1</v>
      </c>
      <c r="F624">
        <v>1</v>
      </c>
      <c r="G624">
        <v>1</v>
      </c>
      <c r="H624">
        <v>2</v>
      </c>
      <c r="I624" t="s">
        <v>675</v>
      </c>
      <c r="J624" t="s">
        <v>3</v>
      </c>
      <c r="K624" t="s">
        <v>676</v>
      </c>
      <c r="L624">
        <v>37129807</v>
      </c>
      <c r="N624">
        <v>1011</v>
      </c>
      <c r="O624" t="s">
        <v>646</v>
      </c>
      <c r="P624" t="s">
        <v>646</v>
      </c>
      <c r="Q624">
        <v>1</v>
      </c>
      <c r="X624">
        <v>10.199999999999999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1</v>
      </c>
      <c r="AE624">
        <v>0</v>
      </c>
      <c r="AF624" t="s">
        <v>36</v>
      </c>
      <c r="AG624">
        <v>14.6625</v>
      </c>
      <c r="AH624">
        <v>2</v>
      </c>
      <c r="AI624">
        <v>51458259</v>
      </c>
      <c r="AJ624">
        <v>624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</row>
    <row r="625" spans="1:44" x14ac:dyDescent="0.2">
      <c r="A625">
        <f>ROW(Source!A308)</f>
        <v>308</v>
      </c>
      <c r="B625">
        <v>51458283</v>
      </c>
      <c r="C625">
        <v>51458255</v>
      </c>
      <c r="D625">
        <v>0</v>
      </c>
      <c r="E625">
        <v>1</v>
      </c>
      <c r="F625">
        <v>1</v>
      </c>
      <c r="G625">
        <v>1</v>
      </c>
      <c r="H625">
        <v>2</v>
      </c>
      <c r="I625" t="s">
        <v>677</v>
      </c>
      <c r="J625" t="s">
        <v>3</v>
      </c>
      <c r="K625" t="s">
        <v>678</v>
      </c>
      <c r="L625">
        <v>37129807</v>
      </c>
      <c r="N625">
        <v>1011</v>
      </c>
      <c r="O625" t="s">
        <v>646</v>
      </c>
      <c r="P625" t="s">
        <v>646</v>
      </c>
      <c r="Q625">
        <v>1</v>
      </c>
      <c r="X625">
        <v>0.82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1</v>
      </c>
      <c r="AE625">
        <v>0</v>
      </c>
      <c r="AF625" t="s">
        <v>36</v>
      </c>
      <c r="AG625">
        <v>1.1787499999999997</v>
      </c>
      <c r="AH625">
        <v>2</v>
      </c>
      <c r="AI625">
        <v>51458260</v>
      </c>
      <c r="AJ625">
        <v>625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</row>
    <row r="626" spans="1:44" x14ac:dyDescent="0.2">
      <c r="A626">
        <f>ROW(Source!A308)</f>
        <v>308</v>
      </c>
      <c r="B626">
        <v>51458284</v>
      </c>
      <c r="C626">
        <v>51458255</v>
      </c>
      <c r="D626">
        <v>0</v>
      </c>
      <c r="E626">
        <v>1</v>
      </c>
      <c r="F626">
        <v>1</v>
      </c>
      <c r="G626">
        <v>1</v>
      </c>
      <c r="H626">
        <v>2</v>
      </c>
      <c r="I626" t="s">
        <v>707</v>
      </c>
      <c r="J626" t="s">
        <v>3</v>
      </c>
      <c r="K626" t="s">
        <v>708</v>
      </c>
      <c r="L626">
        <v>37129807</v>
      </c>
      <c r="N626">
        <v>1011</v>
      </c>
      <c r="O626" t="s">
        <v>646</v>
      </c>
      <c r="P626" t="s">
        <v>646</v>
      </c>
      <c r="Q626">
        <v>1</v>
      </c>
      <c r="X626">
        <v>1.91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1</v>
      </c>
      <c r="AE626">
        <v>0</v>
      </c>
      <c r="AF626" t="s">
        <v>36</v>
      </c>
      <c r="AG626">
        <v>2.7456249999999995</v>
      </c>
      <c r="AH626">
        <v>2</v>
      </c>
      <c r="AI626">
        <v>51458261</v>
      </c>
      <c r="AJ626">
        <v>626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</row>
    <row r="627" spans="1:44" x14ac:dyDescent="0.2">
      <c r="A627">
        <f>ROW(Source!A308)</f>
        <v>308</v>
      </c>
      <c r="B627">
        <v>51458285</v>
      </c>
      <c r="C627">
        <v>51458255</v>
      </c>
      <c r="D627">
        <v>0</v>
      </c>
      <c r="E627">
        <v>1</v>
      </c>
      <c r="F627">
        <v>1</v>
      </c>
      <c r="G627">
        <v>1</v>
      </c>
      <c r="H627">
        <v>2</v>
      </c>
      <c r="I627" t="s">
        <v>709</v>
      </c>
      <c r="J627" t="s">
        <v>3</v>
      </c>
      <c r="K627" t="s">
        <v>710</v>
      </c>
      <c r="L627">
        <v>37129807</v>
      </c>
      <c r="N627">
        <v>1011</v>
      </c>
      <c r="O627" t="s">
        <v>646</v>
      </c>
      <c r="P627" t="s">
        <v>646</v>
      </c>
      <c r="Q627">
        <v>1</v>
      </c>
      <c r="X627">
        <v>4.09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1</v>
      </c>
      <c r="AE627">
        <v>0</v>
      </c>
      <c r="AF627" t="s">
        <v>36</v>
      </c>
      <c r="AG627">
        <v>5.8793749999999996</v>
      </c>
      <c r="AH627">
        <v>2</v>
      </c>
      <c r="AI627">
        <v>51458262</v>
      </c>
      <c r="AJ627">
        <v>627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</row>
    <row r="628" spans="1:44" x14ac:dyDescent="0.2">
      <c r="A628">
        <f>ROW(Source!A308)</f>
        <v>308</v>
      </c>
      <c r="B628">
        <v>51458286</v>
      </c>
      <c r="C628">
        <v>51458255</v>
      </c>
      <c r="D628">
        <v>0</v>
      </c>
      <c r="E628">
        <v>1</v>
      </c>
      <c r="F628">
        <v>1</v>
      </c>
      <c r="G628">
        <v>1</v>
      </c>
      <c r="H628">
        <v>2</v>
      </c>
      <c r="I628" t="s">
        <v>795</v>
      </c>
      <c r="J628" t="s">
        <v>3</v>
      </c>
      <c r="K628" t="s">
        <v>796</v>
      </c>
      <c r="L628">
        <v>37129807</v>
      </c>
      <c r="N628">
        <v>1011</v>
      </c>
      <c r="O628" t="s">
        <v>646</v>
      </c>
      <c r="P628" t="s">
        <v>646</v>
      </c>
      <c r="Q628">
        <v>1</v>
      </c>
      <c r="X628">
        <v>0.67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1</v>
      </c>
      <c r="AE628">
        <v>0</v>
      </c>
      <c r="AF628" t="s">
        <v>36</v>
      </c>
      <c r="AG628">
        <v>0.9631249999999999</v>
      </c>
      <c r="AH628">
        <v>2</v>
      </c>
      <c r="AI628">
        <v>51458263</v>
      </c>
      <c r="AJ628">
        <v>628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</row>
    <row r="629" spans="1:44" x14ac:dyDescent="0.2">
      <c r="A629">
        <f>ROW(Source!A308)</f>
        <v>308</v>
      </c>
      <c r="B629">
        <v>51458287</v>
      </c>
      <c r="C629">
        <v>51458255</v>
      </c>
      <c r="D629">
        <v>0</v>
      </c>
      <c r="E629">
        <v>1</v>
      </c>
      <c r="F629">
        <v>1</v>
      </c>
      <c r="G629">
        <v>1</v>
      </c>
      <c r="H629">
        <v>3</v>
      </c>
      <c r="I629" t="s">
        <v>713</v>
      </c>
      <c r="J629" t="s">
        <v>3</v>
      </c>
      <c r="K629" t="s">
        <v>714</v>
      </c>
      <c r="L629">
        <v>1348</v>
      </c>
      <c r="N629">
        <v>1009</v>
      </c>
      <c r="O629" t="s">
        <v>230</v>
      </c>
      <c r="P629" t="s">
        <v>230</v>
      </c>
      <c r="Q629">
        <v>1000</v>
      </c>
      <c r="X629">
        <v>1E-3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1</v>
      </c>
      <c r="AE629">
        <v>0</v>
      </c>
      <c r="AF629" t="s">
        <v>3</v>
      </c>
      <c r="AG629">
        <v>1E-3</v>
      </c>
      <c r="AH629">
        <v>2</v>
      </c>
      <c r="AI629">
        <v>51458264</v>
      </c>
      <c r="AJ629">
        <v>629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</row>
    <row r="630" spans="1:44" x14ac:dyDescent="0.2">
      <c r="A630">
        <f>ROW(Source!A308)</f>
        <v>308</v>
      </c>
      <c r="B630">
        <v>51458288</v>
      </c>
      <c r="C630">
        <v>51458255</v>
      </c>
      <c r="D630">
        <v>0</v>
      </c>
      <c r="E630">
        <v>1</v>
      </c>
      <c r="F630">
        <v>1</v>
      </c>
      <c r="G630">
        <v>1</v>
      </c>
      <c r="H630">
        <v>3</v>
      </c>
      <c r="I630" t="s">
        <v>797</v>
      </c>
      <c r="J630" t="s">
        <v>3</v>
      </c>
      <c r="K630" t="s">
        <v>798</v>
      </c>
      <c r="L630">
        <v>1348</v>
      </c>
      <c r="N630">
        <v>1009</v>
      </c>
      <c r="O630" t="s">
        <v>230</v>
      </c>
      <c r="P630" t="s">
        <v>230</v>
      </c>
      <c r="Q630">
        <v>1000</v>
      </c>
      <c r="X630">
        <v>5.0000000000000001E-4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1</v>
      </c>
      <c r="AE630">
        <v>0</v>
      </c>
      <c r="AF630" t="s">
        <v>3</v>
      </c>
      <c r="AG630">
        <v>5.0000000000000001E-4</v>
      </c>
      <c r="AH630">
        <v>2</v>
      </c>
      <c r="AI630">
        <v>51458265</v>
      </c>
      <c r="AJ630">
        <v>630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</row>
    <row r="631" spans="1:44" x14ac:dyDescent="0.2">
      <c r="A631">
        <f>ROW(Source!A308)</f>
        <v>308</v>
      </c>
      <c r="B631">
        <v>51458289</v>
      </c>
      <c r="C631">
        <v>51458255</v>
      </c>
      <c r="D631">
        <v>0</v>
      </c>
      <c r="E631">
        <v>1</v>
      </c>
      <c r="F631">
        <v>1</v>
      </c>
      <c r="G631">
        <v>1</v>
      </c>
      <c r="H631">
        <v>3</v>
      </c>
      <c r="I631" t="s">
        <v>799</v>
      </c>
      <c r="J631" t="s">
        <v>3</v>
      </c>
      <c r="K631" t="s">
        <v>800</v>
      </c>
      <c r="L631">
        <v>1348</v>
      </c>
      <c r="N631">
        <v>1009</v>
      </c>
      <c r="O631" t="s">
        <v>230</v>
      </c>
      <c r="P631" t="s">
        <v>230</v>
      </c>
      <c r="Q631">
        <v>1000</v>
      </c>
      <c r="X631">
        <v>0.01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1</v>
      </c>
      <c r="AE631">
        <v>0</v>
      </c>
      <c r="AF631" t="s">
        <v>3</v>
      </c>
      <c r="AG631">
        <v>0.01</v>
      </c>
      <c r="AH631">
        <v>2</v>
      </c>
      <c r="AI631">
        <v>51458266</v>
      </c>
      <c r="AJ631">
        <v>631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</row>
    <row r="632" spans="1:44" x14ac:dyDescent="0.2">
      <c r="A632">
        <f>ROW(Source!A308)</f>
        <v>308</v>
      </c>
      <c r="B632">
        <v>51458290</v>
      </c>
      <c r="C632">
        <v>51458255</v>
      </c>
      <c r="D632">
        <v>0</v>
      </c>
      <c r="E632">
        <v>1</v>
      </c>
      <c r="F632">
        <v>1</v>
      </c>
      <c r="G632">
        <v>1</v>
      </c>
      <c r="H632">
        <v>3</v>
      </c>
      <c r="I632" t="s">
        <v>801</v>
      </c>
      <c r="J632" t="s">
        <v>3</v>
      </c>
      <c r="K632" t="s">
        <v>802</v>
      </c>
      <c r="L632">
        <v>1339</v>
      </c>
      <c r="N632">
        <v>1007</v>
      </c>
      <c r="O632" t="s">
        <v>57</v>
      </c>
      <c r="P632" t="s">
        <v>57</v>
      </c>
      <c r="Q632">
        <v>1</v>
      </c>
      <c r="X632">
        <v>20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 t="s">
        <v>3</v>
      </c>
      <c r="AG632">
        <v>20</v>
      </c>
      <c r="AH632">
        <v>2</v>
      </c>
      <c r="AI632">
        <v>51458267</v>
      </c>
      <c r="AJ632">
        <v>632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</row>
    <row r="633" spans="1:44" x14ac:dyDescent="0.2">
      <c r="A633">
        <f>ROW(Source!A308)</f>
        <v>308</v>
      </c>
      <c r="B633">
        <v>51458291</v>
      </c>
      <c r="C633">
        <v>51458255</v>
      </c>
      <c r="D633">
        <v>0</v>
      </c>
      <c r="E633">
        <v>1</v>
      </c>
      <c r="F633">
        <v>1</v>
      </c>
      <c r="G633">
        <v>1</v>
      </c>
      <c r="H633">
        <v>3</v>
      </c>
      <c r="I633" t="s">
        <v>803</v>
      </c>
      <c r="J633" t="s">
        <v>3</v>
      </c>
      <c r="K633" t="s">
        <v>804</v>
      </c>
      <c r="L633">
        <v>1348</v>
      </c>
      <c r="N633">
        <v>1009</v>
      </c>
      <c r="O633" t="s">
        <v>230</v>
      </c>
      <c r="P633" t="s">
        <v>230</v>
      </c>
      <c r="Q633">
        <v>1000</v>
      </c>
      <c r="X633">
        <v>1.9E-2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1</v>
      </c>
      <c r="AE633">
        <v>0</v>
      </c>
      <c r="AF633" t="s">
        <v>3</v>
      </c>
      <c r="AG633">
        <v>1.9E-2</v>
      </c>
      <c r="AH633">
        <v>2</v>
      </c>
      <c r="AI633">
        <v>51458268</v>
      </c>
      <c r="AJ633">
        <v>633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</row>
    <row r="634" spans="1:44" x14ac:dyDescent="0.2">
      <c r="A634">
        <f>ROW(Source!A308)</f>
        <v>308</v>
      </c>
      <c r="B634">
        <v>51458292</v>
      </c>
      <c r="C634">
        <v>51458255</v>
      </c>
      <c r="D634">
        <v>0</v>
      </c>
      <c r="E634">
        <v>1</v>
      </c>
      <c r="F634">
        <v>1</v>
      </c>
      <c r="G634">
        <v>1</v>
      </c>
      <c r="H634">
        <v>3</v>
      </c>
      <c r="I634" t="s">
        <v>805</v>
      </c>
      <c r="J634" t="s">
        <v>3</v>
      </c>
      <c r="K634" t="s">
        <v>806</v>
      </c>
      <c r="L634">
        <v>1348</v>
      </c>
      <c r="N634">
        <v>1009</v>
      </c>
      <c r="O634" t="s">
        <v>230</v>
      </c>
      <c r="P634" t="s">
        <v>230</v>
      </c>
      <c r="Q634">
        <v>1000</v>
      </c>
      <c r="X634">
        <v>0.01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1</v>
      </c>
      <c r="AE634">
        <v>0</v>
      </c>
      <c r="AF634" t="s">
        <v>3</v>
      </c>
      <c r="AG634">
        <v>0.01</v>
      </c>
      <c r="AH634">
        <v>2</v>
      </c>
      <c r="AI634">
        <v>51458269</v>
      </c>
      <c r="AJ634">
        <v>634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</row>
    <row r="635" spans="1:44" x14ac:dyDescent="0.2">
      <c r="A635">
        <f>ROW(Source!A308)</f>
        <v>308</v>
      </c>
      <c r="B635">
        <v>51458293</v>
      </c>
      <c r="C635">
        <v>51458255</v>
      </c>
      <c r="D635">
        <v>0</v>
      </c>
      <c r="E635">
        <v>1</v>
      </c>
      <c r="F635">
        <v>1</v>
      </c>
      <c r="G635">
        <v>1</v>
      </c>
      <c r="H635">
        <v>3</v>
      </c>
      <c r="I635" t="s">
        <v>450</v>
      </c>
      <c r="J635" t="s">
        <v>3</v>
      </c>
      <c r="K635" t="s">
        <v>451</v>
      </c>
      <c r="L635">
        <v>1339</v>
      </c>
      <c r="N635">
        <v>1007</v>
      </c>
      <c r="O635" t="s">
        <v>57</v>
      </c>
      <c r="P635" t="s">
        <v>57</v>
      </c>
      <c r="Q635">
        <v>1</v>
      </c>
      <c r="X635">
        <v>0.4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1</v>
      </c>
      <c r="AE635">
        <v>0</v>
      </c>
      <c r="AF635" t="s">
        <v>3</v>
      </c>
      <c r="AG635">
        <v>0.4</v>
      </c>
      <c r="AH635">
        <v>2</v>
      </c>
      <c r="AI635">
        <v>51458270</v>
      </c>
      <c r="AJ635">
        <v>635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</row>
    <row r="636" spans="1:44" x14ac:dyDescent="0.2">
      <c r="A636">
        <f>ROW(Source!A308)</f>
        <v>308</v>
      </c>
      <c r="B636">
        <v>51458294</v>
      </c>
      <c r="C636">
        <v>51458255</v>
      </c>
      <c r="D636">
        <v>0</v>
      </c>
      <c r="E636">
        <v>1</v>
      </c>
      <c r="F636">
        <v>1</v>
      </c>
      <c r="G636">
        <v>1</v>
      </c>
      <c r="H636">
        <v>3</v>
      </c>
      <c r="I636" t="s">
        <v>746</v>
      </c>
      <c r="J636" t="s">
        <v>3</v>
      </c>
      <c r="K636" t="s">
        <v>747</v>
      </c>
      <c r="L636">
        <v>1346</v>
      </c>
      <c r="N636">
        <v>1009</v>
      </c>
      <c r="O636" t="s">
        <v>365</v>
      </c>
      <c r="P636" t="s">
        <v>365</v>
      </c>
      <c r="Q636">
        <v>1</v>
      </c>
      <c r="X636">
        <v>1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1</v>
      </c>
      <c r="AE636">
        <v>0</v>
      </c>
      <c r="AF636" t="s">
        <v>3</v>
      </c>
      <c r="AG636">
        <v>1</v>
      </c>
      <c r="AH636">
        <v>2</v>
      </c>
      <c r="AI636">
        <v>51458271</v>
      </c>
      <c r="AJ636">
        <v>636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</row>
    <row r="637" spans="1:44" x14ac:dyDescent="0.2">
      <c r="A637">
        <f>ROW(Source!A308)</f>
        <v>308</v>
      </c>
      <c r="B637">
        <v>51458295</v>
      </c>
      <c r="C637">
        <v>51458255</v>
      </c>
      <c r="D637">
        <v>0</v>
      </c>
      <c r="E637">
        <v>1</v>
      </c>
      <c r="F637">
        <v>1</v>
      </c>
      <c r="G637">
        <v>1</v>
      </c>
      <c r="H637">
        <v>3</v>
      </c>
      <c r="I637" t="s">
        <v>807</v>
      </c>
      <c r="J637" t="s">
        <v>3</v>
      </c>
      <c r="K637" t="s">
        <v>808</v>
      </c>
      <c r="L637">
        <v>1348</v>
      </c>
      <c r="N637">
        <v>1009</v>
      </c>
      <c r="O637" t="s">
        <v>230</v>
      </c>
      <c r="P637" t="s">
        <v>230</v>
      </c>
      <c r="Q637">
        <v>1000</v>
      </c>
      <c r="X637">
        <v>1E-3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1</v>
      </c>
      <c r="AE637">
        <v>0</v>
      </c>
      <c r="AF637" t="s">
        <v>3</v>
      </c>
      <c r="AG637">
        <v>1E-3</v>
      </c>
      <c r="AH637">
        <v>2</v>
      </c>
      <c r="AI637">
        <v>51458272</v>
      </c>
      <c r="AJ637">
        <v>637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</row>
    <row r="638" spans="1:44" x14ac:dyDescent="0.2">
      <c r="A638">
        <f>ROW(Source!A308)</f>
        <v>308</v>
      </c>
      <c r="B638">
        <v>51458296</v>
      </c>
      <c r="C638">
        <v>51458255</v>
      </c>
      <c r="D638">
        <v>0</v>
      </c>
      <c r="E638">
        <v>1</v>
      </c>
      <c r="F638">
        <v>1</v>
      </c>
      <c r="G638">
        <v>1</v>
      </c>
      <c r="H638">
        <v>3</v>
      </c>
      <c r="I638" t="s">
        <v>454</v>
      </c>
      <c r="J638" t="s">
        <v>3</v>
      </c>
      <c r="K638" t="s">
        <v>455</v>
      </c>
      <c r="L638">
        <v>1371</v>
      </c>
      <c r="N638">
        <v>1013</v>
      </c>
      <c r="O638" t="s">
        <v>154</v>
      </c>
      <c r="P638" t="s">
        <v>154</v>
      </c>
      <c r="Q638">
        <v>1</v>
      </c>
      <c r="X638">
        <v>27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1</v>
      </c>
      <c r="AE638">
        <v>0</v>
      </c>
      <c r="AF638" t="s">
        <v>3</v>
      </c>
      <c r="AG638">
        <v>27</v>
      </c>
      <c r="AH638">
        <v>2</v>
      </c>
      <c r="AI638">
        <v>51458273</v>
      </c>
      <c r="AJ638">
        <v>638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</row>
    <row r="639" spans="1:44" x14ac:dyDescent="0.2">
      <c r="A639">
        <f>ROW(Source!A308)</f>
        <v>308</v>
      </c>
      <c r="B639">
        <v>51458297</v>
      </c>
      <c r="C639">
        <v>51458255</v>
      </c>
      <c r="D639">
        <v>0</v>
      </c>
      <c r="E639">
        <v>1</v>
      </c>
      <c r="F639">
        <v>1</v>
      </c>
      <c r="G639">
        <v>1</v>
      </c>
      <c r="H639">
        <v>3</v>
      </c>
      <c r="I639" t="s">
        <v>458</v>
      </c>
      <c r="J639" t="s">
        <v>3</v>
      </c>
      <c r="K639" t="s">
        <v>459</v>
      </c>
      <c r="L639">
        <v>1348</v>
      </c>
      <c r="N639">
        <v>1009</v>
      </c>
      <c r="O639" t="s">
        <v>230</v>
      </c>
      <c r="P639" t="s">
        <v>230</v>
      </c>
      <c r="Q639">
        <v>1000</v>
      </c>
      <c r="X639">
        <v>0.05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1</v>
      </c>
      <c r="AE639">
        <v>0</v>
      </c>
      <c r="AF639" t="s">
        <v>3</v>
      </c>
      <c r="AG639">
        <v>0.05</v>
      </c>
      <c r="AH639">
        <v>2</v>
      </c>
      <c r="AI639">
        <v>51458274</v>
      </c>
      <c r="AJ639">
        <v>639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</row>
    <row r="640" spans="1:44" x14ac:dyDescent="0.2">
      <c r="A640">
        <f>ROW(Source!A308)</f>
        <v>308</v>
      </c>
      <c r="B640">
        <v>51458298</v>
      </c>
      <c r="C640">
        <v>51458255</v>
      </c>
      <c r="D640">
        <v>0</v>
      </c>
      <c r="E640">
        <v>1</v>
      </c>
      <c r="F640">
        <v>1</v>
      </c>
      <c r="G640">
        <v>1</v>
      </c>
      <c r="H640">
        <v>3</v>
      </c>
      <c r="I640" t="s">
        <v>368</v>
      </c>
      <c r="J640" t="s">
        <v>3</v>
      </c>
      <c r="K640" t="s">
        <v>369</v>
      </c>
      <c r="L640">
        <v>1348</v>
      </c>
      <c r="N640">
        <v>1009</v>
      </c>
      <c r="O640" t="s">
        <v>230</v>
      </c>
      <c r="P640" t="s">
        <v>230</v>
      </c>
      <c r="Q640">
        <v>1000</v>
      </c>
      <c r="X640">
        <v>0.01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1</v>
      </c>
      <c r="AE640">
        <v>0</v>
      </c>
      <c r="AF640" t="s">
        <v>3</v>
      </c>
      <c r="AG640">
        <v>0.01</v>
      </c>
      <c r="AH640">
        <v>2</v>
      </c>
      <c r="AI640">
        <v>51458275</v>
      </c>
      <c r="AJ640">
        <v>640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</row>
    <row r="641" spans="1:44" x14ac:dyDescent="0.2">
      <c r="A641">
        <f>ROW(Source!A308)</f>
        <v>308</v>
      </c>
      <c r="B641">
        <v>51458299</v>
      </c>
      <c r="C641">
        <v>51458255</v>
      </c>
      <c r="D641">
        <v>0</v>
      </c>
      <c r="E641">
        <v>1</v>
      </c>
      <c r="F641">
        <v>1</v>
      </c>
      <c r="G641">
        <v>1</v>
      </c>
      <c r="H641">
        <v>3</v>
      </c>
      <c r="I641" t="s">
        <v>335</v>
      </c>
      <c r="J641" t="s">
        <v>3</v>
      </c>
      <c r="K641" t="s">
        <v>336</v>
      </c>
      <c r="L641">
        <v>1348</v>
      </c>
      <c r="N641">
        <v>1009</v>
      </c>
      <c r="O641" t="s">
        <v>230</v>
      </c>
      <c r="P641" t="s">
        <v>230</v>
      </c>
      <c r="Q641">
        <v>1000</v>
      </c>
      <c r="X641">
        <v>0.08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1</v>
      </c>
      <c r="AE641">
        <v>0</v>
      </c>
      <c r="AF641" t="s">
        <v>3</v>
      </c>
      <c r="AG641">
        <v>0.08</v>
      </c>
      <c r="AH641">
        <v>2</v>
      </c>
      <c r="AI641">
        <v>51458276</v>
      </c>
      <c r="AJ641">
        <v>641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</row>
    <row r="642" spans="1:44" x14ac:dyDescent="0.2">
      <c r="A642">
        <f>ROW(Source!A308)</f>
        <v>308</v>
      </c>
      <c r="B642">
        <v>51458300</v>
      </c>
      <c r="C642">
        <v>51458255</v>
      </c>
      <c r="D642">
        <v>0</v>
      </c>
      <c r="E642">
        <v>1</v>
      </c>
      <c r="F642">
        <v>1</v>
      </c>
      <c r="G642">
        <v>1</v>
      </c>
      <c r="H642">
        <v>3</v>
      </c>
      <c r="I642" t="s">
        <v>464</v>
      </c>
      <c r="J642" t="s">
        <v>3</v>
      </c>
      <c r="K642" t="s">
        <v>465</v>
      </c>
      <c r="L642">
        <v>1348</v>
      </c>
      <c r="N642">
        <v>1009</v>
      </c>
      <c r="O642" t="s">
        <v>230</v>
      </c>
      <c r="P642" t="s">
        <v>230</v>
      </c>
      <c r="Q642">
        <v>1000</v>
      </c>
      <c r="X642">
        <v>0.17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1</v>
      </c>
      <c r="AE642">
        <v>0</v>
      </c>
      <c r="AF642" t="s">
        <v>3</v>
      </c>
      <c r="AG642">
        <v>0.17</v>
      </c>
      <c r="AH642">
        <v>2</v>
      </c>
      <c r="AI642">
        <v>51458277</v>
      </c>
      <c r="AJ642">
        <v>642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</row>
    <row r="643" spans="1:44" x14ac:dyDescent="0.2">
      <c r="A643">
        <f>ROW(Source!A308)</f>
        <v>308</v>
      </c>
      <c r="B643">
        <v>51458301</v>
      </c>
      <c r="C643">
        <v>51458255</v>
      </c>
      <c r="D643">
        <v>0</v>
      </c>
      <c r="E643">
        <v>1</v>
      </c>
      <c r="F643">
        <v>1</v>
      </c>
      <c r="G643">
        <v>1</v>
      </c>
      <c r="H643">
        <v>3</v>
      </c>
      <c r="I643" t="s">
        <v>443</v>
      </c>
      <c r="J643" t="s">
        <v>3</v>
      </c>
      <c r="K643" t="s">
        <v>444</v>
      </c>
      <c r="L643">
        <v>1348</v>
      </c>
      <c r="N643">
        <v>1009</v>
      </c>
      <c r="O643" t="s">
        <v>230</v>
      </c>
      <c r="P643" t="s">
        <v>230</v>
      </c>
      <c r="Q643">
        <v>1000</v>
      </c>
      <c r="X643">
        <v>1.94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1</v>
      </c>
      <c r="AE643">
        <v>0</v>
      </c>
      <c r="AF643" t="s">
        <v>3</v>
      </c>
      <c r="AG643">
        <v>1.94</v>
      </c>
      <c r="AH643">
        <v>2</v>
      </c>
      <c r="AI643">
        <v>51458278</v>
      </c>
      <c r="AJ643">
        <v>643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</row>
    <row r="644" spans="1:44" x14ac:dyDescent="0.2">
      <c r="A644">
        <f>ROW(Source!A309)</f>
        <v>309</v>
      </c>
      <c r="B644">
        <v>51458279</v>
      </c>
      <c r="C644">
        <v>51458255</v>
      </c>
      <c r="D644">
        <v>0</v>
      </c>
      <c r="E644">
        <v>1</v>
      </c>
      <c r="F644">
        <v>1</v>
      </c>
      <c r="G644">
        <v>1</v>
      </c>
      <c r="H644">
        <v>1</v>
      </c>
      <c r="I644" t="s">
        <v>724</v>
      </c>
      <c r="J644" t="s">
        <v>3</v>
      </c>
      <c r="K644" t="s">
        <v>725</v>
      </c>
      <c r="L644">
        <v>1369</v>
      </c>
      <c r="N644">
        <v>1013</v>
      </c>
      <c r="O644" t="s">
        <v>642</v>
      </c>
      <c r="P644" t="s">
        <v>642</v>
      </c>
      <c r="Q644">
        <v>1</v>
      </c>
      <c r="X644">
        <v>78.8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1</v>
      </c>
      <c r="AE644">
        <v>1</v>
      </c>
      <c r="AF644" t="s">
        <v>43</v>
      </c>
      <c r="AG644">
        <v>104.21299999999998</v>
      </c>
      <c r="AH644">
        <v>2</v>
      </c>
      <c r="AI644">
        <v>51458256</v>
      </c>
      <c r="AJ644">
        <v>644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</row>
    <row r="645" spans="1:44" x14ac:dyDescent="0.2">
      <c r="A645">
        <f>ROW(Source!A309)</f>
        <v>309</v>
      </c>
      <c r="B645">
        <v>51458280</v>
      </c>
      <c r="C645">
        <v>51458255</v>
      </c>
      <c r="D645">
        <v>121548</v>
      </c>
      <c r="E645">
        <v>1</v>
      </c>
      <c r="F645">
        <v>1</v>
      </c>
      <c r="G645">
        <v>1</v>
      </c>
      <c r="H645">
        <v>1</v>
      </c>
      <c r="I645" t="s">
        <v>31</v>
      </c>
      <c r="J645" t="s">
        <v>3</v>
      </c>
      <c r="K645" t="s">
        <v>643</v>
      </c>
      <c r="L645">
        <v>1369</v>
      </c>
      <c r="N645">
        <v>1013</v>
      </c>
      <c r="O645" t="s">
        <v>642</v>
      </c>
      <c r="P645" t="s">
        <v>642</v>
      </c>
      <c r="Q645">
        <v>1</v>
      </c>
      <c r="X645">
        <v>22.71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1</v>
      </c>
      <c r="AE645">
        <v>2</v>
      </c>
      <c r="AF645" t="s">
        <v>36</v>
      </c>
      <c r="AG645">
        <v>32.645625000000003</v>
      </c>
      <c r="AH645">
        <v>2</v>
      </c>
      <c r="AI645">
        <v>51458257</v>
      </c>
      <c r="AJ645">
        <v>645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</row>
    <row r="646" spans="1:44" x14ac:dyDescent="0.2">
      <c r="A646">
        <f>ROW(Source!A309)</f>
        <v>309</v>
      </c>
      <c r="B646">
        <v>51458281</v>
      </c>
      <c r="C646">
        <v>51458255</v>
      </c>
      <c r="D646">
        <v>0</v>
      </c>
      <c r="E646">
        <v>1</v>
      </c>
      <c r="F646">
        <v>1</v>
      </c>
      <c r="G646">
        <v>1</v>
      </c>
      <c r="H646">
        <v>2</v>
      </c>
      <c r="I646" t="s">
        <v>673</v>
      </c>
      <c r="J646" t="s">
        <v>3</v>
      </c>
      <c r="K646" t="s">
        <v>674</v>
      </c>
      <c r="L646">
        <v>37129807</v>
      </c>
      <c r="N646">
        <v>1011</v>
      </c>
      <c r="O646" t="s">
        <v>646</v>
      </c>
      <c r="P646" t="s">
        <v>646</v>
      </c>
      <c r="Q646">
        <v>1</v>
      </c>
      <c r="X646">
        <v>10.199999999999999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1</v>
      </c>
      <c r="AE646">
        <v>0</v>
      </c>
      <c r="AF646" t="s">
        <v>36</v>
      </c>
      <c r="AG646">
        <v>14.6625</v>
      </c>
      <c r="AH646">
        <v>2</v>
      </c>
      <c r="AI646">
        <v>51458258</v>
      </c>
      <c r="AJ646">
        <v>646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</row>
    <row r="647" spans="1:44" x14ac:dyDescent="0.2">
      <c r="A647">
        <f>ROW(Source!A309)</f>
        <v>309</v>
      </c>
      <c r="B647">
        <v>51458282</v>
      </c>
      <c r="C647">
        <v>51458255</v>
      </c>
      <c r="D647">
        <v>0</v>
      </c>
      <c r="E647">
        <v>1</v>
      </c>
      <c r="F647">
        <v>1</v>
      </c>
      <c r="G647">
        <v>1</v>
      </c>
      <c r="H647">
        <v>2</v>
      </c>
      <c r="I647" t="s">
        <v>675</v>
      </c>
      <c r="J647" t="s">
        <v>3</v>
      </c>
      <c r="K647" t="s">
        <v>676</v>
      </c>
      <c r="L647">
        <v>37129807</v>
      </c>
      <c r="N647">
        <v>1011</v>
      </c>
      <c r="O647" t="s">
        <v>646</v>
      </c>
      <c r="P647" t="s">
        <v>646</v>
      </c>
      <c r="Q647">
        <v>1</v>
      </c>
      <c r="X647">
        <v>10.199999999999999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1</v>
      </c>
      <c r="AE647">
        <v>0</v>
      </c>
      <c r="AF647" t="s">
        <v>36</v>
      </c>
      <c r="AG647">
        <v>14.6625</v>
      </c>
      <c r="AH647">
        <v>2</v>
      </c>
      <c r="AI647">
        <v>51458259</v>
      </c>
      <c r="AJ647">
        <v>647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</row>
    <row r="648" spans="1:44" x14ac:dyDescent="0.2">
      <c r="A648">
        <f>ROW(Source!A309)</f>
        <v>309</v>
      </c>
      <c r="B648">
        <v>51458283</v>
      </c>
      <c r="C648">
        <v>51458255</v>
      </c>
      <c r="D648">
        <v>0</v>
      </c>
      <c r="E648">
        <v>1</v>
      </c>
      <c r="F648">
        <v>1</v>
      </c>
      <c r="G648">
        <v>1</v>
      </c>
      <c r="H648">
        <v>2</v>
      </c>
      <c r="I648" t="s">
        <v>677</v>
      </c>
      <c r="J648" t="s">
        <v>3</v>
      </c>
      <c r="K648" t="s">
        <v>678</v>
      </c>
      <c r="L648">
        <v>37129807</v>
      </c>
      <c r="N648">
        <v>1011</v>
      </c>
      <c r="O648" t="s">
        <v>646</v>
      </c>
      <c r="P648" t="s">
        <v>646</v>
      </c>
      <c r="Q648">
        <v>1</v>
      </c>
      <c r="X648">
        <v>0.82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1</v>
      </c>
      <c r="AE648">
        <v>0</v>
      </c>
      <c r="AF648" t="s">
        <v>36</v>
      </c>
      <c r="AG648">
        <v>1.1787499999999997</v>
      </c>
      <c r="AH648">
        <v>2</v>
      </c>
      <c r="AI648">
        <v>51458260</v>
      </c>
      <c r="AJ648">
        <v>648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</row>
    <row r="649" spans="1:44" x14ac:dyDescent="0.2">
      <c r="A649">
        <f>ROW(Source!A309)</f>
        <v>309</v>
      </c>
      <c r="B649">
        <v>51458284</v>
      </c>
      <c r="C649">
        <v>51458255</v>
      </c>
      <c r="D649">
        <v>0</v>
      </c>
      <c r="E649">
        <v>1</v>
      </c>
      <c r="F649">
        <v>1</v>
      </c>
      <c r="G649">
        <v>1</v>
      </c>
      <c r="H649">
        <v>2</v>
      </c>
      <c r="I649" t="s">
        <v>707</v>
      </c>
      <c r="J649" t="s">
        <v>3</v>
      </c>
      <c r="K649" t="s">
        <v>708</v>
      </c>
      <c r="L649">
        <v>37129807</v>
      </c>
      <c r="N649">
        <v>1011</v>
      </c>
      <c r="O649" t="s">
        <v>646</v>
      </c>
      <c r="P649" t="s">
        <v>646</v>
      </c>
      <c r="Q649">
        <v>1</v>
      </c>
      <c r="X649">
        <v>1.91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1</v>
      </c>
      <c r="AE649">
        <v>0</v>
      </c>
      <c r="AF649" t="s">
        <v>36</v>
      </c>
      <c r="AG649">
        <v>2.7456249999999995</v>
      </c>
      <c r="AH649">
        <v>2</v>
      </c>
      <c r="AI649">
        <v>51458261</v>
      </c>
      <c r="AJ649">
        <v>649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</row>
    <row r="650" spans="1:44" x14ac:dyDescent="0.2">
      <c r="A650">
        <f>ROW(Source!A309)</f>
        <v>309</v>
      </c>
      <c r="B650">
        <v>51458285</v>
      </c>
      <c r="C650">
        <v>51458255</v>
      </c>
      <c r="D650">
        <v>0</v>
      </c>
      <c r="E650">
        <v>1</v>
      </c>
      <c r="F650">
        <v>1</v>
      </c>
      <c r="G650">
        <v>1</v>
      </c>
      <c r="H650">
        <v>2</v>
      </c>
      <c r="I650" t="s">
        <v>709</v>
      </c>
      <c r="J650" t="s">
        <v>3</v>
      </c>
      <c r="K650" t="s">
        <v>710</v>
      </c>
      <c r="L650">
        <v>37129807</v>
      </c>
      <c r="N650">
        <v>1011</v>
      </c>
      <c r="O650" t="s">
        <v>646</v>
      </c>
      <c r="P650" t="s">
        <v>646</v>
      </c>
      <c r="Q650">
        <v>1</v>
      </c>
      <c r="X650">
        <v>4.09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1</v>
      </c>
      <c r="AE650">
        <v>0</v>
      </c>
      <c r="AF650" t="s">
        <v>36</v>
      </c>
      <c r="AG650">
        <v>5.8793749999999996</v>
      </c>
      <c r="AH650">
        <v>2</v>
      </c>
      <c r="AI650">
        <v>51458262</v>
      </c>
      <c r="AJ650">
        <v>650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</row>
    <row r="651" spans="1:44" x14ac:dyDescent="0.2">
      <c r="A651">
        <f>ROW(Source!A309)</f>
        <v>309</v>
      </c>
      <c r="B651">
        <v>51458286</v>
      </c>
      <c r="C651">
        <v>51458255</v>
      </c>
      <c r="D651">
        <v>0</v>
      </c>
      <c r="E651">
        <v>1</v>
      </c>
      <c r="F651">
        <v>1</v>
      </c>
      <c r="G651">
        <v>1</v>
      </c>
      <c r="H651">
        <v>2</v>
      </c>
      <c r="I651" t="s">
        <v>795</v>
      </c>
      <c r="J651" t="s">
        <v>3</v>
      </c>
      <c r="K651" t="s">
        <v>796</v>
      </c>
      <c r="L651">
        <v>37129807</v>
      </c>
      <c r="N651">
        <v>1011</v>
      </c>
      <c r="O651" t="s">
        <v>646</v>
      </c>
      <c r="P651" t="s">
        <v>646</v>
      </c>
      <c r="Q651">
        <v>1</v>
      </c>
      <c r="X651">
        <v>0.67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1</v>
      </c>
      <c r="AE651">
        <v>0</v>
      </c>
      <c r="AF651" t="s">
        <v>36</v>
      </c>
      <c r="AG651">
        <v>0.9631249999999999</v>
      </c>
      <c r="AH651">
        <v>2</v>
      </c>
      <c r="AI651">
        <v>51458263</v>
      </c>
      <c r="AJ651">
        <v>651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</row>
    <row r="652" spans="1:44" x14ac:dyDescent="0.2">
      <c r="A652">
        <f>ROW(Source!A309)</f>
        <v>309</v>
      </c>
      <c r="B652">
        <v>51458287</v>
      </c>
      <c r="C652">
        <v>51458255</v>
      </c>
      <c r="D652">
        <v>0</v>
      </c>
      <c r="E652">
        <v>1</v>
      </c>
      <c r="F652">
        <v>1</v>
      </c>
      <c r="G652">
        <v>1</v>
      </c>
      <c r="H652">
        <v>3</v>
      </c>
      <c r="I652" t="s">
        <v>713</v>
      </c>
      <c r="J652" t="s">
        <v>3</v>
      </c>
      <c r="K652" t="s">
        <v>714</v>
      </c>
      <c r="L652">
        <v>1348</v>
      </c>
      <c r="N652">
        <v>1009</v>
      </c>
      <c r="O652" t="s">
        <v>230</v>
      </c>
      <c r="P652" t="s">
        <v>230</v>
      </c>
      <c r="Q652">
        <v>1000</v>
      </c>
      <c r="X652">
        <v>1E-3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1</v>
      </c>
      <c r="AE652">
        <v>0</v>
      </c>
      <c r="AF652" t="s">
        <v>3</v>
      </c>
      <c r="AG652">
        <v>1E-3</v>
      </c>
      <c r="AH652">
        <v>2</v>
      </c>
      <c r="AI652">
        <v>51458264</v>
      </c>
      <c r="AJ652">
        <v>652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</row>
    <row r="653" spans="1:44" x14ac:dyDescent="0.2">
      <c r="A653">
        <f>ROW(Source!A309)</f>
        <v>309</v>
      </c>
      <c r="B653">
        <v>51458288</v>
      </c>
      <c r="C653">
        <v>51458255</v>
      </c>
      <c r="D653">
        <v>0</v>
      </c>
      <c r="E653">
        <v>1</v>
      </c>
      <c r="F653">
        <v>1</v>
      </c>
      <c r="G653">
        <v>1</v>
      </c>
      <c r="H653">
        <v>3</v>
      </c>
      <c r="I653" t="s">
        <v>797</v>
      </c>
      <c r="J653" t="s">
        <v>3</v>
      </c>
      <c r="K653" t="s">
        <v>798</v>
      </c>
      <c r="L653">
        <v>1348</v>
      </c>
      <c r="N653">
        <v>1009</v>
      </c>
      <c r="O653" t="s">
        <v>230</v>
      </c>
      <c r="P653" t="s">
        <v>230</v>
      </c>
      <c r="Q653">
        <v>1000</v>
      </c>
      <c r="X653">
        <v>5.0000000000000001E-4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1</v>
      </c>
      <c r="AE653">
        <v>0</v>
      </c>
      <c r="AF653" t="s">
        <v>3</v>
      </c>
      <c r="AG653">
        <v>5.0000000000000001E-4</v>
      </c>
      <c r="AH653">
        <v>2</v>
      </c>
      <c r="AI653">
        <v>51458265</v>
      </c>
      <c r="AJ653">
        <v>653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</row>
    <row r="654" spans="1:44" x14ac:dyDescent="0.2">
      <c r="A654">
        <f>ROW(Source!A309)</f>
        <v>309</v>
      </c>
      <c r="B654">
        <v>51458289</v>
      </c>
      <c r="C654">
        <v>51458255</v>
      </c>
      <c r="D654">
        <v>0</v>
      </c>
      <c r="E654">
        <v>1</v>
      </c>
      <c r="F654">
        <v>1</v>
      </c>
      <c r="G654">
        <v>1</v>
      </c>
      <c r="H654">
        <v>3</v>
      </c>
      <c r="I654" t="s">
        <v>799</v>
      </c>
      <c r="J654" t="s">
        <v>3</v>
      </c>
      <c r="K654" t="s">
        <v>800</v>
      </c>
      <c r="L654">
        <v>1348</v>
      </c>
      <c r="N654">
        <v>1009</v>
      </c>
      <c r="O654" t="s">
        <v>230</v>
      </c>
      <c r="P654" t="s">
        <v>230</v>
      </c>
      <c r="Q654">
        <v>1000</v>
      </c>
      <c r="X654">
        <v>0.01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1</v>
      </c>
      <c r="AE654">
        <v>0</v>
      </c>
      <c r="AF654" t="s">
        <v>3</v>
      </c>
      <c r="AG654">
        <v>0.01</v>
      </c>
      <c r="AH654">
        <v>2</v>
      </c>
      <c r="AI654">
        <v>51458266</v>
      </c>
      <c r="AJ654">
        <v>654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</row>
    <row r="655" spans="1:44" x14ac:dyDescent="0.2">
      <c r="A655">
        <f>ROW(Source!A309)</f>
        <v>309</v>
      </c>
      <c r="B655">
        <v>51458290</v>
      </c>
      <c r="C655">
        <v>51458255</v>
      </c>
      <c r="D655">
        <v>0</v>
      </c>
      <c r="E655">
        <v>1</v>
      </c>
      <c r="F655">
        <v>1</v>
      </c>
      <c r="G655">
        <v>1</v>
      </c>
      <c r="H655">
        <v>3</v>
      </c>
      <c r="I655" t="s">
        <v>801</v>
      </c>
      <c r="J655" t="s">
        <v>3</v>
      </c>
      <c r="K655" t="s">
        <v>802</v>
      </c>
      <c r="L655">
        <v>1339</v>
      </c>
      <c r="N655">
        <v>1007</v>
      </c>
      <c r="O655" t="s">
        <v>57</v>
      </c>
      <c r="P655" t="s">
        <v>57</v>
      </c>
      <c r="Q655">
        <v>1</v>
      </c>
      <c r="X655">
        <v>20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 t="s">
        <v>3</v>
      </c>
      <c r="AG655">
        <v>20</v>
      </c>
      <c r="AH655">
        <v>2</v>
      </c>
      <c r="AI655">
        <v>51458267</v>
      </c>
      <c r="AJ655">
        <v>655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</row>
    <row r="656" spans="1:44" x14ac:dyDescent="0.2">
      <c r="A656">
        <f>ROW(Source!A309)</f>
        <v>309</v>
      </c>
      <c r="B656">
        <v>51458291</v>
      </c>
      <c r="C656">
        <v>51458255</v>
      </c>
      <c r="D656">
        <v>0</v>
      </c>
      <c r="E656">
        <v>1</v>
      </c>
      <c r="F656">
        <v>1</v>
      </c>
      <c r="G656">
        <v>1</v>
      </c>
      <c r="H656">
        <v>3</v>
      </c>
      <c r="I656" t="s">
        <v>803</v>
      </c>
      <c r="J656" t="s">
        <v>3</v>
      </c>
      <c r="K656" t="s">
        <v>804</v>
      </c>
      <c r="L656">
        <v>1348</v>
      </c>
      <c r="N656">
        <v>1009</v>
      </c>
      <c r="O656" t="s">
        <v>230</v>
      </c>
      <c r="P656" t="s">
        <v>230</v>
      </c>
      <c r="Q656">
        <v>1000</v>
      </c>
      <c r="X656">
        <v>1.9E-2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1</v>
      </c>
      <c r="AE656">
        <v>0</v>
      </c>
      <c r="AF656" t="s">
        <v>3</v>
      </c>
      <c r="AG656">
        <v>1.9E-2</v>
      </c>
      <c r="AH656">
        <v>2</v>
      </c>
      <c r="AI656">
        <v>51458268</v>
      </c>
      <c r="AJ656">
        <v>656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</row>
    <row r="657" spans="1:44" x14ac:dyDescent="0.2">
      <c r="A657">
        <f>ROW(Source!A309)</f>
        <v>309</v>
      </c>
      <c r="B657">
        <v>51458292</v>
      </c>
      <c r="C657">
        <v>51458255</v>
      </c>
      <c r="D657">
        <v>0</v>
      </c>
      <c r="E657">
        <v>1</v>
      </c>
      <c r="F657">
        <v>1</v>
      </c>
      <c r="G657">
        <v>1</v>
      </c>
      <c r="H657">
        <v>3</v>
      </c>
      <c r="I657" t="s">
        <v>805</v>
      </c>
      <c r="J657" t="s">
        <v>3</v>
      </c>
      <c r="K657" t="s">
        <v>806</v>
      </c>
      <c r="L657">
        <v>1348</v>
      </c>
      <c r="N657">
        <v>1009</v>
      </c>
      <c r="O657" t="s">
        <v>230</v>
      </c>
      <c r="P657" t="s">
        <v>230</v>
      </c>
      <c r="Q657">
        <v>1000</v>
      </c>
      <c r="X657">
        <v>0.01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1</v>
      </c>
      <c r="AE657">
        <v>0</v>
      </c>
      <c r="AF657" t="s">
        <v>3</v>
      </c>
      <c r="AG657">
        <v>0.01</v>
      </c>
      <c r="AH657">
        <v>2</v>
      </c>
      <c r="AI657">
        <v>51458269</v>
      </c>
      <c r="AJ657">
        <v>657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</row>
    <row r="658" spans="1:44" x14ac:dyDescent="0.2">
      <c r="A658">
        <f>ROW(Source!A309)</f>
        <v>309</v>
      </c>
      <c r="B658">
        <v>51458293</v>
      </c>
      <c r="C658">
        <v>51458255</v>
      </c>
      <c r="D658">
        <v>0</v>
      </c>
      <c r="E658">
        <v>1</v>
      </c>
      <c r="F658">
        <v>1</v>
      </c>
      <c r="G658">
        <v>1</v>
      </c>
      <c r="H658">
        <v>3</v>
      </c>
      <c r="I658" t="s">
        <v>450</v>
      </c>
      <c r="J658" t="s">
        <v>3</v>
      </c>
      <c r="K658" t="s">
        <v>451</v>
      </c>
      <c r="L658">
        <v>1339</v>
      </c>
      <c r="N658">
        <v>1007</v>
      </c>
      <c r="O658" t="s">
        <v>57</v>
      </c>
      <c r="P658" t="s">
        <v>57</v>
      </c>
      <c r="Q658">
        <v>1</v>
      </c>
      <c r="X658">
        <v>0.4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1</v>
      </c>
      <c r="AE658">
        <v>0</v>
      </c>
      <c r="AF658" t="s">
        <v>3</v>
      </c>
      <c r="AG658">
        <v>0.4</v>
      </c>
      <c r="AH658">
        <v>2</v>
      </c>
      <c r="AI658">
        <v>51458270</v>
      </c>
      <c r="AJ658">
        <v>658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</row>
    <row r="659" spans="1:44" x14ac:dyDescent="0.2">
      <c r="A659">
        <f>ROW(Source!A309)</f>
        <v>309</v>
      </c>
      <c r="B659">
        <v>51458294</v>
      </c>
      <c r="C659">
        <v>51458255</v>
      </c>
      <c r="D659">
        <v>0</v>
      </c>
      <c r="E659">
        <v>1</v>
      </c>
      <c r="F659">
        <v>1</v>
      </c>
      <c r="G659">
        <v>1</v>
      </c>
      <c r="H659">
        <v>3</v>
      </c>
      <c r="I659" t="s">
        <v>746</v>
      </c>
      <c r="J659" t="s">
        <v>3</v>
      </c>
      <c r="K659" t="s">
        <v>747</v>
      </c>
      <c r="L659">
        <v>1346</v>
      </c>
      <c r="N659">
        <v>1009</v>
      </c>
      <c r="O659" t="s">
        <v>365</v>
      </c>
      <c r="P659" t="s">
        <v>365</v>
      </c>
      <c r="Q659">
        <v>1</v>
      </c>
      <c r="X659">
        <v>1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1</v>
      </c>
      <c r="AE659">
        <v>0</v>
      </c>
      <c r="AF659" t="s">
        <v>3</v>
      </c>
      <c r="AG659">
        <v>1</v>
      </c>
      <c r="AH659">
        <v>2</v>
      </c>
      <c r="AI659">
        <v>51458271</v>
      </c>
      <c r="AJ659">
        <v>659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</row>
    <row r="660" spans="1:44" x14ac:dyDescent="0.2">
      <c r="A660">
        <f>ROW(Source!A309)</f>
        <v>309</v>
      </c>
      <c r="B660">
        <v>51458295</v>
      </c>
      <c r="C660">
        <v>51458255</v>
      </c>
      <c r="D660">
        <v>0</v>
      </c>
      <c r="E660">
        <v>1</v>
      </c>
      <c r="F660">
        <v>1</v>
      </c>
      <c r="G660">
        <v>1</v>
      </c>
      <c r="H660">
        <v>3</v>
      </c>
      <c r="I660" t="s">
        <v>807</v>
      </c>
      <c r="J660" t="s">
        <v>3</v>
      </c>
      <c r="K660" t="s">
        <v>808</v>
      </c>
      <c r="L660">
        <v>1348</v>
      </c>
      <c r="N660">
        <v>1009</v>
      </c>
      <c r="O660" t="s">
        <v>230</v>
      </c>
      <c r="P660" t="s">
        <v>230</v>
      </c>
      <c r="Q660">
        <v>1000</v>
      </c>
      <c r="X660">
        <v>1E-3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1</v>
      </c>
      <c r="AE660">
        <v>0</v>
      </c>
      <c r="AF660" t="s">
        <v>3</v>
      </c>
      <c r="AG660">
        <v>1E-3</v>
      </c>
      <c r="AH660">
        <v>2</v>
      </c>
      <c r="AI660">
        <v>51458272</v>
      </c>
      <c r="AJ660">
        <v>660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</row>
    <row r="661" spans="1:44" x14ac:dyDescent="0.2">
      <c r="A661">
        <f>ROW(Source!A309)</f>
        <v>309</v>
      </c>
      <c r="B661">
        <v>51458296</v>
      </c>
      <c r="C661">
        <v>51458255</v>
      </c>
      <c r="D661">
        <v>0</v>
      </c>
      <c r="E661">
        <v>1</v>
      </c>
      <c r="F661">
        <v>1</v>
      </c>
      <c r="G661">
        <v>1</v>
      </c>
      <c r="H661">
        <v>3</v>
      </c>
      <c r="I661" t="s">
        <v>454</v>
      </c>
      <c r="J661" t="s">
        <v>3</v>
      </c>
      <c r="K661" t="s">
        <v>455</v>
      </c>
      <c r="L661">
        <v>1371</v>
      </c>
      <c r="N661">
        <v>1013</v>
      </c>
      <c r="O661" t="s">
        <v>154</v>
      </c>
      <c r="P661" t="s">
        <v>154</v>
      </c>
      <c r="Q661">
        <v>1</v>
      </c>
      <c r="X661">
        <v>27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1</v>
      </c>
      <c r="AE661">
        <v>0</v>
      </c>
      <c r="AF661" t="s">
        <v>3</v>
      </c>
      <c r="AG661">
        <v>27</v>
      </c>
      <c r="AH661">
        <v>2</v>
      </c>
      <c r="AI661">
        <v>51458273</v>
      </c>
      <c r="AJ661">
        <v>661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</row>
    <row r="662" spans="1:44" x14ac:dyDescent="0.2">
      <c r="A662">
        <f>ROW(Source!A309)</f>
        <v>309</v>
      </c>
      <c r="B662">
        <v>51458297</v>
      </c>
      <c r="C662">
        <v>51458255</v>
      </c>
      <c r="D662">
        <v>0</v>
      </c>
      <c r="E662">
        <v>1</v>
      </c>
      <c r="F662">
        <v>1</v>
      </c>
      <c r="G662">
        <v>1</v>
      </c>
      <c r="H662">
        <v>3</v>
      </c>
      <c r="I662" t="s">
        <v>458</v>
      </c>
      <c r="J662" t="s">
        <v>3</v>
      </c>
      <c r="K662" t="s">
        <v>459</v>
      </c>
      <c r="L662">
        <v>1348</v>
      </c>
      <c r="N662">
        <v>1009</v>
      </c>
      <c r="O662" t="s">
        <v>230</v>
      </c>
      <c r="P662" t="s">
        <v>230</v>
      </c>
      <c r="Q662">
        <v>1000</v>
      </c>
      <c r="X662">
        <v>0.05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1</v>
      </c>
      <c r="AE662">
        <v>0</v>
      </c>
      <c r="AF662" t="s">
        <v>3</v>
      </c>
      <c r="AG662">
        <v>0.05</v>
      </c>
      <c r="AH662">
        <v>2</v>
      </c>
      <c r="AI662">
        <v>51458274</v>
      </c>
      <c r="AJ662">
        <v>662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</row>
    <row r="663" spans="1:44" x14ac:dyDescent="0.2">
      <c r="A663">
        <f>ROW(Source!A309)</f>
        <v>309</v>
      </c>
      <c r="B663">
        <v>51458298</v>
      </c>
      <c r="C663">
        <v>51458255</v>
      </c>
      <c r="D663">
        <v>0</v>
      </c>
      <c r="E663">
        <v>1</v>
      </c>
      <c r="F663">
        <v>1</v>
      </c>
      <c r="G663">
        <v>1</v>
      </c>
      <c r="H663">
        <v>3</v>
      </c>
      <c r="I663" t="s">
        <v>368</v>
      </c>
      <c r="J663" t="s">
        <v>3</v>
      </c>
      <c r="K663" t="s">
        <v>369</v>
      </c>
      <c r="L663">
        <v>1348</v>
      </c>
      <c r="N663">
        <v>1009</v>
      </c>
      <c r="O663" t="s">
        <v>230</v>
      </c>
      <c r="P663" t="s">
        <v>230</v>
      </c>
      <c r="Q663">
        <v>1000</v>
      </c>
      <c r="X663">
        <v>0.01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1</v>
      </c>
      <c r="AE663">
        <v>0</v>
      </c>
      <c r="AF663" t="s">
        <v>3</v>
      </c>
      <c r="AG663">
        <v>0.01</v>
      </c>
      <c r="AH663">
        <v>2</v>
      </c>
      <c r="AI663">
        <v>51458275</v>
      </c>
      <c r="AJ663">
        <v>663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</row>
    <row r="664" spans="1:44" x14ac:dyDescent="0.2">
      <c r="A664">
        <f>ROW(Source!A309)</f>
        <v>309</v>
      </c>
      <c r="B664">
        <v>51458299</v>
      </c>
      <c r="C664">
        <v>51458255</v>
      </c>
      <c r="D664">
        <v>0</v>
      </c>
      <c r="E664">
        <v>1</v>
      </c>
      <c r="F664">
        <v>1</v>
      </c>
      <c r="G664">
        <v>1</v>
      </c>
      <c r="H664">
        <v>3</v>
      </c>
      <c r="I664" t="s">
        <v>335</v>
      </c>
      <c r="J664" t="s">
        <v>3</v>
      </c>
      <c r="K664" t="s">
        <v>336</v>
      </c>
      <c r="L664">
        <v>1348</v>
      </c>
      <c r="N664">
        <v>1009</v>
      </c>
      <c r="O664" t="s">
        <v>230</v>
      </c>
      <c r="P664" t="s">
        <v>230</v>
      </c>
      <c r="Q664">
        <v>1000</v>
      </c>
      <c r="X664">
        <v>0.08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1</v>
      </c>
      <c r="AE664">
        <v>0</v>
      </c>
      <c r="AF664" t="s">
        <v>3</v>
      </c>
      <c r="AG664">
        <v>0.08</v>
      </c>
      <c r="AH664">
        <v>2</v>
      </c>
      <c r="AI664">
        <v>51458276</v>
      </c>
      <c r="AJ664">
        <v>664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</row>
    <row r="665" spans="1:44" x14ac:dyDescent="0.2">
      <c r="A665">
        <f>ROW(Source!A309)</f>
        <v>309</v>
      </c>
      <c r="B665">
        <v>51458300</v>
      </c>
      <c r="C665">
        <v>51458255</v>
      </c>
      <c r="D665">
        <v>0</v>
      </c>
      <c r="E665">
        <v>1</v>
      </c>
      <c r="F665">
        <v>1</v>
      </c>
      <c r="G665">
        <v>1</v>
      </c>
      <c r="H665">
        <v>3</v>
      </c>
      <c r="I665" t="s">
        <v>464</v>
      </c>
      <c r="J665" t="s">
        <v>3</v>
      </c>
      <c r="K665" t="s">
        <v>465</v>
      </c>
      <c r="L665">
        <v>1348</v>
      </c>
      <c r="N665">
        <v>1009</v>
      </c>
      <c r="O665" t="s">
        <v>230</v>
      </c>
      <c r="P665" t="s">
        <v>230</v>
      </c>
      <c r="Q665">
        <v>1000</v>
      </c>
      <c r="X665">
        <v>0.17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1</v>
      </c>
      <c r="AE665">
        <v>0</v>
      </c>
      <c r="AF665" t="s">
        <v>3</v>
      </c>
      <c r="AG665">
        <v>0.17</v>
      </c>
      <c r="AH665">
        <v>2</v>
      </c>
      <c r="AI665">
        <v>51458277</v>
      </c>
      <c r="AJ665">
        <v>665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</row>
    <row r="666" spans="1:44" x14ac:dyDescent="0.2">
      <c r="A666">
        <f>ROW(Source!A309)</f>
        <v>309</v>
      </c>
      <c r="B666">
        <v>51458301</v>
      </c>
      <c r="C666">
        <v>51458255</v>
      </c>
      <c r="D666">
        <v>0</v>
      </c>
      <c r="E666">
        <v>1</v>
      </c>
      <c r="F666">
        <v>1</v>
      </c>
      <c r="G666">
        <v>1</v>
      </c>
      <c r="H666">
        <v>3</v>
      </c>
      <c r="I666" t="s">
        <v>443</v>
      </c>
      <c r="J666" t="s">
        <v>3</v>
      </c>
      <c r="K666" t="s">
        <v>444</v>
      </c>
      <c r="L666">
        <v>1348</v>
      </c>
      <c r="N666">
        <v>1009</v>
      </c>
      <c r="O666" t="s">
        <v>230</v>
      </c>
      <c r="P666" t="s">
        <v>230</v>
      </c>
      <c r="Q666">
        <v>1000</v>
      </c>
      <c r="X666">
        <v>1.94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1</v>
      </c>
      <c r="AE666">
        <v>0</v>
      </c>
      <c r="AF666" t="s">
        <v>3</v>
      </c>
      <c r="AG666">
        <v>1.94</v>
      </c>
      <c r="AH666">
        <v>2</v>
      </c>
      <c r="AI666">
        <v>51458278</v>
      </c>
      <c r="AJ666">
        <v>666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</row>
    <row r="667" spans="1:44" x14ac:dyDescent="0.2">
      <c r="A667">
        <f>ROW(Source!A328)</f>
        <v>328</v>
      </c>
      <c r="B667">
        <v>51458323</v>
      </c>
      <c r="C667">
        <v>51458311</v>
      </c>
      <c r="D667">
        <v>0</v>
      </c>
      <c r="E667">
        <v>1</v>
      </c>
      <c r="F667">
        <v>1</v>
      </c>
      <c r="G667">
        <v>1</v>
      </c>
      <c r="H667">
        <v>1</v>
      </c>
      <c r="I667" t="s">
        <v>703</v>
      </c>
      <c r="J667" t="s">
        <v>3</v>
      </c>
      <c r="K667" t="s">
        <v>704</v>
      </c>
      <c r="L667">
        <v>1369</v>
      </c>
      <c r="N667">
        <v>1013</v>
      </c>
      <c r="O667" t="s">
        <v>642</v>
      </c>
      <c r="P667" t="s">
        <v>642</v>
      </c>
      <c r="Q667">
        <v>1</v>
      </c>
      <c r="X667">
        <v>189.55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1</v>
      </c>
      <c r="AE667">
        <v>1</v>
      </c>
      <c r="AF667" t="s">
        <v>43</v>
      </c>
      <c r="AG667">
        <v>250.67987499999995</v>
      </c>
      <c r="AH667">
        <v>2</v>
      </c>
      <c r="AI667">
        <v>51458312</v>
      </c>
      <c r="AJ667">
        <v>667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</row>
    <row r="668" spans="1:44" x14ac:dyDescent="0.2">
      <c r="A668">
        <f>ROW(Source!A328)</f>
        <v>328</v>
      </c>
      <c r="B668">
        <v>51458324</v>
      </c>
      <c r="C668">
        <v>51458311</v>
      </c>
      <c r="D668">
        <v>121548</v>
      </c>
      <c r="E668">
        <v>1</v>
      </c>
      <c r="F668">
        <v>1</v>
      </c>
      <c r="G668">
        <v>1</v>
      </c>
      <c r="H668">
        <v>1</v>
      </c>
      <c r="I668" t="s">
        <v>31</v>
      </c>
      <c r="J668" t="s">
        <v>3</v>
      </c>
      <c r="K668" t="s">
        <v>643</v>
      </c>
      <c r="L668">
        <v>1369</v>
      </c>
      <c r="N668">
        <v>1013</v>
      </c>
      <c r="O668" t="s">
        <v>642</v>
      </c>
      <c r="P668" t="s">
        <v>642</v>
      </c>
      <c r="Q668">
        <v>1</v>
      </c>
      <c r="X668">
        <v>38.450000000000003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1</v>
      </c>
      <c r="AE668">
        <v>2</v>
      </c>
      <c r="AF668" t="s">
        <v>36</v>
      </c>
      <c r="AG668">
        <v>55.271874999999994</v>
      </c>
      <c r="AH668">
        <v>2</v>
      </c>
      <c r="AI668">
        <v>51458313</v>
      </c>
      <c r="AJ668">
        <v>668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</row>
    <row r="669" spans="1:44" x14ac:dyDescent="0.2">
      <c r="A669">
        <f>ROW(Source!A328)</f>
        <v>328</v>
      </c>
      <c r="B669">
        <v>51458325</v>
      </c>
      <c r="C669">
        <v>51458311</v>
      </c>
      <c r="D669">
        <v>0</v>
      </c>
      <c r="E669">
        <v>1</v>
      </c>
      <c r="F669">
        <v>1</v>
      </c>
      <c r="G669">
        <v>1</v>
      </c>
      <c r="H669">
        <v>2</v>
      </c>
      <c r="I669" t="s">
        <v>809</v>
      </c>
      <c r="J669" t="s">
        <v>3</v>
      </c>
      <c r="K669" t="s">
        <v>810</v>
      </c>
      <c r="L669">
        <v>37129807</v>
      </c>
      <c r="N669">
        <v>1011</v>
      </c>
      <c r="O669" t="s">
        <v>646</v>
      </c>
      <c r="P669" t="s">
        <v>646</v>
      </c>
      <c r="Q669">
        <v>1</v>
      </c>
      <c r="X669">
        <v>0.26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1</v>
      </c>
      <c r="AE669">
        <v>0</v>
      </c>
      <c r="AF669" t="s">
        <v>36</v>
      </c>
      <c r="AG669">
        <v>0.37374999999999997</v>
      </c>
      <c r="AH669">
        <v>2</v>
      </c>
      <c r="AI669">
        <v>51458314</v>
      </c>
      <c r="AJ669">
        <v>669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</row>
    <row r="670" spans="1:44" x14ac:dyDescent="0.2">
      <c r="A670">
        <f>ROW(Source!A328)</f>
        <v>328</v>
      </c>
      <c r="B670">
        <v>51458326</v>
      </c>
      <c r="C670">
        <v>51458311</v>
      </c>
      <c r="D670">
        <v>0</v>
      </c>
      <c r="E670">
        <v>1</v>
      </c>
      <c r="F670">
        <v>1</v>
      </c>
      <c r="G670">
        <v>1</v>
      </c>
      <c r="H670">
        <v>2</v>
      </c>
      <c r="I670" t="s">
        <v>693</v>
      </c>
      <c r="J670" t="s">
        <v>3</v>
      </c>
      <c r="K670" t="s">
        <v>694</v>
      </c>
      <c r="L670">
        <v>37129807</v>
      </c>
      <c r="N670">
        <v>1011</v>
      </c>
      <c r="O670" t="s">
        <v>646</v>
      </c>
      <c r="P670" t="s">
        <v>646</v>
      </c>
      <c r="Q670">
        <v>1</v>
      </c>
      <c r="X670">
        <v>3.31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1</v>
      </c>
      <c r="AE670">
        <v>0</v>
      </c>
      <c r="AF670" t="s">
        <v>36</v>
      </c>
      <c r="AG670">
        <v>4.7581249999999997</v>
      </c>
      <c r="AH670">
        <v>2</v>
      </c>
      <c r="AI670">
        <v>51458315</v>
      </c>
      <c r="AJ670">
        <v>670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</row>
    <row r="671" spans="1:44" x14ac:dyDescent="0.2">
      <c r="A671">
        <f>ROW(Source!A328)</f>
        <v>328</v>
      </c>
      <c r="B671">
        <v>51458327</v>
      </c>
      <c r="C671">
        <v>51458311</v>
      </c>
      <c r="D671">
        <v>0</v>
      </c>
      <c r="E671">
        <v>1</v>
      </c>
      <c r="F671">
        <v>1</v>
      </c>
      <c r="G671">
        <v>1</v>
      </c>
      <c r="H671">
        <v>2</v>
      </c>
      <c r="I671" t="s">
        <v>811</v>
      </c>
      <c r="J671" t="s">
        <v>3</v>
      </c>
      <c r="K671" t="s">
        <v>812</v>
      </c>
      <c r="L671">
        <v>37129807</v>
      </c>
      <c r="N671">
        <v>1011</v>
      </c>
      <c r="O671" t="s">
        <v>646</v>
      </c>
      <c r="P671" t="s">
        <v>646</v>
      </c>
      <c r="Q671">
        <v>1</v>
      </c>
      <c r="X671">
        <v>3.72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1</v>
      </c>
      <c r="AE671">
        <v>0</v>
      </c>
      <c r="AF671" t="s">
        <v>36</v>
      </c>
      <c r="AG671">
        <v>5.3475000000000001</v>
      </c>
      <c r="AH671">
        <v>2</v>
      </c>
      <c r="AI671">
        <v>51458316</v>
      </c>
      <c r="AJ671">
        <v>671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</row>
    <row r="672" spans="1:44" x14ac:dyDescent="0.2">
      <c r="A672">
        <f>ROW(Source!A328)</f>
        <v>328</v>
      </c>
      <c r="B672">
        <v>51458328</v>
      </c>
      <c r="C672">
        <v>51458311</v>
      </c>
      <c r="D672">
        <v>0</v>
      </c>
      <c r="E672">
        <v>1</v>
      </c>
      <c r="F672">
        <v>1</v>
      </c>
      <c r="G672">
        <v>1</v>
      </c>
      <c r="H672">
        <v>2</v>
      </c>
      <c r="I672" t="s">
        <v>813</v>
      </c>
      <c r="J672" t="s">
        <v>3</v>
      </c>
      <c r="K672" t="s">
        <v>814</v>
      </c>
      <c r="L672">
        <v>37129807</v>
      </c>
      <c r="N672">
        <v>1011</v>
      </c>
      <c r="O672" t="s">
        <v>646</v>
      </c>
      <c r="P672" t="s">
        <v>646</v>
      </c>
      <c r="Q672">
        <v>1</v>
      </c>
      <c r="X672">
        <v>1.1599999999999999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1</v>
      </c>
      <c r="AE672">
        <v>0</v>
      </c>
      <c r="AF672" t="s">
        <v>36</v>
      </c>
      <c r="AG672">
        <v>1.6674999999999998</v>
      </c>
      <c r="AH672">
        <v>2</v>
      </c>
      <c r="AI672">
        <v>51458317</v>
      </c>
      <c r="AJ672">
        <v>672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</row>
    <row r="673" spans="1:44" x14ac:dyDescent="0.2">
      <c r="A673">
        <f>ROW(Source!A328)</f>
        <v>328</v>
      </c>
      <c r="B673">
        <v>51458329</v>
      </c>
      <c r="C673">
        <v>51458311</v>
      </c>
      <c r="D673">
        <v>0</v>
      </c>
      <c r="E673">
        <v>1</v>
      </c>
      <c r="F673">
        <v>1</v>
      </c>
      <c r="G673">
        <v>1</v>
      </c>
      <c r="H673">
        <v>2</v>
      </c>
      <c r="I673" t="s">
        <v>815</v>
      </c>
      <c r="J673" t="s">
        <v>3</v>
      </c>
      <c r="K673" t="s">
        <v>816</v>
      </c>
      <c r="L673">
        <v>37129807</v>
      </c>
      <c r="N673">
        <v>1011</v>
      </c>
      <c r="O673" t="s">
        <v>646</v>
      </c>
      <c r="P673" t="s">
        <v>646</v>
      </c>
      <c r="Q673">
        <v>1</v>
      </c>
      <c r="X673">
        <v>3.48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1</v>
      </c>
      <c r="AE673">
        <v>0</v>
      </c>
      <c r="AF673" t="s">
        <v>36</v>
      </c>
      <c r="AG673">
        <v>5.0024999999999995</v>
      </c>
      <c r="AH673">
        <v>2</v>
      </c>
      <c r="AI673">
        <v>51458318</v>
      </c>
      <c r="AJ673">
        <v>673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</row>
    <row r="674" spans="1:44" x14ac:dyDescent="0.2">
      <c r="A674">
        <f>ROW(Source!A328)</f>
        <v>328</v>
      </c>
      <c r="B674">
        <v>51458330</v>
      </c>
      <c r="C674">
        <v>51458311</v>
      </c>
      <c r="D674">
        <v>0</v>
      </c>
      <c r="E674">
        <v>1</v>
      </c>
      <c r="F674">
        <v>1</v>
      </c>
      <c r="G674">
        <v>1</v>
      </c>
      <c r="H674">
        <v>2</v>
      </c>
      <c r="I674" t="s">
        <v>789</v>
      </c>
      <c r="J674" t="s">
        <v>3</v>
      </c>
      <c r="K674" t="s">
        <v>790</v>
      </c>
      <c r="L674">
        <v>37129807</v>
      </c>
      <c r="N674">
        <v>1011</v>
      </c>
      <c r="O674" t="s">
        <v>646</v>
      </c>
      <c r="P674" t="s">
        <v>646</v>
      </c>
      <c r="Q674">
        <v>1</v>
      </c>
      <c r="X674">
        <v>1.69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1</v>
      </c>
      <c r="AE674">
        <v>0</v>
      </c>
      <c r="AF674" t="s">
        <v>36</v>
      </c>
      <c r="AG674">
        <v>2.4293749999999994</v>
      </c>
      <c r="AH674">
        <v>2</v>
      </c>
      <c r="AI674">
        <v>51458319</v>
      </c>
      <c r="AJ674">
        <v>674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</row>
    <row r="675" spans="1:44" x14ac:dyDescent="0.2">
      <c r="A675">
        <f>ROW(Source!A328)</f>
        <v>328</v>
      </c>
      <c r="B675">
        <v>51458331</v>
      </c>
      <c r="C675">
        <v>51458311</v>
      </c>
      <c r="D675">
        <v>0</v>
      </c>
      <c r="E675">
        <v>1</v>
      </c>
      <c r="F675">
        <v>1</v>
      </c>
      <c r="G675">
        <v>1</v>
      </c>
      <c r="H675">
        <v>2</v>
      </c>
      <c r="I675" t="s">
        <v>681</v>
      </c>
      <c r="J675" t="s">
        <v>3</v>
      </c>
      <c r="K675" t="s">
        <v>682</v>
      </c>
      <c r="L675">
        <v>37129807</v>
      </c>
      <c r="N675">
        <v>1011</v>
      </c>
      <c r="O675" t="s">
        <v>646</v>
      </c>
      <c r="P675" t="s">
        <v>646</v>
      </c>
      <c r="Q675">
        <v>1</v>
      </c>
      <c r="X675">
        <v>10.02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1</v>
      </c>
      <c r="AE675">
        <v>0</v>
      </c>
      <c r="AF675" t="s">
        <v>36</v>
      </c>
      <c r="AG675">
        <v>14.403749999999997</v>
      </c>
      <c r="AH675">
        <v>2</v>
      </c>
      <c r="AI675">
        <v>51458320</v>
      </c>
      <c r="AJ675">
        <v>675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</row>
    <row r="676" spans="1:44" x14ac:dyDescent="0.2">
      <c r="A676">
        <f>ROW(Source!A328)</f>
        <v>328</v>
      </c>
      <c r="B676">
        <v>51458332</v>
      </c>
      <c r="C676">
        <v>51458311</v>
      </c>
      <c r="D676">
        <v>0</v>
      </c>
      <c r="E676">
        <v>1</v>
      </c>
      <c r="F676">
        <v>1</v>
      </c>
      <c r="G676">
        <v>1</v>
      </c>
      <c r="H676">
        <v>2</v>
      </c>
      <c r="I676" t="s">
        <v>726</v>
      </c>
      <c r="J676" t="s">
        <v>3</v>
      </c>
      <c r="K676" t="s">
        <v>727</v>
      </c>
      <c r="L676">
        <v>37129807</v>
      </c>
      <c r="N676">
        <v>1011</v>
      </c>
      <c r="O676" t="s">
        <v>646</v>
      </c>
      <c r="P676" t="s">
        <v>646</v>
      </c>
      <c r="Q676">
        <v>1</v>
      </c>
      <c r="X676">
        <v>6.96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1</v>
      </c>
      <c r="AE676">
        <v>0</v>
      </c>
      <c r="AF676" t="s">
        <v>36</v>
      </c>
      <c r="AG676">
        <v>10.004999999999999</v>
      </c>
      <c r="AH676">
        <v>2</v>
      </c>
      <c r="AI676">
        <v>51458321</v>
      </c>
      <c r="AJ676">
        <v>676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</row>
    <row r="677" spans="1:44" x14ac:dyDescent="0.2">
      <c r="A677">
        <f>ROW(Source!A328)</f>
        <v>328</v>
      </c>
      <c r="B677">
        <v>51458333</v>
      </c>
      <c r="C677">
        <v>51458311</v>
      </c>
      <c r="D677">
        <v>0</v>
      </c>
      <c r="E677">
        <v>1</v>
      </c>
      <c r="F677">
        <v>1</v>
      </c>
      <c r="G677">
        <v>1</v>
      </c>
      <c r="H677">
        <v>3</v>
      </c>
      <c r="I677" t="s">
        <v>487</v>
      </c>
      <c r="J677" t="s">
        <v>3</v>
      </c>
      <c r="K677" t="s">
        <v>488</v>
      </c>
      <c r="L677">
        <v>1339</v>
      </c>
      <c r="N677">
        <v>1007</v>
      </c>
      <c r="O677" t="s">
        <v>57</v>
      </c>
      <c r="P677" t="s">
        <v>57</v>
      </c>
      <c r="Q677">
        <v>1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 t="s">
        <v>3</v>
      </c>
      <c r="AG677">
        <v>0</v>
      </c>
      <c r="AH677">
        <v>2</v>
      </c>
      <c r="AI677">
        <v>51458322</v>
      </c>
      <c r="AJ677">
        <v>677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</row>
    <row r="678" spans="1:44" x14ac:dyDescent="0.2">
      <c r="A678">
        <f>ROW(Source!A329)</f>
        <v>329</v>
      </c>
      <c r="B678">
        <v>51458323</v>
      </c>
      <c r="C678">
        <v>51458311</v>
      </c>
      <c r="D678">
        <v>0</v>
      </c>
      <c r="E678">
        <v>1</v>
      </c>
      <c r="F678">
        <v>1</v>
      </c>
      <c r="G678">
        <v>1</v>
      </c>
      <c r="H678">
        <v>1</v>
      </c>
      <c r="I678" t="s">
        <v>703</v>
      </c>
      <c r="J678" t="s">
        <v>3</v>
      </c>
      <c r="K678" t="s">
        <v>704</v>
      </c>
      <c r="L678">
        <v>1369</v>
      </c>
      <c r="N678">
        <v>1013</v>
      </c>
      <c r="O678" t="s">
        <v>642</v>
      </c>
      <c r="P678" t="s">
        <v>642</v>
      </c>
      <c r="Q678">
        <v>1</v>
      </c>
      <c r="X678">
        <v>189.55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1</v>
      </c>
      <c r="AE678">
        <v>1</v>
      </c>
      <c r="AF678" t="s">
        <v>43</v>
      </c>
      <c r="AG678">
        <v>250.67987499999995</v>
      </c>
      <c r="AH678">
        <v>2</v>
      </c>
      <c r="AI678">
        <v>51458312</v>
      </c>
      <c r="AJ678">
        <v>678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</row>
    <row r="679" spans="1:44" x14ac:dyDescent="0.2">
      <c r="A679">
        <f>ROW(Source!A329)</f>
        <v>329</v>
      </c>
      <c r="B679">
        <v>51458324</v>
      </c>
      <c r="C679">
        <v>51458311</v>
      </c>
      <c r="D679">
        <v>121548</v>
      </c>
      <c r="E679">
        <v>1</v>
      </c>
      <c r="F679">
        <v>1</v>
      </c>
      <c r="G679">
        <v>1</v>
      </c>
      <c r="H679">
        <v>1</v>
      </c>
      <c r="I679" t="s">
        <v>31</v>
      </c>
      <c r="J679" t="s">
        <v>3</v>
      </c>
      <c r="K679" t="s">
        <v>643</v>
      </c>
      <c r="L679">
        <v>1369</v>
      </c>
      <c r="N679">
        <v>1013</v>
      </c>
      <c r="O679" t="s">
        <v>642</v>
      </c>
      <c r="P679" t="s">
        <v>642</v>
      </c>
      <c r="Q679">
        <v>1</v>
      </c>
      <c r="X679">
        <v>38.450000000000003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1</v>
      </c>
      <c r="AE679">
        <v>2</v>
      </c>
      <c r="AF679" t="s">
        <v>36</v>
      </c>
      <c r="AG679">
        <v>55.271874999999994</v>
      </c>
      <c r="AH679">
        <v>2</v>
      </c>
      <c r="AI679">
        <v>51458313</v>
      </c>
      <c r="AJ679">
        <v>679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</row>
    <row r="680" spans="1:44" x14ac:dyDescent="0.2">
      <c r="A680">
        <f>ROW(Source!A329)</f>
        <v>329</v>
      </c>
      <c r="B680">
        <v>51458325</v>
      </c>
      <c r="C680">
        <v>51458311</v>
      </c>
      <c r="D680">
        <v>0</v>
      </c>
      <c r="E680">
        <v>1</v>
      </c>
      <c r="F680">
        <v>1</v>
      </c>
      <c r="G680">
        <v>1</v>
      </c>
      <c r="H680">
        <v>2</v>
      </c>
      <c r="I680" t="s">
        <v>809</v>
      </c>
      <c r="J680" t="s">
        <v>3</v>
      </c>
      <c r="K680" t="s">
        <v>810</v>
      </c>
      <c r="L680">
        <v>37129807</v>
      </c>
      <c r="N680">
        <v>1011</v>
      </c>
      <c r="O680" t="s">
        <v>646</v>
      </c>
      <c r="P680" t="s">
        <v>646</v>
      </c>
      <c r="Q680">
        <v>1</v>
      </c>
      <c r="X680">
        <v>0.26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1</v>
      </c>
      <c r="AE680">
        <v>0</v>
      </c>
      <c r="AF680" t="s">
        <v>36</v>
      </c>
      <c r="AG680">
        <v>0.37374999999999997</v>
      </c>
      <c r="AH680">
        <v>2</v>
      </c>
      <c r="AI680">
        <v>51458314</v>
      </c>
      <c r="AJ680">
        <v>680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</row>
    <row r="681" spans="1:44" x14ac:dyDescent="0.2">
      <c r="A681">
        <f>ROW(Source!A329)</f>
        <v>329</v>
      </c>
      <c r="B681">
        <v>51458326</v>
      </c>
      <c r="C681">
        <v>51458311</v>
      </c>
      <c r="D681">
        <v>0</v>
      </c>
      <c r="E681">
        <v>1</v>
      </c>
      <c r="F681">
        <v>1</v>
      </c>
      <c r="G681">
        <v>1</v>
      </c>
      <c r="H681">
        <v>2</v>
      </c>
      <c r="I681" t="s">
        <v>693</v>
      </c>
      <c r="J681" t="s">
        <v>3</v>
      </c>
      <c r="K681" t="s">
        <v>694</v>
      </c>
      <c r="L681">
        <v>37129807</v>
      </c>
      <c r="N681">
        <v>1011</v>
      </c>
      <c r="O681" t="s">
        <v>646</v>
      </c>
      <c r="P681" t="s">
        <v>646</v>
      </c>
      <c r="Q681">
        <v>1</v>
      </c>
      <c r="X681">
        <v>3.31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1</v>
      </c>
      <c r="AE681">
        <v>0</v>
      </c>
      <c r="AF681" t="s">
        <v>36</v>
      </c>
      <c r="AG681">
        <v>4.7581249999999997</v>
      </c>
      <c r="AH681">
        <v>2</v>
      </c>
      <c r="AI681">
        <v>51458315</v>
      </c>
      <c r="AJ681">
        <v>681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</row>
    <row r="682" spans="1:44" x14ac:dyDescent="0.2">
      <c r="A682">
        <f>ROW(Source!A329)</f>
        <v>329</v>
      </c>
      <c r="B682">
        <v>51458327</v>
      </c>
      <c r="C682">
        <v>51458311</v>
      </c>
      <c r="D682">
        <v>0</v>
      </c>
      <c r="E682">
        <v>1</v>
      </c>
      <c r="F682">
        <v>1</v>
      </c>
      <c r="G682">
        <v>1</v>
      </c>
      <c r="H682">
        <v>2</v>
      </c>
      <c r="I682" t="s">
        <v>811</v>
      </c>
      <c r="J682" t="s">
        <v>3</v>
      </c>
      <c r="K682" t="s">
        <v>812</v>
      </c>
      <c r="L682">
        <v>37129807</v>
      </c>
      <c r="N682">
        <v>1011</v>
      </c>
      <c r="O682" t="s">
        <v>646</v>
      </c>
      <c r="P682" t="s">
        <v>646</v>
      </c>
      <c r="Q682">
        <v>1</v>
      </c>
      <c r="X682">
        <v>3.72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1</v>
      </c>
      <c r="AE682">
        <v>0</v>
      </c>
      <c r="AF682" t="s">
        <v>36</v>
      </c>
      <c r="AG682">
        <v>5.3475000000000001</v>
      </c>
      <c r="AH682">
        <v>2</v>
      </c>
      <c r="AI682">
        <v>51458316</v>
      </c>
      <c r="AJ682">
        <v>682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</row>
    <row r="683" spans="1:44" x14ac:dyDescent="0.2">
      <c r="A683">
        <f>ROW(Source!A329)</f>
        <v>329</v>
      </c>
      <c r="B683">
        <v>51458328</v>
      </c>
      <c r="C683">
        <v>51458311</v>
      </c>
      <c r="D683">
        <v>0</v>
      </c>
      <c r="E683">
        <v>1</v>
      </c>
      <c r="F683">
        <v>1</v>
      </c>
      <c r="G683">
        <v>1</v>
      </c>
      <c r="H683">
        <v>2</v>
      </c>
      <c r="I683" t="s">
        <v>813</v>
      </c>
      <c r="J683" t="s">
        <v>3</v>
      </c>
      <c r="K683" t="s">
        <v>814</v>
      </c>
      <c r="L683">
        <v>37129807</v>
      </c>
      <c r="N683">
        <v>1011</v>
      </c>
      <c r="O683" t="s">
        <v>646</v>
      </c>
      <c r="P683" t="s">
        <v>646</v>
      </c>
      <c r="Q683">
        <v>1</v>
      </c>
      <c r="X683">
        <v>1.1599999999999999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1</v>
      </c>
      <c r="AE683">
        <v>0</v>
      </c>
      <c r="AF683" t="s">
        <v>36</v>
      </c>
      <c r="AG683">
        <v>1.6674999999999998</v>
      </c>
      <c r="AH683">
        <v>2</v>
      </c>
      <c r="AI683">
        <v>51458317</v>
      </c>
      <c r="AJ683">
        <v>683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</row>
    <row r="684" spans="1:44" x14ac:dyDescent="0.2">
      <c r="A684">
        <f>ROW(Source!A329)</f>
        <v>329</v>
      </c>
      <c r="B684">
        <v>51458329</v>
      </c>
      <c r="C684">
        <v>51458311</v>
      </c>
      <c r="D684">
        <v>0</v>
      </c>
      <c r="E684">
        <v>1</v>
      </c>
      <c r="F684">
        <v>1</v>
      </c>
      <c r="G684">
        <v>1</v>
      </c>
      <c r="H684">
        <v>2</v>
      </c>
      <c r="I684" t="s">
        <v>815</v>
      </c>
      <c r="J684" t="s">
        <v>3</v>
      </c>
      <c r="K684" t="s">
        <v>816</v>
      </c>
      <c r="L684">
        <v>37129807</v>
      </c>
      <c r="N684">
        <v>1011</v>
      </c>
      <c r="O684" t="s">
        <v>646</v>
      </c>
      <c r="P684" t="s">
        <v>646</v>
      </c>
      <c r="Q684">
        <v>1</v>
      </c>
      <c r="X684">
        <v>3.48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1</v>
      </c>
      <c r="AE684">
        <v>0</v>
      </c>
      <c r="AF684" t="s">
        <v>36</v>
      </c>
      <c r="AG684">
        <v>5.0024999999999995</v>
      </c>
      <c r="AH684">
        <v>2</v>
      </c>
      <c r="AI684">
        <v>51458318</v>
      </c>
      <c r="AJ684">
        <v>684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</row>
    <row r="685" spans="1:44" x14ac:dyDescent="0.2">
      <c r="A685">
        <f>ROW(Source!A329)</f>
        <v>329</v>
      </c>
      <c r="B685">
        <v>51458330</v>
      </c>
      <c r="C685">
        <v>51458311</v>
      </c>
      <c r="D685">
        <v>0</v>
      </c>
      <c r="E685">
        <v>1</v>
      </c>
      <c r="F685">
        <v>1</v>
      </c>
      <c r="G685">
        <v>1</v>
      </c>
      <c r="H685">
        <v>2</v>
      </c>
      <c r="I685" t="s">
        <v>789</v>
      </c>
      <c r="J685" t="s">
        <v>3</v>
      </c>
      <c r="K685" t="s">
        <v>790</v>
      </c>
      <c r="L685">
        <v>37129807</v>
      </c>
      <c r="N685">
        <v>1011</v>
      </c>
      <c r="O685" t="s">
        <v>646</v>
      </c>
      <c r="P685" t="s">
        <v>646</v>
      </c>
      <c r="Q685">
        <v>1</v>
      </c>
      <c r="X685">
        <v>1.69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1</v>
      </c>
      <c r="AE685">
        <v>0</v>
      </c>
      <c r="AF685" t="s">
        <v>36</v>
      </c>
      <c r="AG685">
        <v>2.4293749999999994</v>
      </c>
      <c r="AH685">
        <v>2</v>
      </c>
      <c r="AI685">
        <v>51458319</v>
      </c>
      <c r="AJ685">
        <v>685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</row>
    <row r="686" spans="1:44" x14ac:dyDescent="0.2">
      <c r="A686">
        <f>ROW(Source!A329)</f>
        <v>329</v>
      </c>
      <c r="B686">
        <v>51458331</v>
      </c>
      <c r="C686">
        <v>51458311</v>
      </c>
      <c r="D686">
        <v>0</v>
      </c>
      <c r="E686">
        <v>1</v>
      </c>
      <c r="F686">
        <v>1</v>
      </c>
      <c r="G686">
        <v>1</v>
      </c>
      <c r="H686">
        <v>2</v>
      </c>
      <c r="I686" t="s">
        <v>681</v>
      </c>
      <c r="J686" t="s">
        <v>3</v>
      </c>
      <c r="K686" t="s">
        <v>682</v>
      </c>
      <c r="L686">
        <v>37129807</v>
      </c>
      <c r="N686">
        <v>1011</v>
      </c>
      <c r="O686" t="s">
        <v>646</v>
      </c>
      <c r="P686" t="s">
        <v>646</v>
      </c>
      <c r="Q686">
        <v>1</v>
      </c>
      <c r="X686">
        <v>10.02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1</v>
      </c>
      <c r="AE686">
        <v>0</v>
      </c>
      <c r="AF686" t="s">
        <v>36</v>
      </c>
      <c r="AG686">
        <v>14.403749999999997</v>
      </c>
      <c r="AH686">
        <v>2</v>
      </c>
      <c r="AI686">
        <v>51458320</v>
      </c>
      <c r="AJ686">
        <v>686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</row>
    <row r="687" spans="1:44" x14ac:dyDescent="0.2">
      <c r="A687">
        <f>ROW(Source!A329)</f>
        <v>329</v>
      </c>
      <c r="B687">
        <v>51458332</v>
      </c>
      <c r="C687">
        <v>51458311</v>
      </c>
      <c r="D687">
        <v>0</v>
      </c>
      <c r="E687">
        <v>1</v>
      </c>
      <c r="F687">
        <v>1</v>
      </c>
      <c r="G687">
        <v>1</v>
      </c>
      <c r="H687">
        <v>2</v>
      </c>
      <c r="I687" t="s">
        <v>726</v>
      </c>
      <c r="J687" t="s">
        <v>3</v>
      </c>
      <c r="K687" t="s">
        <v>727</v>
      </c>
      <c r="L687">
        <v>37129807</v>
      </c>
      <c r="N687">
        <v>1011</v>
      </c>
      <c r="O687" t="s">
        <v>646</v>
      </c>
      <c r="P687" t="s">
        <v>646</v>
      </c>
      <c r="Q687">
        <v>1</v>
      </c>
      <c r="X687">
        <v>6.96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1</v>
      </c>
      <c r="AE687">
        <v>0</v>
      </c>
      <c r="AF687" t="s">
        <v>36</v>
      </c>
      <c r="AG687">
        <v>10.004999999999999</v>
      </c>
      <c r="AH687">
        <v>2</v>
      </c>
      <c r="AI687">
        <v>51458321</v>
      </c>
      <c r="AJ687">
        <v>687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</row>
    <row r="688" spans="1:44" x14ac:dyDescent="0.2">
      <c r="A688">
        <f>ROW(Source!A329)</f>
        <v>329</v>
      </c>
      <c r="B688">
        <v>51458333</v>
      </c>
      <c r="C688">
        <v>51458311</v>
      </c>
      <c r="D688">
        <v>0</v>
      </c>
      <c r="E688">
        <v>1</v>
      </c>
      <c r="F688">
        <v>1</v>
      </c>
      <c r="G688">
        <v>1</v>
      </c>
      <c r="H688">
        <v>3</v>
      </c>
      <c r="I688" t="s">
        <v>487</v>
      </c>
      <c r="J688" t="s">
        <v>3</v>
      </c>
      <c r="K688" t="s">
        <v>488</v>
      </c>
      <c r="L688">
        <v>1339</v>
      </c>
      <c r="N688">
        <v>1007</v>
      </c>
      <c r="O688" t="s">
        <v>57</v>
      </c>
      <c r="P688" t="s">
        <v>57</v>
      </c>
      <c r="Q688">
        <v>1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 t="s">
        <v>3</v>
      </c>
      <c r="AG688">
        <v>0</v>
      </c>
      <c r="AH688">
        <v>2</v>
      </c>
      <c r="AI688">
        <v>51458322</v>
      </c>
      <c r="AJ688">
        <v>688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</row>
    <row r="689" spans="1:44" x14ac:dyDescent="0.2">
      <c r="A689">
        <f>ROW(Source!A331)</f>
        <v>331</v>
      </c>
      <c r="B689">
        <v>51458348</v>
      </c>
      <c r="C689">
        <v>51458335</v>
      </c>
      <c r="D689">
        <v>0</v>
      </c>
      <c r="E689">
        <v>1</v>
      </c>
      <c r="F689">
        <v>1</v>
      </c>
      <c r="G689">
        <v>1</v>
      </c>
      <c r="H689">
        <v>1</v>
      </c>
      <c r="I689" t="s">
        <v>817</v>
      </c>
      <c r="J689" t="s">
        <v>3</v>
      </c>
      <c r="K689" t="s">
        <v>818</v>
      </c>
      <c r="L689">
        <v>1369</v>
      </c>
      <c r="N689">
        <v>1013</v>
      </c>
      <c r="O689" t="s">
        <v>642</v>
      </c>
      <c r="P689" t="s">
        <v>642</v>
      </c>
      <c r="Q689">
        <v>1</v>
      </c>
      <c r="X689">
        <v>192.81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1</v>
      </c>
      <c r="AE689">
        <v>1</v>
      </c>
      <c r="AF689" t="s">
        <v>43</v>
      </c>
      <c r="AG689">
        <v>254.99122499999996</v>
      </c>
      <c r="AH689">
        <v>2</v>
      </c>
      <c r="AI689">
        <v>51458336</v>
      </c>
      <c r="AJ689">
        <v>689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</row>
    <row r="690" spans="1:44" x14ac:dyDescent="0.2">
      <c r="A690">
        <f>ROW(Source!A331)</f>
        <v>331</v>
      </c>
      <c r="B690">
        <v>51458349</v>
      </c>
      <c r="C690">
        <v>51458335</v>
      </c>
      <c r="D690">
        <v>121548</v>
      </c>
      <c r="E690">
        <v>1</v>
      </c>
      <c r="F690">
        <v>1</v>
      </c>
      <c r="G690">
        <v>1</v>
      </c>
      <c r="H690">
        <v>1</v>
      </c>
      <c r="I690" t="s">
        <v>31</v>
      </c>
      <c r="J690" t="s">
        <v>3</v>
      </c>
      <c r="K690" t="s">
        <v>643</v>
      </c>
      <c r="L690">
        <v>1369</v>
      </c>
      <c r="N690">
        <v>1013</v>
      </c>
      <c r="O690" t="s">
        <v>642</v>
      </c>
      <c r="P690" t="s">
        <v>642</v>
      </c>
      <c r="Q690">
        <v>1</v>
      </c>
      <c r="X690">
        <v>354.06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1</v>
      </c>
      <c r="AE690">
        <v>2</v>
      </c>
      <c r="AF690" t="s">
        <v>36</v>
      </c>
      <c r="AG690">
        <v>508.96124999999995</v>
      </c>
      <c r="AH690">
        <v>2</v>
      </c>
      <c r="AI690">
        <v>51458337</v>
      </c>
      <c r="AJ690">
        <v>690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</row>
    <row r="691" spans="1:44" x14ac:dyDescent="0.2">
      <c r="A691">
        <f>ROW(Source!A331)</f>
        <v>331</v>
      </c>
      <c r="B691">
        <v>51458350</v>
      </c>
      <c r="C691">
        <v>51458335</v>
      </c>
      <c r="D691">
        <v>0</v>
      </c>
      <c r="E691">
        <v>1</v>
      </c>
      <c r="F691">
        <v>1</v>
      </c>
      <c r="G691">
        <v>1</v>
      </c>
      <c r="H691">
        <v>2</v>
      </c>
      <c r="I691" t="s">
        <v>705</v>
      </c>
      <c r="J691" t="s">
        <v>3</v>
      </c>
      <c r="K691" t="s">
        <v>706</v>
      </c>
      <c r="L691">
        <v>37129807</v>
      </c>
      <c r="N691">
        <v>1011</v>
      </c>
      <c r="O691" t="s">
        <v>646</v>
      </c>
      <c r="P691" t="s">
        <v>646</v>
      </c>
      <c r="Q691">
        <v>1</v>
      </c>
      <c r="X691">
        <v>1.55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1</v>
      </c>
      <c r="AE691">
        <v>0</v>
      </c>
      <c r="AF691" t="s">
        <v>36</v>
      </c>
      <c r="AG691">
        <v>2.2281249999999999</v>
      </c>
      <c r="AH691">
        <v>2</v>
      </c>
      <c r="AI691">
        <v>51458338</v>
      </c>
      <c r="AJ691">
        <v>691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</row>
    <row r="692" spans="1:44" x14ac:dyDescent="0.2">
      <c r="A692">
        <f>ROW(Source!A331)</f>
        <v>331</v>
      </c>
      <c r="B692">
        <v>51458351</v>
      </c>
      <c r="C692">
        <v>51458335</v>
      </c>
      <c r="D692">
        <v>0</v>
      </c>
      <c r="E692">
        <v>1</v>
      </c>
      <c r="F692">
        <v>1</v>
      </c>
      <c r="G692">
        <v>1</v>
      </c>
      <c r="H692">
        <v>2</v>
      </c>
      <c r="I692" t="s">
        <v>693</v>
      </c>
      <c r="J692" t="s">
        <v>3</v>
      </c>
      <c r="K692" t="s">
        <v>694</v>
      </c>
      <c r="L692">
        <v>37129807</v>
      </c>
      <c r="N692">
        <v>1011</v>
      </c>
      <c r="O692" t="s">
        <v>646</v>
      </c>
      <c r="P692" t="s">
        <v>646</v>
      </c>
      <c r="Q692">
        <v>1</v>
      </c>
      <c r="X692">
        <v>21.27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1</v>
      </c>
      <c r="AE692">
        <v>0</v>
      </c>
      <c r="AF692" t="s">
        <v>36</v>
      </c>
      <c r="AG692">
        <v>30.575624999999995</v>
      </c>
      <c r="AH692">
        <v>2</v>
      </c>
      <c r="AI692">
        <v>51458339</v>
      </c>
      <c r="AJ692">
        <v>692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</row>
    <row r="693" spans="1:44" x14ac:dyDescent="0.2">
      <c r="A693">
        <f>ROW(Source!A331)</f>
        <v>331</v>
      </c>
      <c r="B693">
        <v>51458352</v>
      </c>
      <c r="C693">
        <v>51458335</v>
      </c>
      <c r="D693">
        <v>0</v>
      </c>
      <c r="E693">
        <v>1</v>
      </c>
      <c r="F693">
        <v>1</v>
      </c>
      <c r="G693">
        <v>1</v>
      </c>
      <c r="H693">
        <v>2</v>
      </c>
      <c r="I693" t="s">
        <v>695</v>
      </c>
      <c r="J693" t="s">
        <v>3</v>
      </c>
      <c r="K693" t="s">
        <v>696</v>
      </c>
      <c r="L693">
        <v>37129807</v>
      </c>
      <c r="N693">
        <v>1011</v>
      </c>
      <c r="O693" t="s">
        <v>646</v>
      </c>
      <c r="P693" t="s">
        <v>646</v>
      </c>
      <c r="Q693">
        <v>1</v>
      </c>
      <c r="X693">
        <v>1.24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1</v>
      </c>
      <c r="AE693">
        <v>0</v>
      </c>
      <c r="AF693" t="s">
        <v>36</v>
      </c>
      <c r="AG693">
        <v>1.7825</v>
      </c>
      <c r="AH693">
        <v>2</v>
      </c>
      <c r="AI693">
        <v>51458340</v>
      </c>
      <c r="AJ693">
        <v>693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</row>
    <row r="694" spans="1:44" x14ac:dyDescent="0.2">
      <c r="A694">
        <f>ROW(Source!A331)</f>
        <v>331</v>
      </c>
      <c r="B694">
        <v>51458353</v>
      </c>
      <c r="C694">
        <v>51458335</v>
      </c>
      <c r="D694">
        <v>0</v>
      </c>
      <c r="E694">
        <v>1</v>
      </c>
      <c r="F694">
        <v>1</v>
      </c>
      <c r="G694">
        <v>1</v>
      </c>
      <c r="H694">
        <v>2</v>
      </c>
      <c r="I694" t="s">
        <v>819</v>
      </c>
      <c r="J694" t="s">
        <v>3</v>
      </c>
      <c r="K694" t="s">
        <v>820</v>
      </c>
      <c r="L694">
        <v>37129807</v>
      </c>
      <c r="N694">
        <v>1011</v>
      </c>
      <c r="O694" t="s">
        <v>646</v>
      </c>
      <c r="P694" t="s">
        <v>646</v>
      </c>
      <c r="Q694">
        <v>1</v>
      </c>
      <c r="X694">
        <v>17.07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1</v>
      </c>
      <c r="AE694">
        <v>0</v>
      </c>
      <c r="AF694" t="s">
        <v>36</v>
      </c>
      <c r="AG694">
        <v>24.538124999999997</v>
      </c>
      <c r="AH694">
        <v>2</v>
      </c>
      <c r="AI694">
        <v>51458341</v>
      </c>
      <c r="AJ694">
        <v>694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</row>
    <row r="695" spans="1:44" x14ac:dyDescent="0.2">
      <c r="A695">
        <f>ROW(Source!A331)</f>
        <v>331</v>
      </c>
      <c r="B695">
        <v>51458354</v>
      </c>
      <c r="C695">
        <v>51458335</v>
      </c>
      <c r="D695">
        <v>0</v>
      </c>
      <c r="E695">
        <v>1</v>
      </c>
      <c r="F695">
        <v>1</v>
      </c>
      <c r="G695">
        <v>1</v>
      </c>
      <c r="H695">
        <v>2</v>
      </c>
      <c r="I695" t="s">
        <v>811</v>
      </c>
      <c r="J695" t="s">
        <v>3</v>
      </c>
      <c r="K695" t="s">
        <v>812</v>
      </c>
      <c r="L695">
        <v>37129807</v>
      </c>
      <c r="N695">
        <v>1011</v>
      </c>
      <c r="O695" t="s">
        <v>646</v>
      </c>
      <c r="P695" t="s">
        <v>646</v>
      </c>
      <c r="Q695">
        <v>1</v>
      </c>
      <c r="X695">
        <v>5.27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1</v>
      </c>
      <c r="AE695">
        <v>0</v>
      </c>
      <c r="AF695" t="s">
        <v>36</v>
      </c>
      <c r="AG695">
        <v>7.5756249999999987</v>
      </c>
      <c r="AH695">
        <v>2</v>
      </c>
      <c r="AI695">
        <v>51458342</v>
      </c>
      <c r="AJ695">
        <v>695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</row>
    <row r="696" spans="1:44" x14ac:dyDescent="0.2">
      <c r="A696">
        <f>ROW(Source!A331)</f>
        <v>331</v>
      </c>
      <c r="B696">
        <v>51458355</v>
      </c>
      <c r="C696">
        <v>51458335</v>
      </c>
      <c r="D696">
        <v>0</v>
      </c>
      <c r="E696">
        <v>1</v>
      </c>
      <c r="F696">
        <v>1</v>
      </c>
      <c r="G696">
        <v>1</v>
      </c>
      <c r="H696">
        <v>2</v>
      </c>
      <c r="I696" t="s">
        <v>815</v>
      </c>
      <c r="J696" t="s">
        <v>3</v>
      </c>
      <c r="K696" t="s">
        <v>816</v>
      </c>
      <c r="L696">
        <v>37129807</v>
      </c>
      <c r="N696">
        <v>1011</v>
      </c>
      <c r="O696" t="s">
        <v>646</v>
      </c>
      <c r="P696" t="s">
        <v>646</v>
      </c>
      <c r="Q696">
        <v>1</v>
      </c>
      <c r="X696">
        <v>9.2100000000000009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1</v>
      </c>
      <c r="AE696">
        <v>0</v>
      </c>
      <c r="AF696" t="s">
        <v>36</v>
      </c>
      <c r="AG696">
        <v>13.239375000000001</v>
      </c>
      <c r="AH696">
        <v>2</v>
      </c>
      <c r="AI696">
        <v>51458343</v>
      </c>
      <c r="AJ696">
        <v>696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</row>
    <row r="697" spans="1:44" x14ac:dyDescent="0.2">
      <c r="A697">
        <f>ROW(Source!A331)</f>
        <v>331</v>
      </c>
      <c r="B697">
        <v>51458356</v>
      </c>
      <c r="C697">
        <v>51458335</v>
      </c>
      <c r="D697">
        <v>0</v>
      </c>
      <c r="E697">
        <v>1</v>
      </c>
      <c r="F697">
        <v>1</v>
      </c>
      <c r="G697">
        <v>1</v>
      </c>
      <c r="H697">
        <v>2</v>
      </c>
      <c r="I697" t="s">
        <v>789</v>
      </c>
      <c r="J697" t="s">
        <v>3</v>
      </c>
      <c r="K697" t="s">
        <v>790</v>
      </c>
      <c r="L697">
        <v>37129807</v>
      </c>
      <c r="N697">
        <v>1011</v>
      </c>
      <c r="O697" t="s">
        <v>646</v>
      </c>
      <c r="P697" t="s">
        <v>646</v>
      </c>
      <c r="Q697">
        <v>1</v>
      </c>
      <c r="X697">
        <v>2.76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1</v>
      </c>
      <c r="AE697">
        <v>0</v>
      </c>
      <c r="AF697" t="s">
        <v>36</v>
      </c>
      <c r="AG697">
        <v>3.9674999999999994</v>
      </c>
      <c r="AH697">
        <v>2</v>
      </c>
      <c r="AI697">
        <v>51458344</v>
      </c>
      <c r="AJ697">
        <v>697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</row>
    <row r="698" spans="1:44" x14ac:dyDescent="0.2">
      <c r="A698">
        <f>ROW(Source!A331)</f>
        <v>331</v>
      </c>
      <c r="B698">
        <v>51458357</v>
      </c>
      <c r="C698">
        <v>51458335</v>
      </c>
      <c r="D698">
        <v>0</v>
      </c>
      <c r="E698">
        <v>1</v>
      </c>
      <c r="F698">
        <v>1</v>
      </c>
      <c r="G698">
        <v>1</v>
      </c>
      <c r="H698">
        <v>2</v>
      </c>
      <c r="I698" t="s">
        <v>821</v>
      </c>
      <c r="J698" t="s">
        <v>3</v>
      </c>
      <c r="K698" t="s">
        <v>822</v>
      </c>
      <c r="L698">
        <v>37129807</v>
      </c>
      <c r="N698">
        <v>1011</v>
      </c>
      <c r="O698" t="s">
        <v>646</v>
      </c>
      <c r="P698" t="s">
        <v>646</v>
      </c>
      <c r="Q698">
        <v>1</v>
      </c>
      <c r="X698">
        <v>17.07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1</v>
      </c>
      <c r="AE698">
        <v>0</v>
      </c>
      <c r="AF698" t="s">
        <v>36</v>
      </c>
      <c r="AG698">
        <v>24.538124999999997</v>
      </c>
      <c r="AH698">
        <v>2</v>
      </c>
      <c r="AI698">
        <v>51458345</v>
      </c>
      <c r="AJ698">
        <v>698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</row>
    <row r="699" spans="1:44" x14ac:dyDescent="0.2">
      <c r="A699">
        <f>ROW(Source!A331)</f>
        <v>331</v>
      </c>
      <c r="B699">
        <v>51458358</v>
      </c>
      <c r="C699">
        <v>51458335</v>
      </c>
      <c r="D699">
        <v>0</v>
      </c>
      <c r="E699">
        <v>1</v>
      </c>
      <c r="F699">
        <v>1</v>
      </c>
      <c r="G699">
        <v>1</v>
      </c>
      <c r="H699">
        <v>2</v>
      </c>
      <c r="I699" t="s">
        <v>823</v>
      </c>
      <c r="J699" t="s">
        <v>3</v>
      </c>
      <c r="K699" t="s">
        <v>824</v>
      </c>
      <c r="L699">
        <v>37129807</v>
      </c>
      <c r="N699">
        <v>1011</v>
      </c>
      <c r="O699" t="s">
        <v>646</v>
      </c>
      <c r="P699" t="s">
        <v>646</v>
      </c>
      <c r="Q699">
        <v>1</v>
      </c>
      <c r="X699">
        <v>51.22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1</v>
      </c>
      <c r="AE699">
        <v>0</v>
      </c>
      <c r="AF699" t="s">
        <v>36</v>
      </c>
      <c r="AG699">
        <v>73.628749999999997</v>
      </c>
      <c r="AH699">
        <v>2</v>
      </c>
      <c r="AI699">
        <v>51458346</v>
      </c>
      <c r="AJ699">
        <v>699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</row>
    <row r="700" spans="1:44" x14ac:dyDescent="0.2">
      <c r="A700">
        <f>ROW(Source!A331)</f>
        <v>331</v>
      </c>
      <c r="B700">
        <v>51458359</v>
      </c>
      <c r="C700">
        <v>51458335</v>
      </c>
      <c r="D700">
        <v>0</v>
      </c>
      <c r="E700">
        <v>1</v>
      </c>
      <c r="F700">
        <v>1</v>
      </c>
      <c r="G700">
        <v>1</v>
      </c>
      <c r="H700">
        <v>3</v>
      </c>
      <c r="I700" t="s">
        <v>487</v>
      </c>
      <c r="J700" t="s">
        <v>3</v>
      </c>
      <c r="K700" t="s">
        <v>488</v>
      </c>
      <c r="L700">
        <v>1339</v>
      </c>
      <c r="N700">
        <v>1007</v>
      </c>
      <c r="O700" t="s">
        <v>57</v>
      </c>
      <c r="P700" t="s">
        <v>57</v>
      </c>
      <c r="Q700">
        <v>1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 t="s">
        <v>3</v>
      </c>
      <c r="AG700">
        <v>0</v>
      </c>
      <c r="AH700">
        <v>2</v>
      </c>
      <c r="AI700">
        <v>51458347</v>
      </c>
      <c r="AJ700">
        <v>700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</row>
    <row r="701" spans="1:44" x14ac:dyDescent="0.2">
      <c r="A701">
        <f>ROW(Source!A332)</f>
        <v>332</v>
      </c>
      <c r="B701">
        <v>51458348</v>
      </c>
      <c r="C701">
        <v>51458335</v>
      </c>
      <c r="D701">
        <v>0</v>
      </c>
      <c r="E701">
        <v>1</v>
      </c>
      <c r="F701">
        <v>1</v>
      </c>
      <c r="G701">
        <v>1</v>
      </c>
      <c r="H701">
        <v>1</v>
      </c>
      <c r="I701" t="s">
        <v>817</v>
      </c>
      <c r="J701" t="s">
        <v>3</v>
      </c>
      <c r="K701" t="s">
        <v>818</v>
      </c>
      <c r="L701">
        <v>1369</v>
      </c>
      <c r="N701">
        <v>1013</v>
      </c>
      <c r="O701" t="s">
        <v>642</v>
      </c>
      <c r="P701" t="s">
        <v>642</v>
      </c>
      <c r="Q701">
        <v>1</v>
      </c>
      <c r="X701">
        <v>192.81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1</v>
      </c>
      <c r="AE701">
        <v>1</v>
      </c>
      <c r="AF701" t="s">
        <v>43</v>
      </c>
      <c r="AG701">
        <v>254.99122499999996</v>
      </c>
      <c r="AH701">
        <v>2</v>
      </c>
      <c r="AI701">
        <v>51458336</v>
      </c>
      <c r="AJ701">
        <v>701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</row>
    <row r="702" spans="1:44" x14ac:dyDescent="0.2">
      <c r="A702">
        <f>ROW(Source!A332)</f>
        <v>332</v>
      </c>
      <c r="B702">
        <v>51458349</v>
      </c>
      <c r="C702">
        <v>51458335</v>
      </c>
      <c r="D702">
        <v>121548</v>
      </c>
      <c r="E702">
        <v>1</v>
      </c>
      <c r="F702">
        <v>1</v>
      </c>
      <c r="G702">
        <v>1</v>
      </c>
      <c r="H702">
        <v>1</v>
      </c>
      <c r="I702" t="s">
        <v>31</v>
      </c>
      <c r="J702" t="s">
        <v>3</v>
      </c>
      <c r="K702" t="s">
        <v>643</v>
      </c>
      <c r="L702">
        <v>1369</v>
      </c>
      <c r="N702">
        <v>1013</v>
      </c>
      <c r="O702" t="s">
        <v>642</v>
      </c>
      <c r="P702" t="s">
        <v>642</v>
      </c>
      <c r="Q702">
        <v>1</v>
      </c>
      <c r="X702">
        <v>354.06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1</v>
      </c>
      <c r="AE702">
        <v>2</v>
      </c>
      <c r="AF702" t="s">
        <v>36</v>
      </c>
      <c r="AG702">
        <v>508.96124999999995</v>
      </c>
      <c r="AH702">
        <v>2</v>
      </c>
      <c r="AI702">
        <v>51458337</v>
      </c>
      <c r="AJ702">
        <v>702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</row>
    <row r="703" spans="1:44" x14ac:dyDescent="0.2">
      <c r="A703">
        <f>ROW(Source!A332)</f>
        <v>332</v>
      </c>
      <c r="B703">
        <v>51458350</v>
      </c>
      <c r="C703">
        <v>51458335</v>
      </c>
      <c r="D703">
        <v>0</v>
      </c>
      <c r="E703">
        <v>1</v>
      </c>
      <c r="F703">
        <v>1</v>
      </c>
      <c r="G703">
        <v>1</v>
      </c>
      <c r="H703">
        <v>2</v>
      </c>
      <c r="I703" t="s">
        <v>705</v>
      </c>
      <c r="J703" t="s">
        <v>3</v>
      </c>
      <c r="K703" t="s">
        <v>706</v>
      </c>
      <c r="L703">
        <v>37129807</v>
      </c>
      <c r="N703">
        <v>1011</v>
      </c>
      <c r="O703" t="s">
        <v>646</v>
      </c>
      <c r="P703" t="s">
        <v>646</v>
      </c>
      <c r="Q703">
        <v>1</v>
      </c>
      <c r="X703">
        <v>1.55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1</v>
      </c>
      <c r="AE703">
        <v>0</v>
      </c>
      <c r="AF703" t="s">
        <v>36</v>
      </c>
      <c r="AG703">
        <v>2.2281249999999999</v>
      </c>
      <c r="AH703">
        <v>2</v>
      </c>
      <c r="AI703">
        <v>51458338</v>
      </c>
      <c r="AJ703">
        <v>703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</row>
    <row r="704" spans="1:44" x14ac:dyDescent="0.2">
      <c r="A704">
        <f>ROW(Source!A332)</f>
        <v>332</v>
      </c>
      <c r="B704">
        <v>51458351</v>
      </c>
      <c r="C704">
        <v>51458335</v>
      </c>
      <c r="D704">
        <v>0</v>
      </c>
      <c r="E704">
        <v>1</v>
      </c>
      <c r="F704">
        <v>1</v>
      </c>
      <c r="G704">
        <v>1</v>
      </c>
      <c r="H704">
        <v>2</v>
      </c>
      <c r="I704" t="s">
        <v>693</v>
      </c>
      <c r="J704" t="s">
        <v>3</v>
      </c>
      <c r="K704" t="s">
        <v>694</v>
      </c>
      <c r="L704">
        <v>37129807</v>
      </c>
      <c r="N704">
        <v>1011</v>
      </c>
      <c r="O704" t="s">
        <v>646</v>
      </c>
      <c r="P704" t="s">
        <v>646</v>
      </c>
      <c r="Q704">
        <v>1</v>
      </c>
      <c r="X704">
        <v>21.27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1</v>
      </c>
      <c r="AE704">
        <v>0</v>
      </c>
      <c r="AF704" t="s">
        <v>36</v>
      </c>
      <c r="AG704">
        <v>30.575624999999995</v>
      </c>
      <c r="AH704">
        <v>2</v>
      </c>
      <c r="AI704">
        <v>51458339</v>
      </c>
      <c r="AJ704">
        <v>704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</row>
    <row r="705" spans="1:44" x14ac:dyDescent="0.2">
      <c r="A705">
        <f>ROW(Source!A332)</f>
        <v>332</v>
      </c>
      <c r="B705">
        <v>51458352</v>
      </c>
      <c r="C705">
        <v>51458335</v>
      </c>
      <c r="D705">
        <v>0</v>
      </c>
      <c r="E705">
        <v>1</v>
      </c>
      <c r="F705">
        <v>1</v>
      </c>
      <c r="G705">
        <v>1</v>
      </c>
      <c r="H705">
        <v>2</v>
      </c>
      <c r="I705" t="s">
        <v>695</v>
      </c>
      <c r="J705" t="s">
        <v>3</v>
      </c>
      <c r="K705" t="s">
        <v>696</v>
      </c>
      <c r="L705">
        <v>37129807</v>
      </c>
      <c r="N705">
        <v>1011</v>
      </c>
      <c r="O705" t="s">
        <v>646</v>
      </c>
      <c r="P705" t="s">
        <v>646</v>
      </c>
      <c r="Q705">
        <v>1</v>
      </c>
      <c r="X705">
        <v>1.24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1</v>
      </c>
      <c r="AE705">
        <v>0</v>
      </c>
      <c r="AF705" t="s">
        <v>36</v>
      </c>
      <c r="AG705">
        <v>1.7825</v>
      </c>
      <c r="AH705">
        <v>2</v>
      </c>
      <c r="AI705">
        <v>51458340</v>
      </c>
      <c r="AJ705">
        <v>705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</row>
    <row r="706" spans="1:44" x14ac:dyDescent="0.2">
      <c r="A706">
        <f>ROW(Source!A332)</f>
        <v>332</v>
      </c>
      <c r="B706">
        <v>51458353</v>
      </c>
      <c r="C706">
        <v>51458335</v>
      </c>
      <c r="D706">
        <v>0</v>
      </c>
      <c r="E706">
        <v>1</v>
      </c>
      <c r="F706">
        <v>1</v>
      </c>
      <c r="G706">
        <v>1</v>
      </c>
      <c r="H706">
        <v>2</v>
      </c>
      <c r="I706" t="s">
        <v>819</v>
      </c>
      <c r="J706" t="s">
        <v>3</v>
      </c>
      <c r="K706" t="s">
        <v>820</v>
      </c>
      <c r="L706">
        <v>37129807</v>
      </c>
      <c r="N706">
        <v>1011</v>
      </c>
      <c r="O706" t="s">
        <v>646</v>
      </c>
      <c r="P706" t="s">
        <v>646</v>
      </c>
      <c r="Q706">
        <v>1</v>
      </c>
      <c r="X706">
        <v>17.07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1</v>
      </c>
      <c r="AE706">
        <v>0</v>
      </c>
      <c r="AF706" t="s">
        <v>36</v>
      </c>
      <c r="AG706">
        <v>24.538124999999997</v>
      </c>
      <c r="AH706">
        <v>2</v>
      </c>
      <c r="AI706">
        <v>51458341</v>
      </c>
      <c r="AJ706">
        <v>706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</row>
    <row r="707" spans="1:44" x14ac:dyDescent="0.2">
      <c r="A707">
        <f>ROW(Source!A332)</f>
        <v>332</v>
      </c>
      <c r="B707">
        <v>51458354</v>
      </c>
      <c r="C707">
        <v>51458335</v>
      </c>
      <c r="D707">
        <v>0</v>
      </c>
      <c r="E707">
        <v>1</v>
      </c>
      <c r="F707">
        <v>1</v>
      </c>
      <c r="G707">
        <v>1</v>
      </c>
      <c r="H707">
        <v>2</v>
      </c>
      <c r="I707" t="s">
        <v>811</v>
      </c>
      <c r="J707" t="s">
        <v>3</v>
      </c>
      <c r="K707" t="s">
        <v>812</v>
      </c>
      <c r="L707">
        <v>37129807</v>
      </c>
      <c r="N707">
        <v>1011</v>
      </c>
      <c r="O707" t="s">
        <v>646</v>
      </c>
      <c r="P707" t="s">
        <v>646</v>
      </c>
      <c r="Q707">
        <v>1</v>
      </c>
      <c r="X707">
        <v>5.27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1</v>
      </c>
      <c r="AE707">
        <v>0</v>
      </c>
      <c r="AF707" t="s">
        <v>36</v>
      </c>
      <c r="AG707">
        <v>7.5756249999999987</v>
      </c>
      <c r="AH707">
        <v>2</v>
      </c>
      <c r="AI707">
        <v>51458342</v>
      </c>
      <c r="AJ707">
        <v>707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</row>
    <row r="708" spans="1:44" x14ac:dyDescent="0.2">
      <c r="A708">
        <f>ROW(Source!A332)</f>
        <v>332</v>
      </c>
      <c r="B708">
        <v>51458355</v>
      </c>
      <c r="C708">
        <v>51458335</v>
      </c>
      <c r="D708">
        <v>0</v>
      </c>
      <c r="E708">
        <v>1</v>
      </c>
      <c r="F708">
        <v>1</v>
      </c>
      <c r="G708">
        <v>1</v>
      </c>
      <c r="H708">
        <v>2</v>
      </c>
      <c r="I708" t="s">
        <v>815</v>
      </c>
      <c r="J708" t="s">
        <v>3</v>
      </c>
      <c r="K708" t="s">
        <v>816</v>
      </c>
      <c r="L708">
        <v>37129807</v>
      </c>
      <c r="N708">
        <v>1011</v>
      </c>
      <c r="O708" t="s">
        <v>646</v>
      </c>
      <c r="P708" t="s">
        <v>646</v>
      </c>
      <c r="Q708">
        <v>1</v>
      </c>
      <c r="X708">
        <v>9.2100000000000009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1</v>
      </c>
      <c r="AE708">
        <v>0</v>
      </c>
      <c r="AF708" t="s">
        <v>36</v>
      </c>
      <c r="AG708">
        <v>13.239375000000001</v>
      </c>
      <c r="AH708">
        <v>2</v>
      </c>
      <c r="AI708">
        <v>51458343</v>
      </c>
      <c r="AJ708">
        <v>708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</row>
    <row r="709" spans="1:44" x14ac:dyDescent="0.2">
      <c r="A709">
        <f>ROW(Source!A332)</f>
        <v>332</v>
      </c>
      <c r="B709">
        <v>51458356</v>
      </c>
      <c r="C709">
        <v>51458335</v>
      </c>
      <c r="D709">
        <v>0</v>
      </c>
      <c r="E709">
        <v>1</v>
      </c>
      <c r="F709">
        <v>1</v>
      </c>
      <c r="G709">
        <v>1</v>
      </c>
      <c r="H709">
        <v>2</v>
      </c>
      <c r="I709" t="s">
        <v>789</v>
      </c>
      <c r="J709" t="s">
        <v>3</v>
      </c>
      <c r="K709" t="s">
        <v>790</v>
      </c>
      <c r="L709">
        <v>37129807</v>
      </c>
      <c r="N709">
        <v>1011</v>
      </c>
      <c r="O709" t="s">
        <v>646</v>
      </c>
      <c r="P709" t="s">
        <v>646</v>
      </c>
      <c r="Q709">
        <v>1</v>
      </c>
      <c r="X709">
        <v>2.76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1</v>
      </c>
      <c r="AE709">
        <v>0</v>
      </c>
      <c r="AF709" t="s">
        <v>36</v>
      </c>
      <c r="AG709">
        <v>3.9674999999999994</v>
      </c>
      <c r="AH709">
        <v>2</v>
      </c>
      <c r="AI709">
        <v>51458344</v>
      </c>
      <c r="AJ709">
        <v>709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</row>
    <row r="710" spans="1:44" x14ac:dyDescent="0.2">
      <c r="A710">
        <f>ROW(Source!A332)</f>
        <v>332</v>
      </c>
      <c r="B710">
        <v>51458357</v>
      </c>
      <c r="C710">
        <v>51458335</v>
      </c>
      <c r="D710">
        <v>0</v>
      </c>
      <c r="E710">
        <v>1</v>
      </c>
      <c r="F710">
        <v>1</v>
      </c>
      <c r="G710">
        <v>1</v>
      </c>
      <c r="H710">
        <v>2</v>
      </c>
      <c r="I710" t="s">
        <v>821</v>
      </c>
      <c r="J710" t="s">
        <v>3</v>
      </c>
      <c r="K710" t="s">
        <v>822</v>
      </c>
      <c r="L710">
        <v>37129807</v>
      </c>
      <c r="N710">
        <v>1011</v>
      </c>
      <c r="O710" t="s">
        <v>646</v>
      </c>
      <c r="P710" t="s">
        <v>646</v>
      </c>
      <c r="Q710">
        <v>1</v>
      </c>
      <c r="X710">
        <v>17.07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1</v>
      </c>
      <c r="AE710">
        <v>0</v>
      </c>
      <c r="AF710" t="s">
        <v>36</v>
      </c>
      <c r="AG710">
        <v>24.538124999999997</v>
      </c>
      <c r="AH710">
        <v>2</v>
      </c>
      <c r="AI710">
        <v>51458345</v>
      </c>
      <c r="AJ710">
        <v>710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</row>
    <row r="711" spans="1:44" x14ac:dyDescent="0.2">
      <c r="A711">
        <f>ROW(Source!A332)</f>
        <v>332</v>
      </c>
      <c r="B711">
        <v>51458358</v>
      </c>
      <c r="C711">
        <v>51458335</v>
      </c>
      <c r="D711">
        <v>0</v>
      </c>
      <c r="E711">
        <v>1</v>
      </c>
      <c r="F711">
        <v>1</v>
      </c>
      <c r="G711">
        <v>1</v>
      </c>
      <c r="H711">
        <v>2</v>
      </c>
      <c r="I711" t="s">
        <v>823</v>
      </c>
      <c r="J711" t="s">
        <v>3</v>
      </c>
      <c r="K711" t="s">
        <v>824</v>
      </c>
      <c r="L711">
        <v>37129807</v>
      </c>
      <c r="N711">
        <v>1011</v>
      </c>
      <c r="O711" t="s">
        <v>646</v>
      </c>
      <c r="P711" t="s">
        <v>646</v>
      </c>
      <c r="Q711">
        <v>1</v>
      </c>
      <c r="X711">
        <v>51.22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1</v>
      </c>
      <c r="AE711">
        <v>0</v>
      </c>
      <c r="AF711" t="s">
        <v>36</v>
      </c>
      <c r="AG711">
        <v>73.628749999999997</v>
      </c>
      <c r="AH711">
        <v>2</v>
      </c>
      <c r="AI711">
        <v>51458346</v>
      </c>
      <c r="AJ711">
        <v>711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</row>
    <row r="712" spans="1:44" x14ac:dyDescent="0.2">
      <c r="A712">
        <f>ROW(Source!A332)</f>
        <v>332</v>
      </c>
      <c r="B712">
        <v>51458359</v>
      </c>
      <c r="C712">
        <v>51458335</v>
      </c>
      <c r="D712">
        <v>0</v>
      </c>
      <c r="E712">
        <v>1</v>
      </c>
      <c r="F712">
        <v>1</v>
      </c>
      <c r="G712">
        <v>1</v>
      </c>
      <c r="H712">
        <v>3</v>
      </c>
      <c r="I712" t="s">
        <v>487</v>
      </c>
      <c r="J712" t="s">
        <v>3</v>
      </c>
      <c r="K712" t="s">
        <v>488</v>
      </c>
      <c r="L712">
        <v>1339</v>
      </c>
      <c r="N712">
        <v>1007</v>
      </c>
      <c r="O712" t="s">
        <v>57</v>
      </c>
      <c r="P712" t="s">
        <v>57</v>
      </c>
      <c r="Q712">
        <v>1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 t="s">
        <v>3</v>
      </c>
      <c r="AG712">
        <v>0</v>
      </c>
      <c r="AH712">
        <v>2</v>
      </c>
      <c r="AI712">
        <v>51458347</v>
      </c>
      <c r="AJ712">
        <v>712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</row>
    <row r="713" spans="1:44" x14ac:dyDescent="0.2">
      <c r="A713">
        <f>ROW(Source!A335)</f>
        <v>335</v>
      </c>
      <c r="B713">
        <v>51458373</v>
      </c>
      <c r="C713">
        <v>51458361</v>
      </c>
      <c r="D713">
        <v>0</v>
      </c>
      <c r="E713">
        <v>1</v>
      </c>
      <c r="F713">
        <v>1</v>
      </c>
      <c r="G713">
        <v>1</v>
      </c>
      <c r="H713">
        <v>1</v>
      </c>
      <c r="I713" t="s">
        <v>703</v>
      </c>
      <c r="J713" t="s">
        <v>3</v>
      </c>
      <c r="K713" t="s">
        <v>704</v>
      </c>
      <c r="L713">
        <v>1369</v>
      </c>
      <c r="N713">
        <v>1013</v>
      </c>
      <c r="O713" t="s">
        <v>642</v>
      </c>
      <c r="P713" t="s">
        <v>642</v>
      </c>
      <c r="Q713">
        <v>1</v>
      </c>
      <c r="X713">
        <v>137.16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1</v>
      </c>
      <c r="AE713">
        <v>1</v>
      </c>
      <c r="AF713" t="s">
        <v>43</v>
      </c>
      <c r="AG713">
        <v>181.39409999999995</v>
      </c>
      <c r="AH713">
        <v>2</v>
      </c>
      <c r="AI713">
        <v>51458362</v>
      </c>
      <c r="AJ713">
        <v>713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</row>
    <row r="714" spans="1:44" x14ac:dyDescent="0.2">
      <c r="A714">
        <f>ROW(Source!A335)</f>
        <v>335</v>
      </c>
      <c r="B714">
        <v>51458374</v>
      </c>
      <c r="C714">
        <v>51458361</v>
      </c>
      <c r="D714">
        <v>121548</v>
      </c>
      <c r="E714">
        <v>1</v>
      </c>
      <c r="F714">
        <v>1</v>
      </c>
      <c r="G714">
        <v>1</v>
      </c>
      <c r="H714">
        <v>1</v>
      </c>
      <c r="I714" t="s">
        <v>31</v>
      </c>
      <c r="J714" t="s">
        <v>3</v>
      </c>
      <c r="K714" t="s">
        <v>643</v>
      </c>
      <c r="L714">
        <v>1369</v>
      </c>
      <c r="N714">
        <v>1013</v>
      </c>
      <c r="O714" t="s">
        <v>642</v>
      </c>
      <c r="P714" t="s">
        <v>642</v>
      </c>
      <c r="Q714">
        <v>1</v>
      </c>
      <c r="X714">
        <v>53.69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1</v>
      </c>
      <c r="AE714">
        <v>2</v>
      </c>
      <c r="AF714" t="s">
        <v>36</v>
      </c>
      <c r="AG714">
        <v>77.179374999999993</v>
      </c>
      <c r="AH714">
        <v>2</v>
      </c>
      <c r="AI714">
        <v>51458363</v>
      </c>
      <c r="AJ714">
        <v>714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</row>
    <row r="715" spans="1:44" x14ac:dyDescent="0.2">
      <c r="A715">
        <f>ROW(Source!A335)</f>
        <v>335</v>
      </c>
      <c r="B715">
        <v>51458375</v>
      </c>
      <c r="C715">
        <v>51458361</v>
      </c>
      <c r="D715">
        <v>0</v>
      </c>
      <c r="E715">
        <v>1</v>
      </c>
      <c r="F715">
        <v>1</v>
      </c>
      <c r="G715">
        <v>1</v>
      </c>
      <c r="H715">
        <v>2</v>
      </c>
      <c r="I715" t="s">
        <v>705</v>
      </c>
      <c r="J715" t="s">
        <v>3</v>
      </c>
      <c r="K715" t="s">
        <v>706</v>
      </c>
      <c r="L715">
        <v>37129807</v>
      </c>
      <c r="N715">
        <v>1011</v>
      </c>
      <c r="O715" t="s">
        <v>646</v>
      </c>
      <c r="P715" t="s">
        <v>646</v>
      </c>
      <c r="Q715">
        <v>1</v>
      </c>
      <c r="X715">
        <v>18.350000000000001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1</v>
      </c>
      <c r="AE715">
        <v>0</v>
      </c>
      <c r="AF715" t="s">
        <v>36</v>
      </c>
      <c r="AG715">
        <v>26.378124999999997</v>
      </c>
      <c r="AH715">
        <v>2</v>
      </c>
      <c r="AI715">
        <v>51458364</v>
      </c>
      <c r="AJ715">
        <v>715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</row>
    <row r="716" spans="1:44" x14ac:dyDescent="0.2">
      <c r="A716">
        <f>ROW(Source!A335)</f>
        <v>335</v>
      </c>
      <c r="B716">
        <v>51458376</v>
      </c>
      <c r="C716">
        <v>51458361</v>
      </c>
      <c r="D716">
        <v>0</v>
      </c>
      <c r="E716">
        <v>1</v>
      </c>
      <c r="F716">
        <v>1</v>
      </c>
      <c r="G716">
        <v>1</v>
      </c>
      <c r="H716">
        <v>2</v>
      </c>
      <c r="I716" t="s">
        <v>693</v>
      </c>
      <c r="J716" t="s">
        <v>3</v>
      </c>
      <c r="K716" t="s">
        <v>694</v>
      </c>
      <c r="L716">
        <v>37129807</v>
      </c>
      <c r="N716">
        <v>1011</v>
      </c>
      <c r="O716" t="s">
        <v>646</v>
      </c>
      <c r="P716" t="s">
        <v>646</v>
      </c>
      <c r="Q716">
        <v>1</v>
      </c>
      <c r="X716">
        <v>3.31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1</v>
      </c>
      <c r="AE716">
        <v>0</v>
      </c>
      <c r="AF716" t="s">
        <v>36</v>
      </c>
      <c r="AG716">
        <v>4.7581249999999997</v>
      </c>
      <c r="AH716">
        <v>2</v>
      </c>
      <c r="AI716">
        <v>51458365</v>
      </c>
      <c r="AJ716">
        <v>716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</row>
    <row r="717" spans="1:44" x14ac:dyDescent="0.2">
      <c r="A717">
        <f>ROW(Source!A335)</f>
        <v>335</v>
      </c>
      <c r="B717">
        <v>51458377</v>
      </c>
      <c r="C717">
        <v>51458361</v>
      </c>
      <c r="D717">
        <v>0</v>
      </c>
      <c r="E717">
        <v>1</v>
      </c>
      <c r="F717">
        <v>1</v>
      </c>
      <c r="G717">
        <v>1</v>
      </c>
      <c r="H717">
        <v>2</v>
      </c>
      <c r="I717" t="s">
        <v>695</v>
      </c>
      <c r="J717" t="s">
        <v>3</v>
      </c>
      <c r="K717" t="s">
        <v>696</v>
      </c>
      <c r="L717">
        <v>37129807</v>
      </c>
      <c r="N717">
        <v>1011</v>
      </c>
      <c r="O717" t="s">
        <v>646</v>
      </c>
      <c r="P717" t="s">
        <v>646</v>
      </c>
      <c r="Q717">
        <v>1</v>
      </c>
      <c r="X717">
        <v>3.31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1</v>
      </c>
      <c r="AE717">
        <v>0</v>
      </c>
      <c r="AF717" t="s">
        <v>36</v>
      </c>
      <c r="AG717">
        <v>4.7581249999999997</v>
      </c>
      <c r="AH717">
        <v>2</v>
      </c>
      <c r="AI717">
        <v>51458366</v>
      </c>
      <c r="AJ717">
        <v>717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</row>
    <row r="718" spans="1:44" x14ac:dyDescent="0.2">
      <c r="A718">
        <f>ROW(Source!A335)</f>
        <v>335</v>
      </c>
      <c r="B718">
        <v>51458378</v>
      </c>
      <c r="C718">
        <v>51458361</v>
      </c>
      <c r="D718">
        <v>0</v>
      </c>
      <c r="E718">
        <v>1</v>
      </c>
      <c r="F718">
        <v>1</v>
      </c>
      <c r="G718">
        <v>1</v>
      </c>
      <c r="H718">
        <v>2</v>
      </c>
      <c r="I718" t="s">
        <v>811</v>
      </c>
      <c r="J718" t="s">
        <v>3</v>
      </c>
      <c r="K718" t="s">
        <v>812</v>
      </c>
      <c r="L718">
        <v>37129807</v>
      </c>
      <c r="N718">
        <v>1011</v>
      </c>
      <c r="O718" t="s">
        <v>646</v>
      </c>
      <c r="P718" t="s">
        <v>646</v>
      </c>
      <c r="Q718">
        <v>1</v>
      </c>
      <c r="X718">
        <v>4.1399999999999997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1</v>
      </c>
      <c r="AE718">
        <v>0</v>
      </c>
      <c r="AF718" t="s">
        <v>36</v>
      </c>
      <c r="AG718">
        <v>5.951249999999999</v>
      </c>
      <c r="AH718">
        <v>2</v>
      </c>
      <c r="AI718">
        <v>51458367</v>
      </c>
      <c r="AJ718">
        <v>718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</row>
    <row r="719" spans="1:44" x14ac:dyDescent="0.2">
      <c r="A719">
        <f>ROW(Source!A335)</f>
        <v>335</v>
      </c>
      <c r="B719">
        <v>51458379</v>
      </c>
      <c r="C719">
        <v>51458361</v>
      </c>
      <c r="D719">
        <v>0</v>
      </c>
      <c r="E719">
        <v>1</v>
      </c>
      <c r="F719">
        <v>1</v>
      </c>
      <c r="G719">
        <v>1</v>
      </c>
      <c r="H719">
        <v>2</v>
      </c>
      <c r="I719" t="s">
        <v>815</v>
      </c>
      <c r="J719" t="s">
        <v>3</v>
      </c>
      <c r="K719" t="s">
        <v>816</v>
      </c>
      <c r="L719">
        <v>37129807</v>
      </c>
      <c r="N719">
        <v>1011</v>
      </c>
      <c r="O719" t="s">
        <v>646</v>
      </c>
      <c r="P719" t="s">
        <v>646</v>
      </c>
      <c r="Q719">
        <v>1</v>
      </c>
      <c r="X719">
        <v>6.32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1</v>
      </c>
      <c r="AE719">
        <v>0</v>
      </c>
      <c r="AF719" t="s">
        <v>36</v>
      </c>
      <c r="AG719">
        <v>9.0849999999999991</v>
      </c>
      <c r="AH719">
        <v>2</v>
      </c>
      <c r="AI719">
        <v>51458368</v>
      </c>
      <c r="AJ719">
        <v>719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</row>
    <row r="720" spans="1:44" x14ac:dyDescent="0.2">
      <c r="A720">
        <f>ROW(Source!A335)</f>
        <v>335</v>
      </c>
      <c r="B720">
        <v>51458380</v>
      </c>
      <c r="C720">
        <v>51458361</v>
      </c>
      <c r="D720">
        <v>0</v>
      </c>
      <c r="E720">
        <v>1</v>
      </c>
      <c r="F720">
        <v>1</v>
      </c>
      <c r="G720">
        <v>1</v>
      </c>
      <c r="H720">
        <v>2</v>
      </c>
      <c r="I720" t="s">
        <v>787</v>
      </c>
      <c r="J720" t="s">
        <v>3</v>
      </c>
      <c r="K720" t="s">
        <v>788</v>
      </c>
      <c r="L720">
        <v>37129807</v>
      </c>
      <c r="N720">
        <v>1011</v>
      </c>
      <c r="O720" t="s">
        <v>646</v>
      </c>
      <c r="P720" t="s">
        <v>646</v>
      </c>
      <c r="Q720">
        <v>1</v>
      </c>
      <c r="X720">
        <v>4.71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1</v>
      </c>
      <c r="AE720">
        <v>0</v>
      </c>
      <c r="AF720" t="s">
        <v>36</v>
      </c>
      <c r="AG720">
        <v>6.7706249999999999</v>
      </c>
      <c r="AH720">
        <v>2</v>
      </c>
      <c r="AI720">
        <v>51458369</v>
      </c>
      <c r="AJ720">
        <v>720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</row>
    <row r="721" spans="1:44" x14ac:dyDescent="0.2">
      <c r="A721">
        <f>ROW(Source!A335)</f>
        <v>335</v>
      </c>
      <c r="B721">
        <v>51458381</v>
      </c>
      <c r="C721">
        <v>51458361</v>
      </c>
      <c r="D721">
        <v>0</v>
      </c>
      <c r="E721">
        <v>1</v>
      </c>
      <c r="F721">
        <v>1</v>
      </c>
      <c r="G721">
        <v>1</v>
      </c>
      <c r="H721">
        <v>2</v>
      </c>
      <c r="I721" t="s">
        <v>789</v>
      </c>
      <c r="J721" t="s">
        <v>3</v>
      </c>
      <c r="K721" t="s">
        <v>790</v>
      </c>
      <c r="L721">
        <v>37129807</v>
      </c>
      <c r="N721">
        <v>1011</v>
      </c>
      <c r="O721" t="s">
        <v>646</v>
      </c>
      <c r="P721" t="s">
        <v>646</v>
      </c>
      <c r="Q721">
        <v>1</v>
      </c>
      <c r="X721">
        <v>1.92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1</v>
      </c>
      <c r="AE721">
        <v>0</v>
      </c>
      <c r="AF721" t="s">
        <v>36</v>
      </c>
      <c r="AG721">
        <v>2.76</v>
      </c>
      <c r="AH721">
        <v>2</v>
      </c>
      <c r="AI721">
        <v>51458370</v>
      </c>
      <c r="AJ721">
        <v>721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</row>
    <row r="722" spans="1:44" x14ac:dyDescent="0.2">
      <c r="A722">
        <f>ROW(Source!A335)</f>
        <v>335</v>
      </c>
      <c r="B722">
        <v>51458382</v>
      </c>
      <c r="C722">
        <v>51458361</v>
      </c>
      <c r="D722">
        <v>0</v>
      </c>
      <c r="E722">
        <v>1</v>
      </c>
      <c r="F722">
        <v>1</v>
      </c>
      <c r="G722">
        <v>1</v>
      </c>
      <c r="H722">
        <v>2</v>
      </c>
      <c r="I722" t="s">
        <v>754</v>
      </c>
      <c r="J722" t="s">
        <v>3</v>
      </c>
      <c r="K722" t="s">
        <v>755</v>
      </c>
      <c r="L722">
        <v>37129807</v>
      </c>
      <c r="N722">
        <v>1011</v>
      </c>
      <c r="O722" t="s">
        <v>646</v>
      </c>
      <c r="P722" t="s">
        <v>646</v>
      </c>
      <c r="Q722">
        <v>1</v>
      </c>
      <c r="X722">
        <v>11.47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1</v>
      </c>
      <c r="AE722">
        <v>0</v>
      </c>
      <c r="AF722" t="s">
        <v>36</v>
      </c>
      <c r="AG722">
        <v>16.488125</v>
      </c>
      <c r="AH722">
        <v>2</v>
      </c>
      <c r="AI722">
        <v>51458371</v>
      </c>
      <c r="AJ722">
        <v>722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</row>
    <row r="723" spans="1:44" x14ac:dyDescent="0.2">
      <c r="A723">
        <f>ROW(Source!A335)</f>
        <v>335</v>
      </c>
      <c r="B723">
        <v>51458383</v>
      </c>
      <c r="C723">
        <v>51458361</v>
      </c>
      <c r="D723">
        <v>0</v>
      </c>
      <c r="E723">
        <v>1</v>
      </c>
      <c r="F723">
        <v>1</v>
      </c>
      <c r="G723">
        <v>1</v>
      </c>
      <c r="H723">
        <v>3</v>
      </c>
      <c r="I723" t="s">
        <v>487</v>
      </c>
      <c r="J723" t="s">
        <v>3</v>
      </c>
      <c r="K723" t="s">
        <v>488</v>
      </c>
      <c r="L723">
        <v>1339</v>
      </c>
      <c r="N723">
        <v>1007</v>
      </c>
      <c r="O723" t="s">
        <v>57</v>
      </c>
      <c r="P723" t="s">
        <v>57</v>
      </c>
      <c r="Q723">
        <v>1</v>
      </c>
      <c r="X723">
        <v>1170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1</v>
      </c>
      <c r="AE723">
        <v>0</v>
      </c>
      <c r="AF723" t="s">
        <v>3</v>
      </c>
      <c r="AG723">
        <v>1170</v>
      </c>
      <c r="AH723">
        <v>2</v>
      </c>
      <c r="AI723">
        <v>51458372</v>
      </c>
      <c r="AJ723">
        <v>723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</row>
    <row r="724" spans="1:44" x14ac:dyDescent="0.2">
      <c r="A724">
        <f>ROW(Source!A336)</f>
        <v>336</v>
      </c>
      <c r="B724">
        <v>51458373</v>
      </c>
      <c r="C724">
        <v>51458361</v>
      </c>
      <c r="D724">
        <v>0</v>
      </c>
      <c r="E724">
        <v>1</v>
      </c>
      <c r="F724">
        <v>1</v>
      </c>
      <c r="G724">
        <v>1</v>
      </c>
      <c r="H724">
        <v>1</v>
      </c>
      <c r="I724" t="s">
        <v>703</v>
      </c>
      <c r="J724" t="s">
        <v>3</v>
      </c>
      <c r="K724" t="s">
        <v>704</v>
      </c>
      <c r="L724">
        <v>1369</v>
      </c>
      <c r="N724">
        <v>1013</v>
      </c>
      <c r="O724" t="s">
        <v>642</v>
      </c>
      <c r="P724" t="s">
        <v>642</v>
      </c>
      <c r="Q724">
        <v>1</v>
      </c>
      <c r="X724">
        <v>137.16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1</v>
      </c>
      <c r="AE724">
        <v>1</v>
      </c>
      <c r="AF724" t="s">
        <v>43</v>
      </c>
      <c r="AG724">
        <v>181.39409999999995</v>
      </c>
      <c r="AH724">
        <v>2</v>
      </c>
      <c r="AI724">
        <v>51458362</v>
      </c>
      <c r="AJ724">
        <v>724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</row>
    <row r="725" spans="1:44" x14ac:dyDescent="0.2">
      <c r="A725">
        <f>ROW(Source!A336)</f>
        <v>336</v>
      </c>
      <c r="B725">
        <v>51458374</v>
      </c>
      <c r="C725">
        <v>51458361</v>
      </c>
      <c r="D725">
        <v>121548</v>
      </c>
      <c r="E725">
        <v>1</v>
      </c>
      <c r="F725">
        <v>1</v>
      </c>
      <c r="G725">
        <v>1</v>
      </c>
      <c r="H725">
        <v>1</v>
      </c>
      <c r="I725" t="s">
        <v>31</v>
      </c>
      <c r="J725" t="s">
        <v>3</v>
      </c>
      <c r="K725" t="s">
        <v>643</v>
      </c>
      <c r="L725">
        <v>1369</v>
      </c>
      <c r="N725">
        <v>1013</v>
      </c>
      <c r="O725" t="s">
        <v>642</v>
      </c>
      <c r="P725" t="s">
        <v>642</v>
      </c>
      <c r="Q725">
        <v>1</v>
      </c>
      <c r="X725">
        <v>53.69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1</v>
      </c>
      <c r="AE725">
        <v>2</v>
      </c>
      <c r="AF725" t="s">
        <v>36</v>
      </c>
      <c r="AG725">
        <v>77.179374999999993</v>
      </c>
      <c r="AH725">
        <v>2</v>
      </c>
      <c r="AI725">
        <v>51458363</v>
      </c>
      <c r="AJ725">
        <v>725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</row>
    <row r="726" spans="1:44" x14ac:dyDescent="0.2">
      <c r="A726">
        <f>ROW(Source!A336)</f>
        <v>336</v>
      </c>
      <c r="B726">
        <v>51458375</v>
      </c>
      <c r="C726">
        <v>51458361</v>
      </c>
      <c r="D726">
        <v>0</v>
      </c>
      <c r="E726">
        <v>1</v>
      </c>
      <c r="F726">
        <v>1</v>
      </c>
      <c r="G726">
        <v>1</v>
      </c>
      <c r="H726">
        <v>2</v>
      </c>
      <c r="I726" t="s">
        <v>705</v>
      </c>
      <c r="J726" t="s">
        <v>3</v>
      </c>
      <c r="K726" t="s">
        <v>706</v>
      </c>
      <c r="L726">
        <v>37129807</v>
      </c>
      <c r="N726">
        <v>1011</v>
      </c>
      <c r="O726" t="s">
        <v>646</v>
      </c>
      <c r="P726" t="s">
        <v>646</v>
      </c>
      <c r="Q726">
        <v>1</v>
      </c>
      <c r="X726">
        <v>18.350000000000001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1</v>
      </c>
      <c r="AE726">
        <v>0</v>
      </c>
      <c r="AF726" t="s">
        <v>36</v>
      </c>
      <c r="AG726">
        <v>26.378124999999997</v>
      </c>
      <c r="AH726">
        <v>2</v>
      </c>
      <c r="AI726">
        <v>51458364</v>
      </c>
      <c r="AJ726">
        <v>726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</row>
    <row r="727" spans="1:44" x14ac:dyDescent="0.2">
      <c r="A727">
        <f>ROW(Source!A336)</f>
        <v>336</v>
      </c>
      <c r="B727">
        <v>51458376</v>
      </c>
      <c r="C727">
        <v>51458361</v>
      </c>
      <c r="D727">
        <v>0</v>
      </c>
      <c r="E727">
        <v>1</v>
      </c>
      <c r="F727">
        <v>1</v>
      </c>
      <c r="G727">
        <v>1</v>
      </c>
      <c r="H727">
        <v>2</v>
      </c>
      <c r="I727" t="s">
        <v>693</v>
      </c>
      <c r="J727" t="s">
        <v>3</v>
      </c>
      <c r="K727" t="s">
        <v>694</v>
      </c>
      <c r="L727">
        <v>37129807</v>
      </c>
      <c r="N727">
        <v>1011</v>
      </c>
      <c r="O727" t="s">
        <v>646</v>
      </c>
      <c r="P727" t="s">
        <v>646</v>
      </c>
      <c r="Q727">
        <v>1</v>
      </c>
      <c r="X727">
        <v>3.31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1</v>
      </c>
      <c r="AE727">
        <v>0</v>
      </c>
      <c r="AF727" t="s">
        <v>36</v>
      </c>
      <c r="AG727">
        <v>4.7581249999999997</v>
      </c>
      <c r="AH727">
        <v>2</v>
      </c>
      <c r="AI727">
        <v>51458365</v>
      </c>
      <c r="AJ727">
        <v>727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</row>
    <row r="728" spans="1:44" x14ac:dyDescent="0.2">
      <c r="A728">
        <f>ROW(Source!A336)</f>
        <v>336</v>
      </c>
      <c r="B728">
        <v>51458377</v>
      </c>
      <c r="C728">
        <v>51458361</v>
      </c>
      <c r="D728">
        <v>0</v>
      </c>
      <c r="E728">
        <v>1</v>
      </c>
      <c r="F728">
        <v>1</v>
      </c>
      <c r="G728">
        <v>1</v>
      </c>
      <c r="H728">
        <v>2</v>
      </c>
      <c r="I728" t="s">
        <v>695</v>
      </c>
      <c r="J728" t="s">
        <v>3</v>
      </c>
      <c r="K728" t="s">
        <v>696</v>
      </c>
      <c r="L728">
        <v>37129807</v>
      </c>
      <c r="N728">
        <v>1011</v>
      </c>
      <c r="O728" t="s">
        <v>646</v>
      </c>
      <c r="P728" t="s">
        <v>646</v>
      </c>
      <c r="Q728">
        <v>1</v>
      </c>
      <c r="X728">
        <v>3.31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1</v>
      </c>
      <c r="AE728">
        <v>0</v>
      </c>
      <c r="AF728" t="s">
        <v>36</v>
      </c>
      <c r="AG728">
        <v>4.7581249999999997</v>
      </c>
      <c r="AH728">
        <v>2</v>
      </c>
      <c r="AI728">
        <v>51458366</v>
      </c>
      <c r="AJ728">
        <v>728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</row>
    <row r="729" spans="1:44" x14ac:dyDescent="0.2">
      <c r="A729">
        <f>ROW(Source!A336)</f>
        <v>336</v>
      </c>
      <c r="B729">
        <v>51458378</v>
      </c>
      <c r="C729">
        <v>51458361</v>
      </c>
      <c r="D729">
        <v>0</v>
      </c>
      <c r="E729">
        <v>1</v>
      </c>
      <c r="F729">
        <v>1</v>
      </c>
      <c r="G729">
        <v>1</v>
      </c>
      <c r="H729">
        <v>2</v>
      </c>
      <c r="I729" t="s">
        <v>811</v>
      </c>
      <c r="J729" t="s">
        <v>3</v>
      </c>
      <c r="K729" t="s">
        <v>812</v>
      </c>
      <c r="L729">
        <v>37129807</v>
      </c>
      <c r="N729">
        <v>1011</v>
      </c>
      <c r="O729" t="s">
        <v>646</v>
      </c>
      <c r="P729" t="s">
        <v>646</v>
      </c>
      <c r="Q729">
        <v>1</v>
      </c>
      <c r="X729">
        <v>4.1399999999999997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1</v>
      </c>
      <c r="AE729">
        <v>0</v>
      </c>
      <c r="AF729" t="s">
        <v>36</v>
      </c>
      <c r="AG729">
        <v>5.951249999999999</v>
      </c>
      <c r="AH729">
        <v>2</v>
      </c>
      <c r="AI729">
        <v>51458367</v>
      </c>
      <c r="AJ729">
        <v>729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</row>
    <row r="730" spans="1:44" x14ac:dyDescent="0.2">
      <c r="A730">
        <f>ROW(Source!A336)</f>
        <v>336</v>
      </c>
      <c r="B730">
        <v>51458379</v>
      </c>
      <c r="C730">
        <v>51458361</v>
      </c>
      <c r="D730">
        <v>0</v>
      </c>
      <c r="E730">
        <v>1</v>
      </c>
      <c r="F730">
        <v>1</v>
      </c>
      <c r="G730">
        <v>1</v>
      </c>
      <c r="H730">
        <v>2</v>
      </c>
      <c r="I730" t="s">
        <v>815</v>
      </c>
      <c r="J730" t="s">
        <v>3</v>
      </c>
      <c r="K730" t="s">
        <v>816</v>
      </c>
      <c r="L730">
        <v>37129807</v>
      </c>
      <c r="N730">
        <v>1011</v>
      </c>
      <c r="O730" t="s">
        <v>646</v>
      </c>
      <c r="P730" t="s">
        <v>646</v>
      </c>
      <c r="Q730">
        <v>1</v>
      </c>
      <c r="X730">
        <v>6.32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1</v>
      </c>
      <c r="AE730">
        <v>0</v>
      </c>
      <c r="AF730" t="s">
        <v>36</v>
      </c>
      <c r="AG730">
        <v>9.0849999999999991</v>
      </c>
      <c r="AH730">
        <v>2</v>
      </c>
      <c r="AI730">
        <v>51458368</v>
      </c>
      <c r="AJ730">
        <v>730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</row>
    <row r="731" spans="1:44" x14ac:dyDescent="0.2">
      <c r="A731">
        <f>ROW(Source!A336)</f>
        <v>336</v>
      </c>
      <c r="B731">
        <v>51458380</v>
      </c>
      <c r="C731">
        <v>51458361</v>
      </c>
      <c r="D731">
        <v>0</v>
      </c>
      <c r="E731">
        <v>1</v>
      </c>
      <c r="F731">
        <v>1</v>
      </c>
      <c r="G731">
        <v>1</v>
      </c>
      <c r="H731">
        <v>2</v>
      </c>
      <c r="I731" t="s">
        <v>787</v>
      </c>
      <c r="J731" t="s">
        <v>3</v>
      </c>
      <c r="K731" t="s">
        <v>788</v>
      </c>
      <c r="L731">
        <v>37129807</v>
      </c>
      <c r="N731">
        <v>1011</v>
      </c>
      <c r="O731" t="s">
        <v>646</v>
      </c>
      <c r="P731" t="s">
        <v>646</v>
      </c>
      <c r="Q731">
        <v>1</v>
      </c>
      <c r="X731">
        <v>4.71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1</v>
      </c>
      <c r="AE731">
        <v>0</v>
      </c>
      <c r="AF731" t="s">
        <v>36</v>
      </c>
      <c r="AG731">
        <v>6.7706249999999999</v>
      </c>
      <c r="AH731">
        <v>2</v>
      </c>
      <c r="AI731">
        <v>51458369</v>
      </c>
      <c r="AJ731">
        <v>731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</row>
    <row r="732" spans="1:44" x14ac:dyDescent="0.2">
      <c r="A732">
        <f>ROW(Source!A336)</f>
        <v>336</v>
      </c>
      <c r="B732">
        <v>51458381</v>
      </c>
      <c r="C732">
        <v>51458361</v>
      </c>
      <c r="D732">
        <v>0</v>
      </c>
      <c r="E732">
        <v>1</v>
      </c>
      <c r="F732">
        <v>1</v>
      </c>
      <c r="G732">
        <v>1</v>
      </c>
      <c r="H732">
        <v>2</v>
      </c>
      <c r="I732" t="s">
        <v>789</v>
      </c>
      <c r="J732" t="s">
        <v>3</v>
      </c>
      <c r="K732" t="s">
        <v>790</v>
      </c>
      <c r="L732">
        <v>37129807</v>
      </c>
      <c r="N732">
        <v>1011</v>
      </c>
      <c r="O732" t="s">
        <v>646</v>
      </c>
      <c r="P732" t="s">
        <v>646</v>
      </c>
      <c r="Q732">
        <v>1</v>
      </c>
      <c r="X732">
        <v>1.92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1</v>
      </c>
      <c r="AE732">
        <v>0</v>
      </c>
      <c r="AF732" t="s">
        <v>36</v>
      </c>
      <c r="AG732">
        <v>2.76</v>
      </c>
      <c r="AH732">
        <v>2</v>
      </c>
      <c r="AI732">
        <v>51458370</v>
      </c>
      <c r="AJ732">
        <v>732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</row>
    <row r="733" spans="1:44" x14ac:dyDescent="0.2">
      <c r="A733">
        <f>ROW(Source!A336)</f>
        <v>336</v>
      </c>
      <c r="B733">
        <v>51458382</v>
      </c>
      <c r="C733">
        <v>51458361</v>
      </c>
      <c r="D733">
        <v>0</v>
      </c>
      <c r="E733">
        <v>1</v>
      </c>
      <c r="F733">
        <v>1</v>
      </c>
      <c r="G733">
        <v>1</v>
      </c>
      <c r="H733">
        <v>2</v>
      </c>
      <c r="I733" t="s">
        <v>754</v>
      </c>
      <c r="J733" t="s">
        <v>3</v>
      </c>
      <c r="K733" t="s">
        <v>755</v>
      </c>
      <c r="L733">
        <v>37129807</v>
      </c>
      <c r="N733">
        <v>1011</v>
      </c>
      <c r="O733" t="s">
        <v>646</v>
      </c>
      <c r="P733" t="s">
        <v>646</v>
      </c>
      <c r="Q733">
        <v>1</v>
      </c>
      <c r="X733">
        <v>11.47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1</v>
      </c>
      <c r="AE733">
        <v>0</v>
      </c>
      <c r="AF733" t="s">
        <v>36</v>
      </c>
      <c r="AG733">
        <v>16.488125</v>
      </c>
      <c r="AH733">
        <v>2</v>
      </c>
      <c r="AI733">
        <v>51458371</v>
      </c>
      <c r="AJ733">
        <v>733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</row>
    <row r="734" spans="1:44" x14ac:dyDescent="0.2">
      <c r="A734">
        <f>ROW(Source!A336)</f>
        <v>336</v>
      </c>
      <c r="B734">
        <v>51458383</v>
      </c>
      <c r="C734">
        <v>51458361</v>
      </c>
      <c r="D734">
        <v>0</v>
      </c>
      <c r="E734">
        <v>1</v>
      </c>
      <c r="F734">
        <v>1</v>
      </c>
      <c r="G734">
        <v>1</v>
      </c>
      <c r="H734">
        <v>3</v>
      </c>
      <c r="I734" t="s">
        <v>487</v>
      </c>
      <c r="J734" t="s">
        <v>3</v>
      </c>
      <c r="K734" t="s">
        <v>488</v>
      </c>
      <c r="L734">
        <v>1339</v>
      </c>
      <c r="N734">
        <v>1007</v>
      </c>
      <c r="O734" t="s">
        <v>57</v>
      </c>
      <c r="P734" t="s">
        <v>57</v>
      </c>
      <c r="Q734">
        <v>1</v>
      </c>
      <c r="X734">
        <v>1170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1</v>
      </c>
      <c r="AE734">
        <v>0</v>
      </c>
      <c r="AF734" t="s">
        <v>3</v>
      </c>
      <c r="AG734">
        <v>1170</v>
      </c>
      <c r="AH734">
        <v>2</v>
      </c>
      <c r="AI734">
        <v>51458372</v>
      </c>
      <c r="AJ734">
        <v>734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</row>
    <row r="735" spans="1:44" x14ac:dyDescent="0.2">
      <c r="A735">
        <f>ROW(Source!A337)</f>
        <v>337</v>
      </c>
      <c r="B735">
        <v>51458396</v>
      </c>
      <c r="C735">
        <v>51458384</v>
      </c>
      <c r="D735">
        <v>0</v>
      </c>
      <c r="E735">
        <v>1</v>
      </c>
      <c r="F735">
        <v>1</v>
      </c>
      <c r="G735">
        <v>1</v>
      </c>
      <c r="H735">
        <v>1</v>
      </c>
      <c r="I735" t="s">
        <v>703</v>
      </c>
      <c r="J735" t="s">
        <v>3</v>
      </c>
      <c r="K735" t="s">
        <v>704</v>
      </c>
      <c r="L735">
        <v>1369</v>
      </c>
      <c r="N735">
        <v>1013</v>
      </c>
      <c r="O735" t="s">
        <v>642</v>
      </c>
      <c r="P735" t="s">
        <v>642</v>
      </c>
      <c r="Q735">
        <v>1</v>
      </c>
      <c r="X735">
        <v>137.16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1</v>
      </c>
      <c r="AE735">
        <v>1</v>
      </c>
      <c r="AF735" t="s">
        <v>43</v>
      </c>
      <c r="AG735">
        <v>181.39409999999995</v>
      </c>
      <c r="AH735">
        <v>2</v>
      </c>
      <c r="AI735">
        <v>51458385</v>
      </c>
      <c r="AJ735">
        <v>735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</row>
    <row r="736" spans="1:44" x14ac:dyDescent="0.2">
      <c r="A736">
        <f>ROW(Source!A337)</f>
        <v>337</v>
      </c>
      <c r="B736">
        <v>51458397</v>
      </c>
      <c r="C736">
        <v>51458384</v>
      </c>
      <c r="D736">
        <v>121548</v>
      </c>
      <c r="E736">
        <v>1</v>
      </c>
      <c r="F736">
        <v>1</v>
      </c>
      <c r="G736">
        <v>1</v>
      </c>
      <c r="H736">
        <v>1</v>
      </c>
      <c r="I736" t="s">
        <v>31</v>
      </c>
      <c r="J736" t="s">
        <v>3</v>
      </c>
      <c r="K736" t="s">
        <v>643</v>
      </c>
      <c r="L736">
        <v>1369</v>
      </c>
      <c r="N736">
        <v>1013</v>
      </c>
      <c r="O736" t="s">
        <v>642</v>
      </c>
      <c r="P736" t="s">
        <v>642</v>
      </c>
      <c r="Q736">
        <v>1</v>
      </c>
      <c r="X736">
        <v>53.69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1</v>
      </c>
      <c r="AE736">
        <v>2</v>
      </c>
      <c r="AF736" t="s">
        <v>36</v>
      </c>
      <c r="AG736">
        <v>77.179374999999993</v>
      </c>
      <c r="AH736">
        <v>2</v>
      </c>
      <c r="AI736">
        <v>51458386</v>
      </c>
      <c r="AJ736">
        <v>736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</row>
    <row r="737" spans="1:44" x14ac:dyDescent="0.2">
      <c r="A737">
        <f>ROW(Source!A337)</f>
        <v>337</v>
      </c>
      <c r="B737">
        <v>51458398</v>
      </c>
      <c r="C737">
        <v>51458384</v>
      </c>
      <c r="D737">
        <v>0</v>
      </c>
      <c r="E737">
        <v>1</v>
      </c>
      <c r="F737">
        <v>1</v>
      </c>
      <c r="G737">
        <v>1</v>
      </c>
      <c r="H737">
        <v>2</v>
      </c>
      <c r="I737" t="s">
        <v>705</v>
      </c>
      <c r="J737" t="s">
        <v>3</v>
      </c>
      <c r="K737" t="s">
        <v>706</v>
      </c>
      <c r="L737">
        <v>37129807</v>
      </c>
      <c r="N737">
        <v>1011</v>
      </c>
      <c r="O737" t="s">
        <v>646</v>
      </c>
      <c r="P737" t="s">
        <v>646</v>
      </c>
      <c r="Q737">
        <v>1</v>
      </c>
      <c r="X737">
        <v>18.350000000000001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1</v>
      </c>
      <c r="AE737">
        <v>0</v>
      </c>
      <c r="AF737" t="s">
        <v>36</v>
      </c>
      <c r="AG737">
        <v>26.378124999999997</v>
      </c>
      <c r="AH737">
        <v>2</v>
      </c>
      <c r="AI737">
        <v>51458387</v>
      </c>
      <c r="AJ737">
        <v>737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</row>
    <row r="738" spans="1:44" x14ac:dyDescent="0.2">
      <c r="A738">
        <f>ROW(Source!A337)</f>
        <v>337</v>
      </c>
      <c r="B738">
        <v>51458399</v>
      </c>
      <c r="C738">
        <v>51458384</v>
      </c>
      <c r="D738">
        <v>0</v>
      </c>
      <c r="E738">
        <v>1</v>
      </c>
      <c r="F738">
        <v>1</v>
      </c>
      <c r="G738">
        <v>1</v>
      </c>
      <c r="H738">
        <v>2</v>
      </c>
      <c r="I738" t="s">
        <v>693</v>
      </c>
      <c r="J738" t="s">
        <v>3</v>
      </c>
      <c r="K738" t="s">
        <v>694</v>
      </c>
      <c r="L738">
        <v>37129807</v>
      </c>
      <c r="N738">
        <v>1011</v>
      </c>
      <c r="O738" t="s">
        <v>646</v>
      </c>
      <c r="P738" t="s">
        <v>646</v>
      </c>
      <c r="Q738">
        <v>1</v>
      </c>
      <c r="X738">
        <v>3.31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1</v>
      </c>
      <c r="AE738">
        <v>0</v>
      </c>
      <c r="AF738" t="s">
        <v>36</v>
      </c>
      <c r="AG738">
        <v>4.7581249999999997</v>
      </c>
      <c r="AH738">
        <v>2</v>
      </c>
      <c r="AI738">
        <v>51458388</v>
      </c>
      <c r="AJ738">
        <v>738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</row>
    <row r="739" spans="1:44" x14ac:dyDescent="0.2">
      <c r="A739">
        <f>ROW(Source!A337)</f>
        <v>337</v>
      </c>
      <c r="B739">
        <v>51458400</v>
      </c>
      <c r="C739">
        <v>51458384</v>
      </c>
      <c r="D739">
        <v>0</v>
      </c>
      <c r="E739">
        <v>1</v>
      </c>
      <c r="F739">
        <v>1</v>
      </c>
      <c r="G739">
        <v>1</v>
      </c>
      <c r="H739">
        <v>2</v>
      </c>
      <c r="I739" t="s">
        <v>695</v>
      </c>
      <c r="J739" t="s">
        <v>3</v>
      </c>
      <c r="K739" t="s">
        <v>696</v>
      </c>
      <c r="L739">
        <v>37129807</v>
      </c>
      <c r="N739">
        <v>1011</v>
      </c>
      <c r="O739" t="s">
        <v>646</v>
      </c>
      <c r="P739" t="s">
        <v>646</v>
      </c>
      <c r="Q739">
        <v>1</v>
      </c>
      <c r="X739">
        <v>3.31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1</v>
      </c>
      <c r="AE739">
        <v>0</v>
      </c>
      <c r="AF739" t="s">
        <v>36</v>
      </c>
      <c r="AG739">
        <v>4.7581249999999997</v>
      </c>
      <c r="AH739">
        <v>2</v>
      </c>
      <c r="AI739">
        <v>51458389</v>
      </c>
      <c r="AJ739">
        <v>739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</row>
    <row r="740" spans="1:44" x14ac:dyDescent="0.2">
      <c r="A740">
        <f>ROW(Source!A337)</f>
        <v>337</v>
      </c>
      <c r="B740">
        <v>51458401</v>
      </c>
      <c r="C740">
        <v>51458384</v>
      </c>
      <c r="D740">
        <v>0</v>
      </c>
      <c r="E740">
        <v>1</v>
      </c>
      <c r="F740">
        <v>1</v>
      </c>
      <c r="G740">
        <v>1</v>
      </c>
      <c r="H740">
        <v>2</v>
      </c>
      <c r="I740" t="s">
        <v>811</v>
      </c>
      <c r="J740" t="s">
        <v>3</v>
      </c>
      <c r="K740" t="s">
        <v>812</v>
      </c>
      <c r="L740">
        <v>37129807</v>
      </c>
      <c r="N740">
        <v>1011</v>
      </c>
      <c r="O740" t="s">
        <v>646</v>
      </c>
      <c r="P740" t="s">
        <v>646</v>
      </c>
      <c r="Q740">
        <v>1</v>
      </c>
      <c r="X740">
        <v>4.1399999999999997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1</v>
      </c>
      <c r="AE740">
        <v>0</v>
      </c>
      <c r="AF740" t="s">
        <v>36</v>
      </c>
      <c r="AG740">
        <v>5.951249999999999</v>
      </c>
      <c r="AH740">
        <v>2</v>
      </c>
      <c r="AI740">
        <v>51458390</v>
      </c>
      <c r="AJ740">
        <v>740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</row>
    <row r="741" spans="1:44" x14ac:dyDescent="0.2">
      <c r="A741">
        <f>ROW(Source!A337)</f>
        <v>337</v>
      </c>
      <c r="B741">
        <v>51458402</v>
      </c>
      <c r="C741">
        <v>51458384</v>
      </c>
      <c r="D741">
        <v>0</v>
      </c>
      <c r="E741">
        <v>1</v>
      </c>
      <c r="F741">
        <v>1</v>
      </c>
      <c r="G741">
        <v>1</v>
      </c>
      <c r="H741">
        <v>2</v>
      </c>
      <c r="I741" t="s">
        <v>815</v>
      </c>
      <c r="J741" t="s">
        <v>3</v>
      </c>
      <c r="K741" t="s">
        <v>816</v>
      </c>
      <c r="L741">
        <v>37129807</v>
      </c>
      <c r="N741">
        <v>1011</v>
      </c>
      <c r="O741" t="s">
        <v>646</v>
      </c>
      <c r="P741" t="s">
        <v>646</v>
      </c>
      <c r="Q741">
        <v>1</v>
      </c>
      <c r="X741">
        <v>6.32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1</v>
      </c>
      <c r="AE741">
        <v>0</v>
      </c>
      <c r="AF741" t="s">
        <v>36</v>
      </c>
      <c r="AG741">
        <v>9.0849999999999991</v>
      </c>
      <c r="AH741">
        <v>2</v>
      </c>
      <c r="AI741">
        <v>51458391</v>
      </c>
      <c r="AJ741">
        <v>741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</row>
    <row r="742" spans="1:44" x14ac:dyDescent="0.2">
      <c r="A742">
        <f>ROW(Source!A337)</f>
        <v>337</v>
      </c>
      <c r="B742">
        <v>51458403</v>
      </c>
      <c r="C742">
        <v>51458384</v>
      </c>
      <c r="D742">
        <v>0</v>
      </c>
      <c r="E742">
        <v>1</v>
      </c>
      <c r="F742">
        <v>1</v>
      </c>
      <c r="G742">
        <v>1</v>
      </c>
      <c r="H742">
        <v>2</v>
      </c>
      <c r="I742" t="s">
        <v>787</v>
      </c>
      <c r="J742" t="s">
        <v>3</v>
      </c>
      <c r="K742" t="s">
        <v>788</v>
      </c>
      <c r="L742">
        <v>37129807</v>
      </c>
      <c r="N742">
        <v>1011</v>
      </c>
      <c r="O742" t="s">
        <v>646</v>
      </c>
      <c r="P742" t="s">
        <v>646</v>
      </c>
      <c r="Q742">
        <v>1</v>
      </c>
      <c r="X742">
        <v>4.71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1</v>
      </c>
      <c r="AE742">
        <v>0</v>
      </c>
      <c r="AF742" t="s">
        <v>36</v>
      </c>
      <c r="AG742">
        <v>6.7706249999999999</v>
      </c>
      <c r="AH742">
        <v>2</v>
      </c>
      <c r="AI742">
        <v>51458392</v>
      </c>
      <c r="AJ742">
        <v>742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</row>
    <row r="743" spans="1:44" x14ac:dyDescent="0.2">
      <c r="A743">
        <f>ROW(Source!A337)</f>
        <v>337</v>
      </c>
      <c r="B743">
        <v>51458404</v>
      </c>
      <c r="C743">
        <v>51458384</v>
      </c>
      <c r="D743">
        <v>0</v>
      </c>
      <c r="E743">
        <v>1</v>
      </c>
      <c r="F743">
        <v>1</v>
      </c>
      <c r="G743">
        <v>1</v>
      </c>
      <c r="H743">
        <v>2</v>
      </c>
      <c r="I743" t="s">
        <v>789</v>
      </c>
      <c r="J743" t="s">
        <v>3</v>
      </c>
      <c r="K743" t="s">
        <v>790</v>
      </c>
      <c r="L743">
        <v>37129807</v>
      </c>
      <c r="N743">
        <v>1011</v>
      </c>
      <c r="O743" t="s">
        <v>646</v>
      </c>
      <c r="P743" t="s">
        <v>646</v>
      </c>
      <c r="Q743">
        <v>1</v>
      </c>
      <c r="X743">
        <v>1.92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1</v>
      </c>
      <c r="AE743">
        <v>0</v>
      </c>
      <c r="AF743" t="s">
        <v>36</v>
      </c>
      <c r="AG743">
        <v>2.76</v>
      </c>
      <c r="AH743">
        <v>2</v>
      </c>
      <c r="AI743">
        <v>51458393</v>
      </c>
      <c r="AJ743">
        <v>743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</row>
    <row r="744" spans="1:44" x14ac:dyDescent="0.2">
      <c r="A744">
        <f>ROW(Source!A337)</f>
        <v>337</v>
      </c>
      <c r="B744">
        <v>51458405</v>
      </c>
      <c r="C744">
        <v>51458384</v>
      </c>
      <c r="D744">
        <v>0</v>
      </c>
      <c r="E744">
        <v>1</v>
      </c>
      <c r="F744">
        <v>1</v>
      </c>
      <c r="G744">
        <v>1</v>
      </c>
      <c r="H744">
        <v>2</v>
      </c>
      <c r="I744" t="s">
        <v>754</v>
      </c>
      <c r="J744" t="s">
        <v>3</v>
      </c>
      <c r="K744" t="s">
        <v>755</v>
      </c>
      <c r="L744">
        <v>37129807</v>
      </c>
      <c r="N744">
        <v>1011</v>
      </c>
      <c r="O744" t="s">
        <v>646</v>
      </c>
      <c r="P744" t="s">
        <v>646</v>
      </c>
      <c r="Q744">
        <v>1</v>
      </c>
      <c r="X744">
        <v>11.47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1</v>
      </c>
      <c r="AE744">
        <v>0</v>
      </c>
      <c r="AF744" t="s">
        <v>36</v>
      </c>
      <c r="AG744">
        <v>16.488125</v>
      </c>
      <c r="AH744">
        <v>2</v>
      </c>
      <c r="AI744">
        <v>51458394</v>
      </c>
      <c r="AJ744">
        <v>744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</row>
    <row r="745" spans="1:44" x14ac:dyDescent="0.2">
      <c r="A745">
        <f>ROW(Source!A337)</f>
        <v>337</v>
      </c>
      <c r="B745">
        <v>51458406</v>
      </c>
      <c r="C745">
        <v>51458384</v>
      </c>
      <c r="D745">
        <v>0</v>
      </c>
      <c r="E745">
        <v>1</v>
      </c>
      <c r="F745">
        <v>1</v>
      </c>
      <c r="G745">
        <v>1</v>
      </c>
      <c r="H745">
        <v>3</v>
      </c>
      <c r="I745" t="s">
        <v>487</v>
      </c>
      <c r="J745" t="s">
        <v>3</v>
      </c>
      <c r="K745" t="s">
        <v>488</v>
      </c>
      <c r="L745">
        <v>1339</v>
      </c>
      <c r="N745">
        <v>1007</v>
      </c>
      <c r="O745" t="s">
        <v>57</v>
      </c>
      <c r="P745" t="s">
        <v>57</v>
      </c>
      <c r="Q745">
        <v>1</v>
      </c>
      <c r="X745">
        <v>1170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1</v>
      </c>
      <c r="AE745">
        <v>0</v>
      </c>
      <c r="AF745" t="s">
        <v>3</v>
      </c>
      <c r="AG745">
        <v>1170</v>
      </c>
      <c r="AH745">
        <v>2</v>
      </c>
      <c r="AI745">
        <v>51458395</v>
      </c>
      <c r="AJ745">
        <v>745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</row>
    <row r="746" spans="1:44" x14ac:dyDescent="0.2">
      <c r="A746">
        <f>ROW(Source!A338)</f>
        <v>338</v>
      </c>
      <c r="B746">
        <v>51458396</v>
      </c>
      <c r="C746">
        <v>51458384</v>
      </c>
      <c r="D746">
        <v>0</v>
      </c>
      <c r="E746">
        <v>1</v>
      </c>
      <c r="F746">
        <v>1</v>
      </c>
      <c r="G746">
        <v>1</v>
      </c>
      <c r="H746">
        <v>1</v>
      </c>
      <c r="I746" t="s">
        <v>703</v>
      </c>
      <c r="J746" t="s">
        <v>3</v>
      </c>
      <c r="K746" t="s">
        <v>704</v>
      </c>
      <c r="L746">
        <v>1369</v>
      </c>
      <c r="N746">
        <v>1013</v>
      </c>
      <c r="O746" t="s">
        <v>642</v>
      </c>
      <c r="P746" t="s">
        <v>642</v>
      </c>
      <c r="Q746">
        <v>1</v>
      </c>
      <c r="X746">
        <v>137.16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1</v>
      </c>
      <c r="AE746">
        <v>1</v>
      </c>
      <c r="AF746" t="s">
        <v>43</v>
      </c>
      <c r="AG746">
        <v>181.39409999999995</v>
      </c>
      <c r="AH746">
        <v>2</v>
      </c>
      <c r="AI746">
        <v>51458385</v>
      </c>
      <c r="AJ746">
        <v>746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</row>
    <row r="747" spans="1:44" x14ac:dyDescent="0.2">
      <c r="A747">
        <f>ROW(Source!A338)</f>
        <v>338</v>
      </c>
      <c r="B747">
        <v>51458397</v>
      </c>
      <c r="C747">
        <v>51458384</v>
      </c>
      <c r="D747">
        <v>121548</v>
      </c>
      <c r="E747">
        <v>1</v>
      </c>
      <c r="F747">
        <v>1</v>
      </c>
      <c r="G747">
        <v>1</v>
      </c>
      <c r="H747">
        <v>1</v>
      </c>
      <c r="I747" t="s">
        <v>31</v>
      </c>
      <c r="J747" t="s">
        <v>3</v>
      </c>
      <c r="K747" t="s">
        <v>643</v>
      </c>
      <c r="L747">
        <v>1369</v>
      </c>
      <c r="N747">
        <v>1013</v>
      </c>
      <c r="O747" t="s">
        <v>642</v>
      </c>
      <c r="P747" t="s">
        <v>642</v>
      </c>
      <c r="Q747">
        <v>1</v>
      </c>
      <c r="X747">
        <v>53.69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1</v>
      </c>
      <c r="AE747">
        <v>2</v>
      </c>
      <c r="AF747" t="s">
        <v>36</v>
      </c>
      <c r="AG747">
        <v>77.179374999999993</v>
      </c>
      <c r="AH747">
        <v>2</v>
      </c>
      <c r="AI747">
        <v>51458386</v>
      </c>
      <c r="AJ747">
        <v>747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</row>
    <row r="748" spans="1:44" x14ac:dyDescent="0.2">
      <c r="A748">
        <f>ROW(Source!A338)</f>
        <v>338</v>
      </c>
      <c r="B748">
        <v>51458398</v>
      </c>
      <c r="C748">
        <v>51458384</v>
      </c>
      <c r="D748">
        <v>0</v>
      </c>
      <c r="E748">
        <v>1</v>
      </c>
      <c r="F748">
        <v>1</v>
      </c>
      <c r="G748">
        <v>1</v>
      </c>
      <c r="H748">
        <v>2</v>
      </c>
      <c r="I748" t="s">
        <v>705</v>
      </c>
      <c r="J748" t="s">
        <v>3</v>
      </c>
      <c r="K748" t="s">
        <v>706</v>
      </c>
      <c r="L748">
        <v>37129807</v>
      </c>
      <c r="N748">
        <v>1011</v>
      </c>
      <c r="O748" t="s">
        <v>646</v>
      </c>
      <c r="P748" t="s">
        <v>646</v>
      </c>
      <c r="Q748">
        <v>1</v>
      </c>
      <c r="X748">
        <v>18.350000000000001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1</v>
      </c>
      <c r="AE748">
        <v>0</v>
      </c>
      <c r="AF748" t="s">
        <v>36</v>
      </c>
      <c r="AG748">
        <v>26.378124999999997</v>
      </c>
      <c r="AH748">
        <v>2</v>
      </c>
      <c r="AI748">
        <v>51458387</v>
      </c>
      <c r="AJ748">
        <v>748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</row>
    <row r="749" spans="1:44" x14ac:dyDescent="0.2">
      <c r="A749">
        <f>ROW(Source!A338)</f>
        <v>338</v>
      </c>
      <c r="B749">
        <v>51458399</v>
      </c>
      <c r="C749">
        <v>51458384</v>
      </c>
      <c r="D749">
        <v>0</v>
      </c>
      <c r="E749">
        <v>1</v>
      </c>
      <c r="F749">
        <v>1</v>
      </c>
      <c r="G749">
        <v>1</v>
      </c>
      <c r="H749">
        <v>2</v>
      </c>
      <c r="I749" t="s">
        <v>693</v>
      </c>
      <c r="J749" t="s">
        <v>3</v>
      </c>
      <c r="K749" t="s">
        <v>694</v>
      </c>
      <c r="L749">
        <v>37129807</v>
      </c>
      <c r="N749">
        <v>1011</v>
      </c>
      <c r="O749" t="s">
        <v>646</v>
      </c>
      <c r="P749" t="s">
        <v>646</v>
      </c>
      <c r="Q749">
        <v>1</v>
      </c>
      <c r="X749">
        <v>3.31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1</v>
      </c>
      <c r="AE749">
        <v>0</v>
      </c>
      <c r="AF749" t="s">
        <v>36</v>
      </c>
      <c r="AG749">
        <v>4.7581249999999997</v>
      </c>
      <c r="AH749">
        <v>2</v>
      </c>
      <c r="AI749">
        <v>51458388</v>
      </c>
      <c r="AJ749">
        <v>749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</row>
    <row r="750" spans="1:44" x14ac:dyDescent="0.2">
      <c r="A750">
        <f>ROW(Source!A338)</f>
        <v>338</v>
      </c>
      <c r="B750">
        <v>51458400</v>
      </c>
      <c r="C750">
        <v>51458384</v>
      </c>
      <c r="D750">
        <v>0</v>
      </c>
      <c r="E750">
        <v>1</v>
      </c>
      <c r="F750">
        <v>1</v>
      </c>
      <c r="G750">
        <v>1</v>
      </c>
      <c r="H750">
        <v>2</v>
      </c>
      <c r="I750" t="s">
        <v>695</v>
      </c>
      <c r="J750" t="s">
        <v>3</v>
      </c>
      <c r="K750" t="s">
        <v>696</v>
      </c>
      <c r="L750">
        <v>37129807</v>
      </c>
      <c r="N750">
        <v>1011</v>
      </c>
      <c r="O750" t="s">
        <v>646</v>
      </c>
      <c r="P750" t="s">
        <v>646</v>
      </c>
      <c r="Q750">
        <v>1</v>
      </c>
      <c r="X750">
        <v>3.31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1</v>
      </c>
      <c r="AE750">
        <v>0</v>
      </c>
      <c r="AF750" t="s">
        <v>36</v>
      </c>
      <c r="AG750">
        <v>4.7581249999999997</v>
      </c>
      <c r="AH750">
        <v>2</v>
      </c>
      <c r="AI750">
        <v>51458389</v>
      </c>
      <c r="AJ750">
        <v>750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</row>
    <row r="751" spans="1:44" x14ac:dyDescent="0.2">
      <c r="A751">
        <f>ROW(Source!A338)</f>
        <v>338</v>
      </c>
      <c r="B751">
        <v>51458401</v>
      </c>
      <c r="C751">
        <v>51458384</v>
      </c>
      <c r="D751">
        <v>0</v>
      </c>
      <c r="E751">
        <v>1</v>
      </c>
      <c r="F751">
        <v>1</v>
      </c>
      <c r="G751">
        <v>1</v>
      </c>
      <c r="H751">
        <v>2</v>
      </c>
      <c r="I751" t="s">
        <v>811</v>
      </c>
      <c r="J751" t="s">
        <v>3</v>
      </c>
      <c r="K751" t="s">
        <v>812</v>
      </c>
      <c r="L751">
        <v>37129807</v>
      </c>
      <c r="N751">
        <v>1011</v>
      </c>
      <c r="O751" t="s">
        <v>646</v>
      </c>
      <c r="P751" t="s">
        <v>646</v>
      </c>
      <c r="Q751">
        <v>1</v>
      </c>
      <c r="X751">
        <v>4.1399999999999997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1</v>
      </c>
      <c r="AE751">
        <v>0</v>
      </c>
      <c r="AF751" t="s">
        <v>36</v>
      </c>
      <c r="AG751">
        <v>5.951249999999999</v>
      </c>
      <c r="AH751">
        <v>2</v>
      </c>
      <c r="AI751">
        <v>51458390</v>
      </c>
      <c r="AJ751">
        <v>751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</row>
    <row r="752" spans="1:44" x14ac:dyDescent="0.2">
      <c r="A752">
        <f>ROW(Source!A338)</f>
        <v>338</v>
      </c>
      <c r="B752">
        <v>51458402</v>
      </c>
      <c r="C752">
        <v>51458384</v>
      </c>
      <c r="D752">
        <v>0</v>
      </c>
      <c r="E752">
        <v>1</v>
      </c>
      <c r="F752">
        <v>1</v>
      </c>
      <c r="G752">
        <v>1</v>
      </c>
      <c r="H752">
        <v>2</v>
      </c>
      <c r="I752" t="s">
        <v>815</v>
      </c>
      <c r="J752" t="s">
        <v>3</v>
      </c>
      <c r="K752" t="s">
        <v>816</v>
      </c>
      <c r="L752">
        <v>37129807</v>
      </c>
      <c r="N752">
        <v>1011</v>
      </c>
      <c r="O752" t="s">
        <v>646</v>
      </c>
      <c r="P752" t="s">
        <v>646</v>
      </c>
      <c r="Q752">
        <v>1</v>
      </c>
      <c r="X752">
        <v>6.32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1</v>
      </c>
      <c r="AE752">
        <v>0</v>
      </c>
      <c r="AF752" t="s">
        <v>36</v>
      </c>
      <c r="AG752">
        <v>9.0849999999999991</v>
      </c>
      <c r="AH752">
        <v>2</v>
      </c>
      <c r="AI752">
        <v>51458391</v>
      </c>
      <c r="AJ752">
        <v>752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</row>
    <row r="753" spans="1:44" x14ac:dyDescent="0.2">
      <c r="A753">
        <f>ROW(Source!A338)</f>
        <v>338</v>
      </c>
      <c r="B753">
        <v>51458403</v>
      </c>
      <c r="C753">
        <v>51458384</v>
      </c>
      <c r="D753">
        <v>0</v>
      </c>
      <c r="E753">
        <v>1</v>
      </c>
      <c r="F753">
        <v>1</v>
      </c>
      <c r="G753">
        <v>1</v>
      </c>
      <c r="H753">
        <v>2</v>
      </c>
      <c r="I753" t="s">
        <v>787</v>
      </c>
      <c r="J753" t="s">
        <v>3</v>
      </c>
      <c r="K753" t="s">
        <v>788</v>
      </c>
      <c r="L753">
        <v>37129807</v>
      </c>
      <c r="N753">
        <v>1011</v>
      </c>
      <c r="O753" t="s">
        <v>646</v>
      </c>
      <c r="P753" t="s">
        <v>646</v>
      </c>
      <c r="Q753">
        <v>1</v>
      </c>
      <c r="X753">
        <v>4.71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1</v>
      </c>
      <c r="AE753">
        <v>0</v>
      </c>
      <c r="AF753" t="s">
        <v>36</v>
      </c>
      <c r="AG753">
        <v>6.7706249999999999</v>
      </c>
      <c r="AH753">
        <v>2</v>
      </c>
      <c r="AI753">
        <v>51458392</v>
      </c>
      <c r="AJ753">
        <v>753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</row>
    <row r="754" spans="1:44" x14ac:dyDescent="0.2">
      <c r="A754">
        <f>ROW(Source!A338)</f>
        <v>338</v>
      </c>
      <c r="B754">
        <v>51458404</v>
      </c>
      <c r="C754">
        <v>51458384</v>
      </c>
      <c r="D754">
        <v>0</v>
      </c>
      <c r="E754">
        <v>1</v>
      </c>
      <c r="F754">
        <v>1</v>
      </c>
      <c r="G754">
        <v>1</v>
      </c>
      <c r="H754">
        <v>2</v>
      </c>
      <c r="I754" t="s">
        <v>789</v>
      </c>
      <c r="J754" t="s">
        <v>3</v>
      </c>
      <c r="K754" t="s">
        <v>790</v>
      </c>
      <c r="L754">
        <v>37129807</v>
      </c>
      <c r="N754">
        <v>1011</v>
      </c>
      <c r="O754" t="s">
        <v>646</v>
      </c>
      <c r="P754" t="s">
        <v>646</v>
      </c>
      <c r="Q754">
        <v>1</v>
      </c>
      <c r="X754">
        <v>1.92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1</v>
      </c>
      <c r="AE754">
        <v>0</v>
      </c>
      <c r="AF754" t="s">
        <v>36</v>
      </c>
      <c r="AG754">
        <v>2.76</v>
      </c>
      <c r="AH754">
        <v>2</v>
      </c>
      <c r="AI754">
        <v>51458393</v>
      </c>
      <c r="AJ754">
        <v>754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</row>
    <row r="755" spans="1:44" x14ac:dyDescent="0.2">
      <c r="A755">
        <f>ROW(Source!A338)</f>
        <v>338</v>
      </c>
      <c r="B755">
        <v>51458405</v>
      </c>
      <c r="C755">
        <v>51458384</v>
      </c>
      <c r="D755">
        <v>0</v>
      </c>
      <c r="E755">
        <v>1</v>
      </c>
      <c r="F755">
        <v>1</v>
      </c>
      <c r="G755">
        <v>1</v>
      </c>
      <c r="H755">
        <v>2</v>
      </c>
      <c r="I755" t="s">
        <v>754</v>
      </c>
      <c r="J755" t="s">
        <v>3</v>
      </c>
      <c r="K755" t="s">
        <v>755</v>
      </c>
      <c r="L755">
        <v>37129807</v>
      </c>
      <c r="N755">
        <v>1011</v>
      </c>
      <c r="O755" t="s">
        <v>646</v>
      </c>
      <c r="P755" t="s">
        <v>646</v>
      </c>
      <c r="Q755">
        <v>1</v>
      </c>
      <c r="X755">
        <v>11.47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1</v>
      </c>
      <c r="AE755">
        <v>0</v>
      </c>
      <c r="AF755" t="s">
        <v>36</v>
      </c>
      <c r="AG755">
        <v>16.488125</v>
      </c>
      <c r="AH755">
        <v>2</v>
      </c>
      <c r="AI755">
        <v>51458394</v>
      </c>
      <c r="AJ755">
        <v>755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</row>
    <row r="756" spans="1:44" x14ac:dyDescent="0.2">
      <c r="A756">
        <f>ROW(Source!A338)</f>
        <v>338</v>
      </c>
      <c r="B756">
        <v>51458406</v>
      </c>
      <c r="C756">
        <v>51458384</v>
      </c>
      <c r="D756">
        <v>0</v>
      </c>
      <c r="E756">
        <v>1</v>
      </c>
      <c r="F756">
        <v>1</v>
      </c>
      <c r="G756">
        <v>1</v>
      </c>
      <c r="H756">
        <v>3</v>
      </c>
      <c r="I756" t="s">
        <v>487</v>
      </c>
      <c r="J756" t="s">
        <v>3</v>
      </c>
      <c r="K756" t="s">
        <v>488</v>
      </c>
      <c r="L756">
        <v>1339</v>
      </c>
      <c r="N756">
        <v>1007</v>
      </c>
      <c r="O756" t="s">
        <v>57</v>
      </c>
      <c r="P756" t="s">
        <v>57</v>
      </c>
      <c r="Q756">
        <v>1</v>
      </c>
      <c r="X756">
        <v>1170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1</v>
      </c>
      <c r="AE756">
        <v>0</v>
      </c>
      <c r="AF756" t="s">
        <v>3</v>
      </c>
      <c r="AG756">
        <v>1170</v>
      </c>
      <c r="AH756">
        <v>2</v>
      </c>
      <c r="AI756">
        <v>51458395</v>
      </c>
      <c r="AJ756">
        <v>756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</row>
    <row r="757" spans="1:44" x14ac:dyDescent="0.2">
      <c r="A757">
        <f>ROW(Source!A343)</f>
        <v>343</v>
      </c>
      <c r="B757">
        <v>51458421</v>
      </c>
      <c r="C757">
        <v>51458409</v>
      </c>
      <c r="D757">
        <v>0</v>
      </c>
      <c r="E757">
        <v>1</v>
      </c>
      <c r="F757">
        <v>1</v>
      </c>
      <c r="G757">
        <v>1</v>
      </c>
      <c r="H757">
        <v>1</v>
      </c>
      <c r="I757" t="s">
        <v>825</v>
      </c>
      <c r="J757" t="s">
        <v>3</v>
      </c>
      <c r="K757" t="s">
        <v>826</v>
      </c>
      <c r="L757">
        <v>1369</v>
      </c>
      <c r="N757">
        <v>1013</v>
      </c>
      <c r="O757" t="s">
        <v>642</v>
      </c>
      <c r="P757" t="s">
        <v>642</v>
      </c>
      <c r="Q757">
        <v>1</v>
      </c>
      <c r="X757">
        <v>122.5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1</v>
      </c>
      <c r="AE757">
        <v>1</v>
      </c>
      <c r="AF757" t="s">
        <v>43</v>
      </c>
      <c r="AG757">
        <v>162.00624999999999</v>
      </c>
      <c r="AH757">
        <v>2</v>
      </c>
      <c r="AI757">
        <v>51458410</v>
      </c>
      <c r="AJ757">
        <v>757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</row>
    <row r="758" spans="1:44" x14ac:dyDescent="0.2">
      <c r="A758">
        <f>ROW(Source!A343)</f>
        <v>343</v>
      </c>
      <c r="B758">
        <v>51458422</v>
      </c>
      <c r="C758">
        <v>51458409</v>
      </c>
      <c r="D758">
        <v>121548</v>
      </c>
      <c r="E758">
        <v>1</v>
      </c>
      <c r="F758">
        <v>1</v>
      </c>
      <c r="G758">
        <v>1</v>
      </c>
      <c r="H758">
        <v>1</v>
      </c>
      <c r="I758" t="s">
        <v>31</v>
      </c>
      <c r="J758" t="s">
        <v>3</v>
      </c>
      <c r="K758" t="s">
        <v>643</v>
      </c>
      <c r="L758">
        <v>1369</v>
      </c>
      <c r="N758">
        <v>1013</v>
      </c>
      <c r="O758" t="s">
        <v>642</v>
      </c>
      <c r="P758" t="s">
        <v>642</v>
      </c>
      <c r="Q758">
        <v>1</v>
      </c>
      <c r="X758">
        <v>39.049999999999997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1</v>
      </c>
      <c r="AE758">
        <v>2</v>
      </c>
      <c r="AF758" t="s">
        <v>36</v>
      </c>
      <c r="AG758">
        <v>56.134374999999999</v>
      </c>
      <c r="AH758">
        <v>2</v>
      </c>
      <c r="AI758">
        <v>51458411</v>
      </c>
      <c r="AJ758">
        <v>758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</row>
    <row r="759" spans="1:44" x14ac:dyDescent="0.2">
      <c r="A759">
        <f>ROW(Source!A343)</f>
        <v>343</v>
      </c>
      <c r="B759">
        <v>51458423</v>
      </c>
      <c r="C759">
        <v>51458409</v>
      </c>
      <c r="D759">
        <v>0</v>
      </c>
      <c r="E759">
        <v>1</v>
      </c>
      <c r="F759">
        <v>1</v>
      </c>
      <c r="G759">
        <v>1</v>
      </c>
      <c r="H759">
        <v>2</v>
      </c>
      <c r="I759" t="s">
        <v>809</v>
      </c>
      <c r="J759" t="s">
        <v>3</v>
      </c>
      <c r="K759" t="s">
        <v>810</v>
      </c>
      <c r="L759">
        <v>37129807</v>
      </c>
      <c r="N759">
        <v>1011</v>
      </c>
      <c r="O759" t="s">
        <v>646</v>
      </c>
      <c r="P759" t="s">
        <v>646</v>
      </c>
      <c r="Q759">
        <v>1</v>
      </c>
      <c r="X759">
        <v>0.26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1</v>
      </c>
      <c r="AE759">
        <v>0</v>
      </c>
      <c r="AF759" t="s">
        <v>36</v>
      </c>
      <c r="AG759">
        <v>0.37374999999999997</v>
      </c>
      <c r="AH759">
        <v>2</v>
      </c>
      <c r="AI759">
        <v>51458412</v>
      </c>
      <c r="AJ759">
        <v>759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</row>
    <row r="760" spans="1:44" x14ac:dyDescent="0.2">
      <c r="A760">
        <f>ROW(Source!A343)</f>
        <v>343</v>
      </c>
      <c r="B760">
        <v>51458424</v>
      </c>
      <c r="C760">
        <v>51458409</v>
      </c>
      <c r="D760">
        <v>0</v>
      </c>
      <c r="E760">
        <v>1</v>
      </c>
      <c r="F760">
        <v>1</v>
      </c>
      <c r="G760">
        <v>1</v>
      </c>
      <c r="H760">
        <v>2</v>
      </c>
      <c r="I760" t="s">
        <v>693</v>
      </c>
      <c r="J760" t="s">
        <v>3</v>
      </c>
      <c r="K760" t="s">
        <v>694</v>
      </c>
      <c r="L760">
        <v>37129807</v>
      </c>
      <c r="N760">
        <v>1011</v>
      </c>
      <c r="O760" t="s">
        <v>646</v>
      </c>
      <c r="P760" t="s">
        <v>646</v>
      </c>
      <c r="Q760">
        <v>1</v>
      </c>
      <c r="X760">
        <v>3.31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1</v>
      </c>
      <c r="AE760">
        <v>0</v>
      </c>
      <c r="AF760" t="s">
        <v>36</v>
      </c>
      <c r="AG760">
        <v>4.7581249999999997</v>
      </c>
      <c r="AH760">
        <v>2</v>
      </c>
      <c r="AI760">
        <v>51458413</v>
      </c>
      <c r="AJ760">
        <v>760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</row>
    <row r="761" spans="1:44" x14ac:dyDescent="0.2">
      <c r="A761">
        <f>ROW(Source!A343)</f>
        <v>343</v>
      </c>
      <c r="B761">
        <v>51458425</v>
      </c>
      <c r="C761">
        <v>51458409</v>
      </c>
      <c r="D761">
        <v>0</v>
      </c>
      <c r="E761">
        <v>1</v>
      </c>
      <c r="F761">
        <v>1</v>
      </c>
      <c r="G761">
        <v>1</v>
      </c>
      <c r="H761">
        <v>2</v>
      </c>
      <c r="I761" t="s">
        <v>811</v>
      </c>
      <c r="J761" t="s">
        <v>3</v>
      </c>
      <c r="K761" t="s">
        <v>812</v>
      </c>
      <c r="L761">
        <v>37129807</v>
      </c>
      <c r="N761">
        <v>1011</v>
      </c>
      <c r="O761" t="s">
        <v>646</v>
      </c>
      <c r="P761" t="s">
        <v>646</v>
      </c>
      <c r="Q761">
        <v>1</v>
      </c>
      <c r="X761">
        <v>3.72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1</v>
      </c>
      <c r="AE761">
        <v>0</v>
      </c>
      <c r="AF761" t="s">
        <v>36</v>
      </c>
      <c r="AG761">
        <v>5.3475000000000001</v>
      </c>
      <c r="AH761">
        <v>2</v>
      </c>
      <c r="AI761">
        <v>51458414</v>
      </c>
      <c r="AJ761">
        <v>761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</row>
    <row r="762" spans="1:44" x14ac:dyDescent="0.2">
      <c r="A762">
        <f>ROW(Source!A343)</f>
        <v>343</v>
      </c>
      <c r="B762">
        <v>51458426</v>
      </c>
      <c r="C762">
        <v>51458409</v>
      </c>
      <c r="D762">
        <v>0</v>
      </c>
      <c r="E762">
        <v>1</v>
      </c>
      <c r="F762">
        <v>1</v>
      </c>
      <c r="G762">
        <v>1</v>
      </c>
      <c r="H762">
        <v>2</v>
      </c>
      <c r="I762" t="s">
        <v>813</v>
      </c>
      <c r="J762" t="s">
        <v>3</v>
      </c>
      <c r="K762" t="s">
        <v>814</v>
      </c>
      <c r="L762">
        <v>37129807</v>
      </c>
      <c r="N762">
        <v>1011</v>
      </c>
      <c r="O762" t="s">
        <v>646</v>
      </c>
      <c r="P762" t="s">
        <v>646</v>
      </c>
      <c r="Q762">
        <v>1</v>
      </c>
      <c r="X762">
        <v>1.1599999999999999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1</v>
      </c>
      <c r="AE762">
        <v>0</v>
      </c>
      <c r="AF762" t="s">
        <v>36</v>
      </c>
      <c r="AG762">
        <v>1.6674999999999998</v>
      </c>
      <c r="AH762">
        <v>2</v>
      </c>
      <c r="AI762">
        <v>51458415</v>
      </c>
      <c r="AJ762">
        <v>762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</row>
    <row r="763" spans="1:44" x14ac:dyDescent="0.2">
      <c r="A763">
        <f>ROW(Source!A343)</f>
        <v>343</v>
      </c>
      <c r="B763">
        <v>51458427</v>
      </c>
      <c r="C763">
        <v>51458409</v>
      </c>
      <c r="D763">
        <v>0</v>
      </c>
      <c r="E763">
        <v>1</v>
      </c>
      <c r="F763">
        <v>1</v>
      </c>
      <c r="G763">
        <v>1</v>
      </c>
      <c r="H763">
        <v>2</v>
      </c>
      <c r="I763" t="s">
        <v>815</v>
      </c>
      <c r="J763" t="s">
        <v>3</v>
      </c>
      <c r="K763" t="s">
        <v>816</v>
      </c>
      <c r="L763">
        <v>37129807</v>
      </c>
      <c r="N763">
        <v>1011</v>
      </c>
      <c r="O763" t="s">
        <v>646</v>
      </c>
      <c r="P763" t="s">
        <v>646</v>
      </c>
      <c r="Q763">
        <v>1</v>
      </c>
      <c r="X763">
        <v>3.68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1</v>
      </c>
      <c r="AE763">
        <v>0</v>
      </c>
      <c r="AF763" t="s">
        <v>36</v>
      </c>
      <c r="AG763">
        <v>5.29</v>
      </c>
      <c r="AH763">
        <v>2</v>
      </c>
      <c r="AI763">
        <v>51458416</v>
      </c>
      <c r="AJ763">
        <v>763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</row>
    <row r="764" spans="1:44" x14ac:dyDescent="0.2">
      <c r="A764">
        <f>ROW(Source!A343)</f>
        <v>343</v>
      </c>
      <c r="B764">
        <v>51458428</v>
      </c>
      <c r="C764">
        <v>51458409</v>
      </c>
      <c r="D764">
        <v>0</v>
      </c>
      <c r="E764">
        <v>1</v>
      </c>
      <c r="F764">
        <v>1</v>
      </c>
      <c r="G764">
        <v>1</v>
      </c>
      <c r="H764">
        <v>2</v>
      </c>
      <c r="I764" t="s">
        <v>789</v>
      </c>
      <c r="J764" t="s">
        <v>3</v>
      </c>
      <c r="K764" t="s">
        <v>790</v>
      </c>
      <c r="L764">
        <v>37129807</v>
      </c>
      <c r="N764">
        <v>1011</v>
      </c>
      <c r="O764" t="s">
        <v>646</v>
      </c>
      <c r="P764" t="s">
        <v>646</v>
      </c>
      <c r="Q764">
        <v>1</v>
      </c>
      <c r="X764">
        <v>1.69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1</v>
      </c>
      <c r="AE764">
        <v>0</v>
      </c>
      <c r="AF764" t="s">
        <v>36</v>
      </c>
      <c r="AG764">
        <v>2.4293749999999994</v>
      </c>
      <c r="AH764">
        <v>2</v>
      </c>
      <c r="AI764">
        <v>51458417</v>
      </c>
      <c r="AJ764">
        <v>764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</row>
    <row r="765" spans="1:44" x14ac:dyDescent="0.2">
      <c r="A765">
        <f>ROW(Source!A343)</f>
        <v>343</v>
      </c>
      <c r="B765">
        <v>51458429</v>
      </c>
      <c r="C765">
        <v>51458409</v>
      </c>
      <c r="D765">
        <v>0</v>
      </c>
      <c r="E765">
        <v>1</v>
      </c>
      <c r="F765">
        <v>1</v>
      </c>
      <c r="G765">
        <v>1</v>
      </c>
      <c r="H765">
        <v>2</v>
      </c>
      <c r="I765" t="s">
        <v>681</v>
      </c>
      <c r="J765" t="s">
        <v>3</v>
      </c>
      <c r="K765" t="s">
        <v>682</v>
      </c>
      <c r="L765">
        <v>37129807</v>
      </c>
      <c r="N765">
        <v>1011</v>
      </c>
      <c r="O765" t="s">
        <v>646</v>
      </c>
      <c r="P765" t="s">
        <v>646</v>
      </c>
      <c r="Q765">
        <v>1</v>
      </c>
      <c r="X765">
        <v>6.48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1</v>
      </c>
      <c r="AE765">
        <v>0</v>
      </c>
      <c r="AF765" t="s">
        <v>36</v>
      </c>
      <c r="AG765">
        <v>9.3150000000000013</v>
      </c>
      <c r="AH765">
        <v>2</v>
      </c>
      <c r="AI765">
        <v>51458418</v>
      </c>
      <c r="AJ765">
        <v>765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</row>
    <row r="766" spans="1:44" x14ac:dyDescent="0.2">
      <c r="A766">
        <f>ROW(Source!A343)</f>
        <v>343</v>
      </c>
      <c r="B766">
        <v>51458430</v>
      </c>
      <c r="C766">
        <v>51458409</v>
      </c>
      <c r="D766">
        <v>0</v>
      </c>
      <c r="E766">
        <v>1</v>
      </c>
      <c r="F766">
        <v>1</v>
      </c>
      <c r="G766">
        <v>1</v>
      </c>
      <c r="H766">
        <v>2</v>
      </c>
      <c r="I766" t="s">
        <v>726</v>
      </c>
      <c r="J766" t="s">
        <v>3</v>
      </c>
      <c r="K766" t="s">
        <v>727</v>
      </c>
      <c r="L766">
        <v>37129807</v>
      </c>
      <c r="N766">
        <v>1011</v>
      </c>
      <c r="O766" t="s">
        <v>646</v>
      </c>
      <c r="P766" t="s">
        <v>646</v>
      </c>
      <c r="Q766">
        <v>1</v>
      </c>
      <c r="X766">
        <v>4.5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1</v>
      </c>
      <c r="AE766">
        <v>0</v>
      </c>
      <c r="AF766" t="s">
        <v>36</v>
      </c>
      <c r="AG766">
        <v>6.4687499999999991</v>
      </c>
      <c r="AH766">
        <v>2</v>
      </c>
      <c r="AI766">
        <v>51458419</v>
      </c>
      <c r="AJ766">
        <v>766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</row>
    <row r="767" spans="1:44" x14ac:dyDescent="0.2">
      <c r="A767">
        <f>ROW(Source!A343)</f>
        <v>343</v>
      </c>
      <c r="B767">
        <v>51458431</v>
      </c>
      <c r="C767">
        <v>51458409</v>
      </c>
      <c r="D767">
        <v>0</v>
      </c>
      <c r="E767">
        <v>1</v>
      </c>
      <c r="F767">
        <v>1</v>
      </c>
      <c r="G767">
        <v>1</v>
      </c>
      <c r="H767">
        <v>3</v>
      </c>
      <c r="I767" t="s">
        <v>487</v>
      </c>
      <c r="J767" t="s">
        <v>3</v>
      </c>
      <c r="K767" t="s">
        <v>488</v>
      </c>
      <c r="L767">
        <v>1339</v>
      </c>
      <c r="N767">
        <v>1007</v>
      </c>
      <c r="O767" t="s">
        <v>57</v>
      </c>
      <c r="P767" t="s">
        <v>57</v>
      </c>
      <c r="Q767">
        <v>1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 t="s">
        <v>3</v>
      </c>
      <c r="AG767">
        <v>0</v>
      </c>
      <c r="AH767">
        <v>2</v>
      </c>
      <c r="AI767">
        <v>51458420</v>
      </c>
      <c r="AJ767">
        <v>767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</row>
    <row r="768" spans="1:44" x14ac:dyDescent="0.2">
      <c r="A768">
        <f>ROW(Source!A344)</f>
        <v>344</v>
      </c>
      <c r="B768">
        <v>51458421</v>
      </c>
      <c r="C768">
        <v>51458409</v>
      </c>
      <c r="D768">
        <v>0</v>
      </c>
      <c r="E768">
        <v>1</v>
      </c>
      <c r="F768">
        <v>1</v>
      </c>
      <c r="G768">
        <v>1</v>
      </c>
      <c r="H768">
        <v>1</v>
      </c>
      <c r="I768" t="s">
        <v>825</v>
      </c>
      <c r="J768" t="s">
        <v>3</v>
      </c>
      <c r="K768" t="s">
        <v>826</v>
      </c>
      <c r="L768">
        <v>1369</v>
      </c>
      <c r="N768">
        <v>1013</v>
      </c>
      <c r="O768" t="s">
        <v>642</v>
      </c>
      <c r="P768" t="s">
        <v>642</v>
      </c>
      <c r="Q768">
        <v>1</v>
      </c>
      <c r="X768">
        <v>122.5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1</v>
      </c>
      <c r="AE768">
        <v>1</v>
      </c>
      <c r="AF768" t="s">
        <v>43</v>
      </c>
      <c r="AG768">
        <v>162.00624999999999</v>
      </c>
      <c r="AH768">
        <v>2</v>
      </c>
      <c r="AI768">
        <v>51458410</v>
      </c>
      <c r="AJ768">
        <v>768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</row>
    <row r="769" spans="1:44" x14ac:dyDescent="0.2">
      <c r="A769">
        <f>ROW(Source!A344)</f>
        <v>344</v>
      </c>
      <c r="B769">
        <v>51458422</v>
      </c>
      <c r="C769">
        <v>51458409</v>
      </c>
      <c r="D769">
        <v>121548</v>
      </c>
      <c r="E769">
        <v>1</v>
      </c>
      <c r="F769">
        <v>1</v>
      </c>
      <c r="G769">
        <v>1</v>
      </c>
      <c r="H769">
        <v>1</v>
      </c>
      <c r="I769" t="s">
        <v>31</v>
      </c>
      <c r="J769" t="s">
        <v>3</v>
      </c>
      <c r="K769" t="s">
        <v>643</v>
      </c>
      <c r="L769">
        <v>1369</v>
      </c>
      <c r="N769">
        <v>1013</v>
      </c>
      <c r="O769" t="s">
        <v>642</v>
      </c>
      <c r="P769" t="s">
        <v>642</v>
      </c>
      <c r="Q769">
        <v>1</v>
      </c>
      <c r="X769">
        <v>39.049999999999997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1</v>
      </c>
      <c r="AE769">
        <v>2</v>
      </c>
      <c r="AF769" t="s">
        <v>36</v>
      </c>
      <c r="AG769">
        <v>56.134374999999999</v>
      </c>
      <c r="AH769">
        <v>2</v>
      </c>
      <c r="AI769">
        <v>51458411</v>
      </c>
      <c r="AJ769">
        <v>769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</row>
    <row r="770" spans="1:44" x14ac:dyDescent="0.2">
      <c r="A770">
        <f>ROW(Source!A344)</f>
        <v>344</v>
      </c>
      <c r="B770">
        <v>51458423</v>
      </c>
      <c r="C770">
        <v>51458409</v>
      </c>
      <c r="D770">
        <v>0</v>
      </c>
      <c r="E770">
        <v>1</v>
      </c>
      <c r="F770">
        <v>1</v>
      </c>
      <c r="G770">
        <v>1</v>
      </c>
      <c r="H770">
        <v>2</v>
      </c>
      <c r="I770" t="s">
        <v>809</v>
      </c>
      <c r="J770" t="s">
        <v>3</v>
      </c>
      <c r="K770" t="s">
        <v>810</v>
      </c>
      <c r="L770">
        <v>37129807</v>
      </c>
      <c r="N770">
        <v>1011</v>
      </c>
      <c r="O770" t="s">
        <v>646</v>
      </c>
      <c r="P770" t="s">
        <v>646</v>
      </c>
      <c r="Q770">
        <v>1</v>
      </c>
      <c r="X770">
        <v>0.26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1</v>
      </c>
      <c r="AE770">
        <v>0</v>
      </c>
      <c r="AF770" t="s">
        <v>36</v>
      </c>
      <c r="AG770">
        <v>0.37374999999999997</v>
      </c>
      <c r="AH770">
        <v>2</v>
      </c>
      <c r="AI770">
        <v>51458412</v>
      </c>
      <c r="AJ770">
        <v>770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</row>
    <row r="771" spans="1:44" x14ac:dyDescent="0.2">
      <c r="A771">
        <f>ROW(Source!A344)</f>
        <v>344</v>
      </c>
      <c r="B771">
        <v>51458424</v>
      </c>
      <c r="C771">
        <v>51458409</v>
      </c>
      <c r="D771">
        <v>0</v>
      </c>
      <c r="E771">
        <v>1</v>
      </c>
      <c r="F771">
        <v>1</v>
      </c>
      <c r="G771">
        <v>1</v>
      </c>
      <c r="H771">
        <v>2</v>
      </c>
      <c r="I771" t="s">
        <v>693</v>
      </c>
      <c r="J771" t="s">
        <v>3</v>
      </c>
      <c r="K771" t="s">
        <v>694</v>
      </c>
      <c r="L771">
        <v>37129807</v>
      </c>
      <c r="N771">
        <v>1011</v>
      </c>
      <c r="O771" t="s">
        <v>646</v>
      </c>
      <c r="P771" t="s">
        <v>646</v>
      </c>
      <c r="Q771">
        <v>1</v>
      </c>
      <c r="X771">
        <v>3.31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1</v>
      </c>
      <c r="AE771">
        <v>0</v>
      </c>
      <c r="AF771" t="s">
        <v>36</v>
      </c>
      <c r="AG771">
        <v>4.7581249999999997</v>
      </c>
      <c r="AH771">
        <v>2</v>
      </c>
      <c r="AI771">
        <v>51458413</v>
      </c>
      <c r="AJ771">
        <v>771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</row>
    <row r="772" spans="1:44" x14ac:dyDescent="0.2">
      <c r="A772">
        <f>ROW(Source!A344)</f>
        <v>344</v>
      </c>
      <c r="B772">
        <v>51458425</v>
      </c>
      <c r="C772">
        <v>51458409</v>
      </c>
      <c r="D772">
        <v>0</v>
      </c>
      <c r="E772">
        <v>1</v>
      </c>
      <c r="F772">
        <v>1</v>
      </c>
      <c r="G772">
        <v>1</v>
      </c>
      <c r="H772">
        <v>2</v>
      </c>
      <c r="I772" t="s">
        <v>811</v>
      </c>
      <c r="J772" t="s">
        <v>3</v>
      </c>
      <c r="K772" t="s">
        <v>812</v>
      </c>
      <c r="L772">
        <v>37129807</v>
      </c>
      <c r="N772">
        <v>1011</v>
      </c>
      <c r="O772" t="s">
        <v>646</v>
      </c>
      <c r="P772" t="s">
        <v>646</v>
      </c>
      <c r="Q772">
        <v>1</v>
      </c>
      <c r="X772">
        <v>3.72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1</v>
      </c>
      <c r="AE772">
        <v>0</v>
      </c>
      <c r="AF772" t="s">
        <v>36</v>
      </c>
      <c r="AG772">
        <v>5.3475000000000001</v>
      </c>
      <c r="AH772">
        <v>2</v>
      </c>
      <c r="AI772">
        <v>51458414</v>
      </c>
      <c r="AJ772">
        <v>772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</row>
    <row r="773" spans="1:44" x14ac:dyDescent="0.2">
      <c r="A773">
        <f>ROW(Source!A344)</f>
        <v>344</v>
      </c>
      <c r="B773">
        <v>51458426</v>
      </c>
      <c r="C773">
        <v>51458409</v>
      </c>
      <c r="D773">
        <v>0</v>
      </c>
      <c r="E773">
        <v>1</v>
      </c>
      <c r="F773">
        <v>1</v>
      </c>
      <c r="G773">
        <v>1</v>
      </c>
      <c r="H773">
        <v>2</v>
      </c>
      <c r="I773" t="s">
        <v>813</v>
      </c>
      <c r="J773" t="s">
        <v>3</v>
      </c>
      <c r="K773" t="s">
        <v>814</v>
      </c>
      <c r="L773">
        <v>37129807</v>
      </c>
      <c r="N773">
        <v>1011</v>
      </c>
      <c r="O773" t="s">
        <v>646</v>
      </c>
      <c r="P773" t="s">
        <v>646</v>
      </c>
      <c r="Q773">
        <v>1</v>
      </c>
      <c r="X773">
        <v>1.1599999999999999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1</v>
      </c>
      <c r="AE773">
        <v>0</v>
      </c>
      <c r="AF773" t="s">
        <v>36</v>
      </c>
      <c r="AG773">
        <v>1.6674999999999998</v>
      </c>
      <c r="AH773">
        <v>2</v>
      </c>
      <c r="AI773">
        <v>51458415</v>
      </c>
      <c r="AJ773">
        <v>773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</row>
    <row r="774" spans="1:44" x14ac:dyDescent="0.2">
      <c r="A774">
        <f>ROW(Source!A344)</f>
        <v>344</v>
      </c>
      <c r="B774">
        <v>51458427</v>
      </c>
      <c r="C774">
        <v>51458409</v>
      </c>
      <c r="D774">
        <v>0</v>
      </c>
      <c r="E774">
        <v>1</v>
      </c>
      <c r="F774">
        <v>1</v>
      </c>
      <c r="G774">
        <v>1</v>
      </c>
      <c r="H774">
        <v>2</v>
      </c>
      <c r="I774" t="s">
        <v>815</v>
      </c>
      <c r="J774" t="s">
        <v>3</v>
      </c>
      <c r="K774" t="s">
        <v>816</v>
      </c>
      <c r="L774">
        <v>37129807</v>
      </c>
      <c r="N774">
        <v>1011</v>
      </c>
      <c r="O774" t="s">
        <v>646</v>
      </c>
      <c r="P774" t="s">
        <v>646</v>
      </c>
      <c r="Q774">
        <v>1</v>
      </c>
      <c r="X774">
        <v>3.68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1</v>
      </c>
      <c r="AE774">
        <v>0</v>
      </c>
      <c r="AF774" t="s">
        <v>36</v>
      </c>
      <c r="AG774">
        <v>5.29</v>
      </c>
      <c r="AH774">
        <v>2</v>
      </c>
      <c r="AI774">
        <v>51458416</v>
      </c>
      <c r="AJ774">
        <v>774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</row>
    <row r="775" spans="1:44" x14ac:dyDescent="0.2">
      <c r="A775">
        <f>ROW(Source!A344)</f>
        <v>344</v>
      </c>
      <c r="B775">
        <v>51458428</v>
      </c>
      <c r="C775">
        <v>51458409</v>
      </c>
      <c r="D775">
        <v>0</v>
      </c>
      <c r="E775">
        <v>1</v>
      </c>
      <c r="F775">
        <v>1</v>
      </c>
      <c r="G775">
        <v>1</v>
      </c>
      <c r="H775">
        <v>2</v>
      </c>
      <c r="I775" t="s">
        <v>789</v>
      </c>
      <c r="J775" t="s">
        <v>3</v>
      </c>
      <c r="K775" t="s">
        <v>790</v>
      </c>
      <c r="L775">
        <v>37129807</v>
      </c>
      <c r="N775">
        <v>1011</v>
      </c>
      <c r="O775" t="s">
        <v>646</v>
      </c>
      <c r="P775" t="s">
        <v>646</v>
      </c>
      <c r="Q775">
        <v>1</v>
      </c>
      <c r="X775">
        <v>1.69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1</v>
      </c>
      <c r="AE775">
        <v>0</v>
      </c>
      <c r="AF775" t="s">
        <v>36</v>
      </c>
      <c r="AG775">
        <v>2.4293749999999994</v>
      </c>
      <c r="AH775">
        <v>2</v>
      </c>
      <c r="AI775">
        <v>51458417</v>
      </c>
      <c r="AJ775">
        <v>775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</row>
    <row r="776" spans="1:44" x14ac:dyDescent="0.2">
      <c r="A776">
        <f>ROW(Source!A344)</f>
        <v>344</v>
      </c>
      <c r="B776">
        <v>51458429</v>
      </c>
      <c r="C776">
        <v>51458409</v>
      </c>
      <c r="D776">
        <v>0</v>
      </c>
      <c r="E776">
        <v>1</v>
      </c>
      <c r="F776">
        <v>1</v>
      </c>
      <c r="G776">
        <v>1</v>
      </c>
      <c r="H776">
        <v>2</v>
      </c>
      <c r="I776" t="s">
        <v>681</v>
      </c>
      <c r="J776" t="s">
        <v>3</v>
      </c>
      <c r="K776" t="s">
        <v>682</v>
      </c>
      <c r="L776">
        <v>37129807</v>
      </c>
      <c r="N776">
        <v>1011</v>
      </c>
      <c r="O776" t="s">
        <v>646</v>
      </c>
      <c r="P776" t="s">
        <v>646</v>
      </c>
      <c r="Q776">
        <v>1</v>
      </c>
      <c r="X776">
        <v>6.48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1</v>
      </c>
      <c r="AE776">
        <v>0</v>
      </c>
      <c r="AF776" t="s">
        <v>36</v>
      </c>
      <c r="AG776">
        <v>9.3150000000000013</v>
      </c>
      <c r="AH776">
        <v>2</v>
      </c>
      <c r="AI776">
        <v>51458418</v>
      </c>
      <c r="AJ776">
        <v>776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</row>
    <row r="777" spans="1:44" x14ac:dyDescent="0.2">
      <c r="A777">
        <f>ROW(Source!A344)</f>
        <v>344</v>
      </c>
      <c r="B777">
        <v>51458430</v>
      </c>
      <c r="C777">
        <v>51458409</v>
      </c>
      <c r="D777">
        <v>0</v>
      </c>
      <c r="E777">
        <v>1</v>
      </c>
      <c r="F777">
        <v>1</v>
      </c>
      <c r="G777">
        <v>1</v>
      </c>
      <c r="H777">
        <v>2</v>
      </c>
      <c r="I777" t="s">
        <v>726</v>
      </c>
      <c r="J777" t="s">
        <v>3</v>
      </c>
      <c r="K777" t="s">
        <v>727</v>
      </c>
      <c r="L777">
        <v>37129807</v>
      </c>
      <c r="N777">
        <v>1011</v>
      </c>
      <c r="O777" t="s">
        <v>646</v>
      </c>
      <c r="P777" t="s">
        <v>646</v>
      </c>
      <c r="Q777">
        <v>1</v>
      </c>
      <c r="X777">
        <v>4.5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1</v>
      </c>
      <c r="AE777">
        <v>0</v>
      </c>
      <c r="AF777" t="s">
        <v>36</v>
      </c>
      <c r="AG777">
        <v>6.4687499999999991</v>
      </c>
      <c r="AH777">
        <v>2</v>
      </c>
      <c r="AI777">
        <v>51458419</v>
      </c>
      <c r="AJ777">
        <v>777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</row>
    <row r="778" spans="1:44" x14ac:dyDescent="0.2">
      <c r="A778">
        <f>ROW(Source!A344)</f>
        <v>344</v>
      </c>
      <c r="B778">
        <v>51458431</v>
      </c>
      <c r="C778">
        <v>51458409</v>
      </c>
      <c r="D778">
        <v>0</v>
      </c>
      <c r="E778">
        <v>1</v>
      </c>
      <c r="F778">
        <v>1</v>
      </c>
      <c r="G778">
        <v>1</v>
      </c>
      <c r="H778">
        <v>3</v>
      </c>
      <c r="I778" t="s">
        <v>487</v>
      </c>
      <c r="J778" t="s">
        <v>3</v>
      </c>
      <c r="K778" t="s">
        <v>488</v>
      </c>
      <c r="L778">
        <v>1339</v>
      </c>
      <c r="N778">
        <v>1007</v>
      </c>
      <c r="O778" t="s">
        <v>57</v>
      </c>
      <c r="P778" t="s">
        <v>57</v>
      </c>
      <c r="Q778">
        <v>1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 t="s">
        <v>3</v>
      </c>
      <c r="AG778">
        <v>0</v>
      </c>
      <c r="AH778">
        <v>2</v>
      </c>
      <c r="AI778">
        <v>51458420</v>
      </c>
      <c r="AJ778">
        <v>778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</row>
    <row r="779" spans="1:44" x14ac:dyDescent="0.2">
      <c r="A779">
        <f>ROW(Source!A382)</f>
        <v>382</v>
      </c>
      <c r="B779">
        <v>51458457</v>
      </c>
      <c r="C779">
        <v>51458434</v>
      </c>
      <c r="D779">
        <v>0</v>
      </c>
      <c r="E779">
        <v>1</v>
      </c>
      <c r="F779">
        <v>1</v>
      </c>
      <c r="G779">
        <v>1</v>
      </c>
      <c r="H779">
        <v>1</v>
      </c>
      <c r="I779" t="s">
        <v>827</v>
      </c>
      <c r="J779" t="s">
        <v>3</v>
      </c>
      <c r="K779" t="s">
        <v>828</v>
      </c>
      <c r="L779">
        <v>1369</v>
      </c>
      <c r="N779">
        <v>1013</v>
      </c>
      <c r="O779" t="s">
        <v>642</v>
      </c>
      <c r="P779" t="s">
        <v>642</v>
      </c>
      <c r="Q779">
        <v>1</v>
      </c>
      <c r="X779">
        <v>5.78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1</v>
      </c>
      <c r="AE779">
        <v>1</v>
      </c>
      <c r="AF779" t="s">
        <v>503</v>
      </c>
      <c r="AG779">
        <v>5.3508349999999991</v>
      </c>
      <c r="AH779">
        <v>2</v>
      </c>
      <c r="AI779">
        <v>51458435</v>
      </c>
      <c r="AJ779">
        <v>779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</row>
    <row r="780" spans="1:44" x14ac:dyDescent="0.2">
      <c r="A780">
        <f>ROW(Source!A382)</f>
        <v>382</v>
      </c>
      <c r="B780">
        <v>51458458</v>
      </c>
      <c r="C780">
        <v>51458434</v>
      </c>
      <c r="D780">
        <v>121548</v>
      </c>
      <c r="E780">
        <v>1</v>
      </c>
      <c r="F780">
        <v>1</v>
      </c>
      <c r="G780">
        <v>1</v>
      </c>
      <c r="H780">
        <v>1</v>
      </c>
      <c r="I780" t="s">
        <v>31</v>
      </c>
      <c r="J780" t="s">
        <v>3</v>
      </c>
      <c r="K780" t="s">
        <v>643</v>
      </c>
      <c r="L780">
        <v>1369</v>
      </c>
      <c r="N780">
        <v>1013</v>
      </c>
      <c r="O780" t="s">
        <v>642</v>
      </c>
      <c r="P780" t="s">
        <v>642</v>
      </c>
      <c r="Q780">
        <v>1</v>
      </c>
      <c r="X780">
        <v>2.29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1</v>
      </c>
      <c r="AE780">
        <v>2</v>
      </c>
      <c r="AF780" t="s">
        <v>502</v>
      </c>
      <c r="AG780">
        <v>2.3043125</v>
      </c>
      <c r="AH780">
        <v>2</v>
      </c>
      <c r="AI780">
        <v>51458436</v>
      </c>
      <c r="AJ780">
        <v>780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</row>
    <row r="781" spans="1:44" x14ac:dyDescent="0.2">
      <c r="A781">
        <f>ROW(Source!A382)</f>
        <v>382</v>
      </c>
      <c r="B781">
        <v>51458459</v>
      </c>
      <c r="C781">
        <v>51458434</v>
      </c>
      <c r="D781">
        <v>0</v>
      </c>
      <c r="E781">
        <v>1</v>
      </c>
      <c r="F781">
        <v>1</v>
      </c>
      <c r="G781">
        <v>1</v>
      </c>
      <c r="H781">
        <v>2</v>
      </c>
      <c r="I781" t="s">
        <v>829</v>
      </c>
      <c r="J781" t="s">
        <v>3</v>
      </c>
      <c r="K781" t="s">
        <v>830</v>
      </c>
      <c r="L781">
        <v>37129807</v>
      </c>
      <c r="N781">
        <v>1011</v>
      </c>
      <c r="O781" t="s">
        <v>646</v>
      </c>
      <c r="P781" t="s">
        <v>646</v>
      </c>
      <c r="Q781">
        <v>1</v>
      </c>
      <c r="X781">
        <v>0.88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1</v>
      </c>
      <c r="AE781">
        <v>0</v>
      </c>
      <c r="AF781" t="s">
        <v>502</v>
      </c>
      <c r="AG781">
        <v>0.88549999999999995</v>
      </c>
      <c r="AH781">
        <v>2</v>
      </c>
      <c r="AI781">
        <v>51458437</v>
      </c>
      <c r="AJ781">
        <v>781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</row>
    <row r="782" spans="1:44" x14ac:dyDescent="0.2">
      <c r="A782">
        <f>ROW(Source!A382)</f>
        <v>382</v>
      </c>
      <c r="B782">
        <v>51458460</v>
      </c>
      <c r="C782">
        <v>51458434</v>
      </c>
      <c r="D782">
        <v>0</v>
      </c>
      <c r="E782">
        <v>1</v>
      </c>
      <c r="F782">
        <v>1</v>
      </c>
      <c r="G782">
        <v>1</v>
      </c>
      <c r="H782">
        <v>2</v>
      </c>
      <c r="I782" t="s">
        <v>831</v>
      </c>
      <c r="J782" t="s">
        <v>3</v>
      </c>
      <c r="K782" t="s">
        <v>832</v>
      </c>
      <c r="L782">
        <v>37129807</v>
      </c>
      <c r="N782">
        <v>1011</v>
      </c>
      <c r="O782" t="s">
        <v>646</v>
      </c>
      <c r="P782" t="s">
        <v>646</v>
      </c>
      <c r="Q782">
        <v>1</v>
      </c>
      <c r="X782">
        <v>0.14000000000000001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1</v>
      </c>
      <c r="AE782">
        <v>0</v>
      </c>
      <c r="AF782" t="s">
        <v>502</v>
      </c>
      <c r="AG782">
        <v>0.140875</v>
      </c>
      <c r="AH782">
        <v>2</v>
      </c>
      <c r="AI782">
        <v>51458438</v>
      </c>
      <c r="AJ782">
        <v>782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</row>
    <row r="783" spans="1:44" x14ac:dyDescent="0.2">
      <c r="A783">
        <f>ROW(Source!A382)</f>
        <v>382</v>
      </c>
      <c r="B783">
        <v>51458461</v>
      </c>
      <c r="C783">
        <v>51458434</v>
      </c>
      <c r="D783">
        <v>0</v>
      </c>
      <c r="E783">
        <v>1</v>
      </c>
      <c r="F783">
        <v>1</v>
      </c>
      <c r="G783">
        <v>1</v>
      </c>
      <c r="H783">
        <v>2</v>
      </c>
      <c r="I783" t="s">
        <v>833</v>
      </c>
      <c r="J783" t="s">
        <v>3</v>
      </c>
      <c r="K783" t="s">
        <v>834</v>
      </c>
      <c r="L783">
        <v>37129807</v>
      </c>
      <c r="N783">
        <v>1011</v>
      </c>
      <c r="O783" t="s">
        <v>646</v>
      </c>
      <c r="P783" t="s">
        <v>646</v>
      </c>
      <c r="Q783">
        <v>1</v>
      </c>
      <c r="X783">
        <v>1.06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1</v>
      </c>
      <c r="AE783">
        <v>0</v>
      </c>
      <c r="AF783" t="s">
        <v>502</v>
      </c>
      <c r="AG783">
        <v>1.0666249999999999</v>
      </c>
      <c r="AH783">
        <v>2</v>
      </c>
      <c r="AI783">
        <v>51458439</v>
      </c>
      <c r="AJ783">
        <v>783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</row>
    <row r="784" spans="1:44" x14ac:dyDescent="0.2">
      <c r="A784">
        <f>ROW(Source!A382)</f>
        <v>382</v>
      </c>
      <c r="B784">
        <v>51458462</v>
      </c>
      <c r="C784">
        <v>51458434</v>
      </c>
      <c r="D784">
        <v>0</v>
      </c>
      <c r="E784">
        <v>1</v>
      </c>
      <c r="F784">
        <v>1</v>
      </c>
      <c r="G784">
        <v>1</v>
      </c>
      <c r="H784">
        <v>2</v>
      </c>
      <c r="I784" t="s">
        <v>835</v>
      </c>
      <c r="J784" t="s">
        <v>3</v>
      </c>
      <c r="K784" t="s">
        <v>836</v>
      </c>
      <c r="L784">
        <v>37129807</v>
      </c>
      <c r="N784">
        <v>1011</v>
      </c>
      <c r="O784" t="s">
        <v>646</v>
      </c>
      <c r="P784" t="s">
        <v>646</v>
      </c>
      <c r="Q784">
        <v>1</v>
      </c>
      <c r="X784">
        <v>0.21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1</v>
      </c>
      <c r="AE784">
        <v>0</v>
      </c>
      <c r="AF784" t="s">
        <v>502</v>
      </c>
      <c r="AG784">
        <v>0.21131249999999999</v>
      </c>
      <c r="AH784">
        <v>2</v>
      </c>
      <c r="AI784">
        <v>51458440</v>
      </c>
      <c r="AJ784">
        <v>784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</row>
    <row r="785" spans="1:44" x14ac:dyDescent="0.2">
      <c r="A785">
        <f>ROW(Source!A382)</f>
        <v>382</v>
      </c>
      <c r="B785">
        <v>51458463</v>
      </c>
      <c r="C785">
        <v>51458434</v>
      </c>
      <c r="D785">
        <v>0</v>
      </c>
      <c r="E785">
        <v>1</v>
      </c>
      <c r="F785">
        <v>1</v>
      </c>
      <c r="G785">
        <v>1</v>
      </c>
      <c r="H785">
        <v>2</v>
      </c>
      <c r="I785" t="s">
        <v>837</v>
      </c>
      <c r="J785" t="s">
        <v>3</v>
      </c>
      <c r="K785" t="s">
        <v>838</v>
      </c>
      <c r="L785">
        <v>37129807</v>
      </c>
      <c r="N785">
        <v>1011</v>
      </c>
      <c r="O785" t="s">
        <v>646</v>
      </c>
      <c r="P785" t="s">
        <v>646</v>
      </c>
      <c r="Q785">
        <v>1</v>
      </c>
      <c r="X785">
        <v>2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1</v>
      </c>
      <c r="AE785">
        <v>0</v>
      </c>
      <c r="AF785" t="s">
        <v>502</v>
      </c>
      <c r="AG785">
        <v>2.0124999999999997</v>
      </c>
      <c r="AH785">
        <v>2</v>
      </c>
      <c r="AI785">
        <v>51458441</v>
      </c>
      <c r="AJ785">
        <v>785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</row>
    <row r="786" spans="1:44" x14ac:dyDescent="0.2">
      <c r="A786">
        <f>ROW(Source!A382)</f>
        <v>382</v>
      </c>
      <c r="B786">
        <v>51458464</v>
      </c>
      <c r="C786">
        <v>51458434</v>
      </c>
      <c r="D786">
        <v>0</v>
      </c>
      <c r="E786">
        <v>1</v>
      </c>
      <c r="F786">
        <v>1</v>
      </c>
      <c r="G786">
        <v>1</v>
      </c>
      <c r="H786">
        <v>2</v>
      </c>
      <c r="I786" t="s">
        <v>839</v>
      </c>
      <c r="J786" t="s">
        <v>3</v>
      </c>
      <c r="K786" t="s">
        <v>840</v>
      </c>
      <c r="L786">
        <v>37129807</v>
      </c>
      <c r="N786">
        <v>1011</v>
      </c>
      <c r="O786" t="s">
        <v>646</v>
      </c>
      <c r="P786" t="s">
        <v>646</v>
      </c>
      <c r="Q786">
        <v>1</v>
      </c>
      <c r="X786">
        <v>0.08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1</v>
      </c>
      <c r="AE786">
        <v>0</v>
      </c>
      <c r="AF786" t="s">
        <v>502</v>
      </c>
      <c r="AG786">
        <v>8.0499999999999988E-2</v>
      </c>
      <c r="AH786">
        <v>2</v>
      </c>
      <c r="AI786">
        <v>51458442</v>
      </c>
      <c r="AJ786">
        <v>786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</row>
    <row r="787" spans="1:44" x14ac:dyDescent="0.2">
      <c r="A787">
        <f>ROW(Source!A382)</f>
        <v>382</v>
      </c>
      <c r="B787">
        <v>51458465</v>
      </c>
      <c r="C787">
        <v>51458434</v>
      </c>
      <c r="D787">
        <v>0</v>
      </c>
      <c r="E787">
        <v>1</v>
      </c>
      <c r="F787">
        <v>1</v>
      </c>
      <c r="G787">
        <v>1</v>
      </c>
      <c r="H787">
        <v>3</v>
      </c>
      <c r="I787" t="s">
        <v>841</v>
      </c>
      <c r="J787" t="s">
        <v>3</v>
      </c>
      <c r="K787" t="s">
        <v>842</v>
      </c>
      <c r="L787">
        <v>1339</v>
      </c>
      <c r="N787">
        <v>1007</v>
      </c>
      <c r="O787" t="s">
        <v>57</v>
      </c>
      <c r="P787" t="s">
        <v>57</v>
      </c>
      <c r="Q787">
        <v>1</v>
      </c>
      <c r="X787">
        <v>1.95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1</v>
      </c>
      <c r="AE787">
        <v>0</v>
      </c>
      <c r="AF787" t="s">
        <v>501</v>
      </c>
      <c r="AG787">
        <v>0</v>
      </c>
      <c r="AH787">
        <v>2</v>
      </c>
      <c r="AI787">
        <v>51458443</v>
      </c>
      <c r="AJ787">
        <v>787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</row>
    <row r="788" spans="1:44" x14ac:dyDescent="0.2">
      <c r="A788">
        <f>ROW(Source!A382)</f>
        <v>382</v>
      </c>
      <c r="B788">
        <v>51458466</v>
      </c>
      <c r="C788">
        <v>51458434</v>
      </c>
      <c r="D788">
        <v>0</v>
      </c>
      <c r="E788">
        <v>1</v>
      </c>
      <c r="F788">
        <v>1</v>
      </c>
      <c r="G788">
        <v>1</v>
      </c>
      <c r="H788">
        <v>3</v>
      </c>
      <c r="I788" t="s">
        <v>844</v>
      </c>
      <c r="J788" t="s">
        <v>3</v>
      </c>
      <c r="K788" t="s">
        <v>845</v>
      </c>
      <c r="L788">
        <v>1346</v>
      </c>
      <c r="N788">
        <v>1009</v>
      </c>
      <c r="O788" t="s">
        <v>365</v>
      </c>
      <c r="P788" t="s">
        <v>365</v>
      </c>
      <c r="Q788">
        <v>1</v>
      </c>
      <c r="X788">
        <v>0.59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1</v>
      </c>
      <c r="AE788">
        <v>0</v>
      </c>
      <c r="AF788" t="s">
        <v>501</v>
      </c>
      <c r="AG788">
        <v>0</v>
      </c>
      <c r="AH788">
        <v>2</v>
      </c>
      <c r="AI788">
        <v>51458444</v>
      </c>
      <c r="AJ788">
        <v>788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</row>
    <row r="789" spans="1:44" x14ac:dyDescent="0.2">
      <c r="A789">
        <f>ROW(Source!A382)</f>
        <v>382</v>
      </c>
      <c r="B789">
        <v>51458467</v>
      </c>
      <c r="C789">
        <v>51458434</v>
      </c>
      <c r="D789">
        <v>0</v>
      </c>
      <c r="E789">
        <v>1</v>
      </c>
      <c r="F789">
        <v>1</v>
      </c>
      <c r="G789">
        <v>1</v>
      </c>
      <c r="H789">
        <v>3</v>
      </c>
      <c r="I789" t="s">
        <v>846</v>
      </c>
      <c r="J789" t="s">
        <v>3</v>
      </c>
      <c r="K789" t="s">
        <v>847</v>
      </c>
      <c r="L789">
        <v>1348</v>
      </c>
      <c r="N789">
        <v>1009</v>
      </c>
      <c r="O789" t="s">
        <v>230</v>
      </c>
      <c r="P789" t="s">
        <v>230</v>
      </c>
      <c r="Q789">
        <v>1000</v>
      </c>
      <c r="X789">
        <v>4.0000000000000002E-4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1</v>
      </c>
      <c r="AE789">
        <v>0</v>
      </c>
      <c r="AF789" t="s">
        <v>501</v>
      </c>
      <c r="AG789">
        <v>0</v>
      </c>
      <c r="AH789">
        <v>2</v>
      </c>
      <c r="AI789">
        <v>51458445</v>
      </c>
      <c r="AJ789">
        <v>789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</row>
    <row r="790" spans="1:44" x14ac:dyDescent="0.2">
      <c r="A790">
        <f>ROW(Source!A382)</f>
        <v>382</v>
      </c>
      <c r="B790">
        <v>51458468</v>
      </c>
      <c r="C790">
        <v>51458434</v>
      </c>
      <c r="D790">
        <v>0</v>
      </c>
      <c r="E790">
        <v>1</v>
      </c>
      <c r="F790">
        <v>1</v>
      </c>
      <c r="G790">
        <v>1</v>
      </c>
      <c r="H790">
        <v>3</v>
      </c>
      <c r="I790" t="s">
        <v>848</v>
      </c>
      <c r="J790" t="s">
        <v>3</v>
      </c>
      <c r="K790" t="s">
        <v>849</v>
      </c>
      <c r="L790">
        <v>1346</v>
      </c>
      <c r="N790">
        <v>1009</v>
      </c>
      <c r="O790" t="s">
        <v>365</v>
      </c>
      <c r="P790" t="s">
        <v>365</v>
      </c>
      <c r="Q790">
        <v>1</v>
      </c>
      <c r="X790">
        <v>4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1</v>
      </c>
      <c r="AE790">
        <v>0</v>
      </c>
      <c r="AF790" t="s">
        <v>501</v>
      </c>
      <c r="AG790">
        <v>0</v>
      </c>
      <c r="AH790">
        <v>2</v>
      </c>
      <c r="AI790">
        <v>51458446</v>
      </c>
      <c r="AJ790">
        <v>790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</row>
    <row r="791" spans="1:44" x14ac:dyDescent="0.2">
      <c r="A791">
        <f>ROW(Source!A382)</f>
        <v>382</v>
      </c>
      <c r="B791">
        <v>51458469</v>
      </c>
      <c r="C791">
        <v>51458434</v>
      </c>
      <c r="D791">
        <v>0</v>
      </c>
      <c r="E791">
        <v>1</v>
      </c>
      <c r="F791">
        <v>1</v>
      </c>
      <c r="G791">
        <v>1</v>
      </c>
      <c r="H791">
        <v>3</v>
      </c>
      <c r="I791" t="s">
        <v>850</v>
      </c>
      <c r="J791" t="s">
        <v>3</v>
      </c>
      <c r="K791" t="s">
        <v>851</v>
      </c>
      <c r="L791">
        <v>1348</v>
      </c>
      <c r="N791">
        <v>1009</v>
      </c>
      <c r="O791" t="s">
        <v>230</v>
      </c>
      <c r="P791" t="s">
        <v>230</v>
      </c>
      <c r="Q791">
        <v>1000</v>
      </c>
      <c r="X791">
        <v>1.0000000000000001E-5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1</v>
      </c>
      <c r="AE791">
        <v>0</v>
      </c>
      <c r="AF791" t="s">
        <v>501</v>
      </c>
      <c r="AG791">
        <v>0</v>
      </c>
      <c r="AH791">
        <v>2</v>
      </c>
      <c r="AI791">
        <v>51458447</v>
      </c>
      <c r="AJ791">
        <v>791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</row>
    <row r="792" spans="1:44" x14ac:dyDescent="0.2">
      <c r="A792">
        <f>ROW(Source!A382)</f>
        <v>382</v>
      </c>
      <c r="B792">
        <v>51458470</v>
      </c>
      <c r="C792">
        <v>51458434</v>
      </c>
      <c r="D792">
        <v>0</v>
      </c>
      <c r="E792">
        <v>1</v>
      </c>
      <c r="F792">
        <v>1</v>
      </c>
      <c r="G792">
        <v>1</v>
      </c>
      <c r="H792">
        <v>3</v>
      </c>
      <c r="I792" t="s">
        <v>852</v>
      </c>
      <c r="J792" t="s">
        <v>3</v>
      </c>
      <c r="K792" t="s">
        <v>853</v>
      </c>
      <c r="L792">
        <v>1348</v>
      </c>
      <c r="N792">
        <v>1009</v>
      </c>
      <c r="O792" t="s">
        <v>230</v>
      </c>
      <c r="P792" t="s">
        <v>230</v>
      </c>
      <c r="Q792">
        <v>1000</v>
      </c>
      <c r="X792">
        <v>1E-4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1</v>
      </c>
      <c r="AE792">
        <v>0</v>
      </c>
      <c r="AF792" t="s">
        <v>501</v>
      </c>
      <c r="AG792">
        <v>0</v>
      </c>
      <c r="AH792">
        <v>2</v>
      </c>
      <c r="AI792">
        <v>51458448</v>
      </c>
      <c r="AJ792">
        <v>792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</row>
    <row r="793" spans="1:44" x14ac:dyDescent="0.2">
      <c r="A793">
        <f>ROW(Source!A382)</f>
        <v>382</v>
      </c>
      <c r="B793">
        <v>51458471</v>
      </c>
      <c r="C793">
        <v>51458434</v>
      </c>
      <c r="D793">
        <v>0</v>
      </c>
      <c r="E793">
        <v>1</v>
      </c>
      <c r="F793">
        <v>1</v>
      </c>
      <c r="G793">
        <v>1</v>
      </c>
      <c r="H793">
        <v>3</v>
      </c>
      <c r="I793" t="s">
        <v>854</v>
      </c>
      <c r="J793" t="s">
        <v>3</v>
      </c>
      <c r="K793" t="s">
        <v>855</v>
      </c>
      <c r="L793">
        <v>1348</v>
      </c>
      <c r="N793">
        <v>1009</v>
      </c>
      <c r="O793" t="s">
        <v>230</v>
      </c>
      <c r="P793" t="s">
        <v>230</v>
      </c>
      <c r="Q793">
        <v>1000</v>
      </c>
      <c r="X793">
        <v>1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 t="s">
        <v>501</v>
      </c>
      <c r="AG793">
        <v>0</v>
      </c>
      <c r="AH793">
        <v>2</v>
      </c>
      <c r="AI793">
        <v>51458449</v>
      </c>
      <c r="AJ793">
        <v>793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</row>
    <row r="794" spans="1:44" x14ac:dyDescent="0.2">
      <c r="A794">
        <f>ROW(Source!A382)</f>
        <v>382</v>
      </c>
      <c r="B794">
        <v>51458472</v>
      </c>
      <c r="C794">
        <v>51458434</v>
      </c>
      <c r="D794">
        <v>0</v>
      </c>
      <c r="E794">
        <v>1</v>
      </c>
      <c r="F794">
        <v>1</v>
      </c>
      <c r="G794">
        <v>1</v>
      </c>
      <c r="H794">
        <v>3</v>
      </c>
      <c r="I794" t="s">
        <v>856</v>
      </c>
      <c r="J794" t="s">
        <v>3</v>
      </c>
      <c r="K794" t="s">
        <v>857</v>
      </c>
      <c r="L794">
        <v>1348</v>
      </c>
      <c r="N794">
        <v>1009</v>
      </c>
      <c r="O794" t="s">
        <v>230</v>
      </c>
      <c r="P794" t="s">
        <v>230</v>
      </c>
      <c r="Q794">
        <v>1000</v>
      </c>
      <c r="X794">
        <v>5.0000000000000001E-3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1</v>
      </c>
      <c r="AE794">
        <v>0</v>
      </c>
      <c r="AF794" t="s">
        <v>501</v>
      </c>
      <c r="AG794">
        <v>0</v>
      </c>
      <c r="AH794">
        <v>2</v>
      </c>
      <c r="AI794">
        <v>51458450</v>
      </c>
      <c r="AJ794">
        <v>794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</row>
    <row r="795" spans="1:44" x14ac:dyDescent="0.2">
      <c r="A795">
        <f>ROW(Source!A382)</f>
        <v>382</v>
      </c>
      <c r="B795">
        <v>51458473</v>
      </c>
      <c r="C795">
        <v>51458434</v>
      </c>
      <c r="D795">
        <v>0</v>
      </c>
      <c r="E795">
        <v>1</v>
      </c>
      <c r="F795">
        <v>1</v>
      </c>
      <c r="G795">
        <v>1</v>
      </c>
      <c r="H795">
        <v>3</v>
      </c>
      <c r="I795" t="s">
        <v>858</v>
      </c>
      <c r="J795" t="s">
        <v>3</v>
      </c>
      <c r="K795" t="s">
        <v>859</v>
      </c>
      <c r="L795">
        <v>1302</v>
      </c>
      <c r="N795">
        <v>1003</v>
      </c>
      <c r="O795" t="s">
        <v>860</v>
      </c>
      <c r="P795" t="s">
        <v>860</v>
      </c>
      <c r="Q795">
        <v>10</v>
      </c>
      <c r="X795">
        <v>1.8700000000000001E-2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1</v>
      </c>
      <c r="AE795">
        <v>0</v>
      </c>
      <c r="AF795" t="s">
        <v>501</v>
      </c>
      <c r="AG795">
        <v>0</v>
      </c>
      <c r="AH795">
        <v>2</v>
      </c>
      <c r="AI795">
        <v>51458451</v>
      </c>
      <c r="AJ795">
        <v>795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</row>
    <row r="796" spans="1:44" x14ac:dyDescent="0.2">
      <c r="A796">
        <f>ROW(Source!A382)</f>
        <v>382</v>
      </c>
      <c r="B796">
        <v>51458474</v>
      </c>
      <c r="C796">
        <v>51458434</v>
      </c>
      <c r="D796">
        <v>0</v>
      </c>
      <c r="E796">
        <v>1</v>
      </c>
      <c r="F796">
        <v>1</v>
      </c>
      <c r="G796">
        <v>1</v>
      </c>
      <c r="H796">
        <v>3</v>
      </c>
      <c r="I796" t="s">
        <v>861</v>
      </c>
      <c r="J796" t="s">
        <v>3</v>
      </c>
      <c r="K796" t="s">
        <v>862</v>
      </c>
      <c r="L796">
        <v>1348</v>
      </c>
      <c r="N796">
        <v>1009</v>
      </c>
      <c r="O796" t="s">
        <v>230</v>
      </c>
      <c r="P796" t="s">
        <v>230</v>
      </c>
      <c r="Q796">
        <v>1000</v>
      </c>
      <c r="X796">
        <v>3.0000000000000001E-5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1</v>
      </c>
      <c r="AE796">
        <v>0</v>
      </c>
      <c r="AF796" t="s">
        <v>501</v>
      </c>
      <c r="AG796">
        <v>0</v>
      </c>
      <c r="AH796">
        <v>2</v>
      </c>
      <c r="AI796">
        <v>51458452</v>
      </c>
      <c r="AJ796">
        <v>796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</row>
    <row r="797" spans="1:44" x14ac:dyDescent="0.2">
      <c r="A797">
        <f>ROW(Source!A382)</f>
        <v>382</v>
      </c>
      <c r="B797">
        <v>51458475</v>
      </c>
      <c r="C797">
        <v>51458434</v>
      </c>
      <c r="D797">
        <v>0</v>
      </c>
      <c r="E797">
        <v>1</v>
      </c>
      <c r="F797">
        <v>1</v>
      </c>
      <c r="G797">
        <v>1</v>
      </c>
      <c r="H797">
        <v>3</v>
      </c>
      <c r="I797" t="s">
        <v>863</v>
      </c>
      <c r="J797" t="s">
        <v>3</v>
      </c>
      <c r="K797" t="s">
        <v>864</v>
      </c>
      <c r="L797">
        <v>1348</v>
      </c>
      <c r="N797">
        <v>1009</v>
      </c>
      <c r="O797" t="s">
        <v>230</v>
      </c>
      <c r="P797" t="s">
        <v>230</v>
      </c>
      <c r="Q797">
        <v>1000</v>
      </c>
      <c r="X797">
        <v>1.9400000000000001E-3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1</v>
      </c>
      <c r="AE797">
        <v>0</v>
      </c>
      <c r="AF797" t="s">
        <v>501</v>
      </c>
      <c r="AG797">
        <v>0</v>
      </c>
      <c r="AH797">
        <v>2</v>
      </c>
      <c r="AI797">
        <v>51458453</v>
      </c>
      <c r="AJ797">
        <v>797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</row>
    <row r="798" spans="1:44" x14ac:dyDescent="0.2">
      <c r="A798">
        <f>ROW(Source!A382)</f>
        <v>382</v>
      </c>
      <c r="B798">
        <v>51458476</v>
      </c>
      <c r="C798">
        <v>51458434</v>
      </c>
      <c r="D798">
        <v>0</v>
      </c>
      <c r="E798">
        <v>1</v>
      </c>
      <c r="F798">
        <v>1</v>
      </c>
      <c r="G798">
        <v>1</v>
      </c>
      <c r="H798">
        <v>3</v>
      </c>
      <c r="I798" t="s">
        <v>865</v>
      </c>
      <c r="J798" t="s">
        <v>3</v>
      </c>
      <c r="K798" t="s">
        <v>866</v>
      </c>
      <c r="L798">
        <v>1339</v>
      </c>
      <c r="N798">
        <v>1007</v>
      </c>
      <c r="O798" t="s">
        <v>57</v>
      </c>
      <c r="P798" t="s">
        <v>57</v>
      </c>
      <c r="Q798">
        <v>1</v>
      </c>
      <c r="X798">
        <v>1.0300000000000001E-3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1</v>
      </c>
      <c r="AE798">
        <v>0</v>
      </c>
      <c r="AF798" t="s">
        <v>501</v>
      </c>
      <c r="AG798">
        <v>0</v>
      </c>
      <c r="AH798">
        <v>2</v>
      </c>
      <c r="AI798">
        <v>51458454</v>
      </c>
      <c r="AJ798">
        <v>798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</row>
    <row r="799" spans="1:44" x14ac:dyDescent="0.2">
      <c r="A799">
        <f>ROW(Source!A382)</f>
        <v>382</v>
      </c>
      <c r="B799">
        <v>51458477</v>
      </c>
      <c r="C799">
        <v>51458434</v>
      </c>
      <c r="D799">
        <v>0</v>
      </c>
      <c r="E799">
        <v>1</v>
      </c>
      <c r="F799">
        <v>1</v>
      </c>
      <c r="G799">
        <v>1</v>
      </c>
      <c r="H799">
        <v>3</v>
      </c>
      <c r="I799" t="s">
        <v>867</v>
      </c>
      <c r="J799" t="s">
        <v>3</v>
      </c>
      <c r="K799" t="s">
        <v>868</v>
      </c>
      <c r="L799">
        <v>1348</v>
      </c>
      <c r="N799">
        <v>1009</v>
      </c>
      <c r="O799" t="s">
        <v>230</v>
      </c>
      <c r="P799" t="s">
        <v>230</v>
      </c>
      <c r="Q799">
        <v>1000</v>
      </c>
      <c r="X799">
        <v>3.1E-4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1</v>
      </c>
      <c r="AE799">
        <v>0</v>
      </c>
      <c r="AF799" t="s">
        <v>501</v>
      </c>
      <c r="AG799">
        <v>0</v>
      </c>
      <c r="AH799">
        <v>2</v>
      </c>
      <c r="AI799">
        <v>51458455</v>
      </c>
      <c r="AJ799">
        <v>799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</row>
    <row r="800" spans="1:44" x14ac:dyDescent="0.2">
      <c r="A800">
        <f>ROW(Source!A382)</f>
        <v>382</v>
      </c>
      <c r="B800">
        <v>51458478</v>
      </c>
      <c r="C800">
        <v>51458434</v>
      </c>
      <c r="D800">
        <v>0</v>
      </c>
      <c r="E800">
        <v>1</v>
      </c>
      <c r="F800">
        <v>1</v>
      </c>
      <c r="G800">
        <v>1</v>
      </c>
      <c r="H800">
        <v>3</v>
      </c>
      <c r="I800" t="s">
        <v>869</v>
      </c>
      <c r="J800" t="s">
        <v>3</v>
      </c>
      <c r="K800" t="s">
        <v>870</v>
      </c>
      <c r="L800">
        <v>1346</v>
      </c>
      <c r="N800">
        <v>1009</v>
      </c>
      <c r="O800" t="s">
        <v>365</v>
      </c>
      <c r="P800" t="s">
        <v>365</v>
      </c>
      <c r="Q800">
        <v>1</v>
      </c>
      <c r="X800">
        <v>0.6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1</v>
      </c>
      <c r="AE800">
        <v>0</v>
      </c>
      <c r="AF800" t="s">
        <v>501</v>
      </c>
      <c r="AG800">
        <v>0</v>
      </c>
      <c r="AH800">
        <v>2</v>
      </c>
      <c r="AI800">
        <v>51458456</v>
      </c>
      <c r="AJ800">
        <v>800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</row>
    <row r="801" spans="1:44" x14ac:dyDescent="0.2">
      <c r="A801">
        <f>ROW(Source!A383)</f>
        <v>383</v>
      </c>
      <c r="B801">
        <v>51458457</v>
      </c>
      <c r="C801">
        <v>51458434</v>
      </c>
      <c r="D801">
        <v>0</v>
      </c>
      <c r="E801">
        <v>1</v>
      </c>
      <c r="F801">
        <v>1</v>
      </c>
      <c r="G801">
        <v>1</v>
      </c>
      <c r="H801">
        <v>1</v>
      </c>
      <c r="I801" t="s">
        <v>827</v>
      </c>
      <c r="J801" t="s">
        <v>3</v>
      </c>
      <c r="K801" t="s">
        <v>828</v>
      </c>
      <c r="L801">
        <v>1369</v>
      </c>
      <c r="N801">
        <v>1013</v>
      </c>
      <c r="O801" t="s">
        <v>642</v>
      </c>
      <c r="P801" t="s">
        <v>642</v>
      </c>
      <c r="Q801">
        <v>1</v>
      </c>
      <c r="X801">
        <v>5.78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1</v>
      </c>
      <c r="AE801">
        <v>1</v>
      </c>
      <c r="AF801" t="s">
        <v>503</v>
      </c>
      <c r="AG801">
        <v>5.3508349999999991</v>
      </c>
      <c r="AH801">
        <v>2</v>
      </c>
      <c r="AI801">
        <v>51458435</v>
      </c>
      <c r="AJ801">
        <v>801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</row>
    <row r="802" spans="1:44" x14ac:dyDescent="0.2">
      <c r="A802">
        <f>ROW(Source!A383)</f>
        <v>383</v>
      </c>
      <c r="B802">
        <v>51458458</v>
      </c>
      <c r="C802">
        <v>51458434</v>
      </c>
      <c r="D802">
        <v>121548</v>
      </c>
      <c r="E802">
        <v>1</v>
      </c>
      <c r="F802">
        <v>1</v>
      </c>
      <c r="G802">
        <v>1</v>
      </c>
      <c r="H802">
        <v>1</v>
      </c>
      <c r="I802" t="s">
        <v>31</v>
      </c>
      <c r="J802" t="s">
        <v>3</v>
      </c>
      <c r="K802" t="s">
        <v>643</v>
      </c>
      <c r="L802">
        <v>1369</v>
      </c>
      <c r="N802">
        <v>1013</v>
      </c>
      <c r="O802" t="s">
        <v>642</v>
      </c>
      <c r="P802" t="s">
        <v>642</v>
      </c>
      <c r="Q802">
        <v>1</v>
      </c>
      <c r="X802">
        <v>2.29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1</v>
      </c>
      <c r="AE802">
        <v>2</v>
      </c>
      <c r="AF802" t="s">
        <v>502</v>
      </c>
      <c r="AG802">
        <v>2.3043125</v>
      </c>
      <c r="AH802">
        <v>2</v>
      </c>
      <c r="AI802">
        <v>51458436</v>
      </c>
      <c r="AJ802">
        <v>802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</row>
    <row r="803" spans="1:44" x14ac:dyDescent="0.2">
      <c r="A803">
        <f>ROW(Source!A383)</f>
        <v>383</v>
      </c>
      <c r="B803">
        <v>51458459</v>
      </c>
      <c r="C803">
        <v>51458434</v>
      </c>
      <c r="D803">
        <v>0</v>
      </c>
      <c r="E803">
        <v>1</v>
      </c>
      <c r="F803">
        <v>1</v>
      </c>
      <c r="G803">
        <v>1</v>
      </c>
      <c r="H803">
        <v>2</v>
      </c>
      <c r="I803" t="s">
        <v>829</v>
      </c>
      <c r="J803" t="s">
        <v>3</v>
      </c>
      <c r="K803" t="s">
        <v>830</v>
      </c>
      <c r="L803">
        <v>37129807</v>
      </c>
      <c r="N803">
        <v>1011</v>
      </c>
      <c r="O803" t="s">
        <v>646</v>
      </c>
      <c r="P803" t="s">
        <v>646</v>
      </c>
      <c r="Q803">
        <v>1</v>
      </c>
      <c r="X803">
        <v>0.88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1</v>
      </c>
      <c r="AE803">
        <v>0</v>
      </c>
      <c r="AF803" t="s">
        <v>502</v>
      </c>
      <c r="AG803">
        <v>0.88549999999999995</v>
      </c>
      <c r="AH803">
        <v>2</v>
      </c>
      <c r="AI803">
        <v>51458437</v>
      </c>
      <c r="AJ803">
        <v>803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</row>
    <row r="804" spans="1:44" x14ac:dyDescent="0.2">
      <c r="A804">
        <f>ROW(Source!A383)</f>
        <v>383</v>
      </c>
      <c r="B804">
        <v>51458460</v>
      </c>
      <c r="C804">
        <v>51458434</v>
      </c>
      <c r="D804">
        <v>0</v>
      </c>
      <c r="E804">
        <v>1</v>
      </c>
      <c r="F804">
        <v>1</v>
      </c>
      <c r="G804">
        <v>1</v>
      </c>
      <c r="H804">
        <v>2</v>
      </c>
      <c r="I804" t="s">
        <v>831</v>
      </c>
      <c r="J804" t="s">
        <v>3</v>
      </c>
      <c r="K804" t="s">
        <v>832</v>
      </c>
      <c r="L804">
        <v>37129807</v>
      </c>
      <c r="N804">
        <v>1011</v>
      </c>
      <c r="O804" t="s">
        <v>646</v>
      </c>
      <c r="P804" t="s">
        <v>646</v>
      </c>
      <c r="Q804">
        <v>1</v>
      </c>
      <c r="X804">
        <v>0.14000000000000001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1</v>
      </c>
      <c r="AE804">
        <v>0</v>
      </c>
      <c r="AF804" t="s">
        <v>502</v>
      </c>
      <c r="AG804">
        <v>0.140875</v>
      </c>
      <c r="AH804">
        <v>2</v>
      </c>
      <c r="AI804">
        <v>51458438</v>
      </c>
      <c r="AJ804">
        <v>804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</row>
    <row r="805" spans="1:44" x14ac:dyDescent="0.2">
      <c r="A805">
        <f>ROW(Source!A383)</f>
        <v>383</v>
      </c>
      <c r="B805">
        <v>51458461</v>
      </c>
      <c r="C805">
        <v>51458434</v>
      </c>
      <c r="D805">
        <v>0</v>
      </c>
      <c r="E805">
        <v>1</v>
      </c>
      <c r="F805">
        <v>1</v>
      </c>
      <c r="G805">
        <v>1</v>
      </c>
      <c r="H805">
        <v>2</v>
      </c>
      <c r="I805" t="s">
        <v>833</v>
      </c>
      <c r="J805" t="s">
        <v>3</v>
      </c>
      <c r="K805" t="s">
        <v>834</v>
      </c>
      <c r="L805">
        <v>37129807</v>
      </c>
      <c r="N805">
        <v>1011</v>
      </c>
      <c r="O805" t="s">
        <v>646</v>
      </c>
      <c r="P805" t="s">
        <v>646</v>
      </c>
      <c r="Q805">
        <v>1</v>
      </c>
      <c r="X805">
        <v>1.06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1</v>
      </c>
      <c r="AE805">
        <v>0</v>
      </c>
      <c r="AF805" t="s">
        <v>502</v>
      </c>
      <c r="AG805">
        <v>1.0666249999999999</v>
      </c>
      <c r="AH805">
        <v>2</v>
      </c>
      <c r="AI805">
        <v>51458439</v>
      </c>
      <c r="AJ805">
        <v>805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</row>
    <row r="806" spans="1:44" x14ac:dyDescent="0.2">
      <c r="A806">
        <f>ROW(Source!A383)</f>
        <v>383</v>
      </c>
      <c r="B806">
        <v>51458462</v>
      </c>
      <c r="C806">
        <v>51458434</v>
      </c>
      <c r="D806">
        <v>0</v>
      </c>
      <c r="E806">
        <v>1</v>
      </c>
      <c r="F806">
        <v>1</v>
      </c>
      <c r="G806">
        <v>1</v>
      </c>
      <c r="H806">
        <v>2</v>
      </c>
      <c r="I806" t="s">
        <v>835</v>
      </c>
      <c r="J806" t="s">
        <v>3</v>
      </c>
      <c r="K806" t="s">
        <v>836</v>
      </c>
      <c r="L806">
        <v>37129807</v>
      </c>
      <c r="N806">
        <v>1011</v>
      </c>
      <c r="O806" t="s">
        <v>646</v>
      </c>
      <c r="P806" t="s">
        <v>646</v>
      </c>
      <c r="Q806">
        <v>1</v>
      </c>
      <c r="X806">
        <v>0.21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1</v>
      </c>
      <c r="AE806">
        <v>0</v>
      </c>
      <c r="AF806" t="s">
        <v>502</v>
      </c>
      <c r="AG806">
        <v>0.21131249999999999</v>
      </c>
      <c r="AH806">
        <v>2</v>
      </c>
      <c r="AI806">
        <v>51458440</v>
      </c>
      <c r="AJ806">
        <v>806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</row>
    <row r="807" spans="1:44" x14ac:dyDescent="0.2">
      <c r="A807">
        <f>ROW(Source!A383)</f>
        <v>383</v>
      </c>
      <c r="B807">
        <v>51458463</v>
      </c>
      <c r="C807">
        <v>51458434</v>
      </c>
      <c r="D807">
        <v>0</v>
      </c>
      <c r="E807">
        <v>1</v>
      </c>
      <c r="F807">
        <v>1</v>
      </c>
      <c r="G807">
        <v>1</v>
      </c>
      <c r="H807">
        <v>2</v>
      </c>
      <c r="I807" t="s">
        <v>837</v>
      </c>
      <c r="J807" t="s">
        <v>3</v>
      </c>
      <c r="K807" t="s">
        <v>838</v>
      </c>
      <c r="L807">
        <v>37129807</v>
      </c>
      <c r="N807">
        <v>1011</v>
      </c>
      <c r="O807" t="s">
        <v>646</v>
      </c>
      <c r="P807" t="s">
        <v>646</v>
      </c>
      <c r="Q807">
        <v>1</v>
      </c>
      <c r="X807">
        <v>2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1</v>
      </c>
      <c r="AE807">
        <v>0</v>
      </c>
      <c r="AF807" t="s">
        <v>502</v>
      </c>
      <c r="AG807">
        <v>2.0124999999999997</v>
      </c>
      <c r="AH807">
        <v>2</v>
      </c>
      <c r="AI807">
        <v>51458441</v>
      </c>
      <c r="AJ807">
        <v>807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</row>
    <row r="808" spans="1:44" x14ac:dyDescent="0.2">
      <c r="A808">
        <f>ROW(Source!A383)</f>
        <v>383</v>
      </c>
      <c r="B808">
        <v>51458464</v>
      </c>
      <c r="C808">
        <v>51458434</v>
      </c>
      <c r="D808">
        <v>0</v>
      </c>
      <c r="E808">
        <v>1</v>
      </c>
      <c r="F808">
        <v>1</v>
      </c>
      <c r="G808">
        <v>1</v>
      </c>
      <c r="H808">
        <v>2</v>
      </c>
      <c r="I808" t="s">
        <v>839</v>
      </c>
      <c r="J808" t="s">
        <v>3</v>
      </c>
      <c r="K808" t="s">
        <v>840</v>
      </c>
      <c r="L808">
        <v>37129807</v>
      </c>
      <c r="N808">
        <v>1011</v>
      </c>
      <c r="O808" t="s">
        <v>646</v>
      </c>
      <c r="P808" t="s">
        <v>646</v>
      </c>
      <c r="Q808">
        <v>1</v>
      </c>
      <c r="X808">
        <v>0.08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1</v>
      </c>
      <c r="AE808">
        <v>0</v>
      </c>
      <c r="AF808" t="s">
        <v>502</v>
      </c>
      <c r="AG808">
        <v>8.0499999999999988E-2</v>
      </c>
      <c r="AH808">
        <v>2</v>
      </c>
      <c r="AI808">
        <v>51458442</v>
      </c>
      <c r="AJ808">
        <v>808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</row>
    <row r="809" spans="1:44" x14ac:dyDescent="0.2">
      <c r="A809">
        <f>ROW(Source!A383)</f>
        <v>383</v>
      </c>
      <c r="B809">
        <v>51458465</v>
      </c>
      <c r="C809">
        <v>51458434</v>
      </c>
      <c r="D809">
        <v>0</v>
      </c>
      <c r="E809">
        <v>1</v>
      </c>
      <c r="F809">
        <v>1</v>
      </c>
      <c r="G809">
        <v>1</v>
      </c>
      <c r="H809">
        <v>3</v>
      </c>
      <c r="I809" t="s">
        <v>841</v>
      </c>
      <c r="J809" t="s">
        <v>3</v>
      </c>
      <c r="K809" t="s">
        <v>842</v>
      </c>
      <c r="L809">
        <v>1339</v>
      </c>
      <c r="N809">
        <v>1007</v>
      </c>
      <c r="O809" t="s">
        <v>57</v>
      </c>
      <c r="P809" t="s">
        <v>57</v>
      </c>
      <c r="Q809">
        <v>1</v>
      </c>
      <c r="X809">
        <v>1.95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1</v>
      </c>
      <c r="AE809">
        <v>0</v>
      </c>
      <c r="AF809" t="s">
        <v>501</v>
      </c>
      <c r="AG809">
        <v>0</v>
      </c>
      <c r="AH809">
        <v>2</v>
      </c>
      <c r="AI809">
        <v>51458443</v>
      </c>
      <c r="AJ809">
        <v>809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</row>
    <row r="810" spans="1:44" x14ac:dyDescent="0.2">
      <c r="A810">
        <f>ROW(Source!A383)</f>
        <v>383</v>
      </c>
      <c r="B810">
        <v>51458466</v>
      </c>
      <c r="C810">
        <v>51458434</v>
      </c>
      <c r="D810">
        <v>0</v>
      </c>
      <c r="E810">
        <v>1</v>
      </c>
      <c r="F810">
        <v>1</v>
      </c>
      <c r="G810">
        <v>1</v>
      </c>
      <c r="H810">
        <v>3</v>
      </c>
      <c r="I810" t="s">
        <v>844</v>
      </c>
      <c r="J810" t="s">
        <v>3</v>
      </c>
      <c r="K810" t="s">
        <v>845</v>
      </c>
      <c r="L810">
        <v>1346</v>
      </c>
      <c r="N810">
        <v>1009</v>
      </c>
      <c r="O810" t="s">
        <v>365</v>
      </c>
      <c r="P810" t="s">
        <v>365</v>
      </c>
      <c r="Q810">
        <v>1</v>
      </c>
      <c r="X810">
        <v>0.59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1</v>
      </c>
      <c r="AE810">
        <v>0</v>
      </c>
      <c r="AF810" t="s">
        <v>501</v>
      </c>
      <c r="AG810">
        <v>0</v>
      </c>
      <c r="AH810">
        <v>2</v>
      </c>
      <c r="AI810">
        <v>51458444</v>
      </c>
      <c r="AJ810">
        <v>810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</row>
    <row r="811" spans="1:44" x14ac:dyDescent="0.2">
      <c r="A811">
        <f>ROW(Source!A383)</f>
        <v>383</v>
      </c>
      <c r="B811">
        <v>51458467</v>
      </c>
      <c r="C811">
        <v>51458434</v>
      </c>
      <c r="D811">
        <v>0</v>
      </c>
      <c r="E811">
        <v>1</v>
      </c>
      <c r="F811">
        <v>1</v>
      </c>
      <c r="G811">
        <v>1</v>
      </c>
      <c r="H811">
        <v>3</v>
      </c>
      <c r="I811" t="s">
        <v>846</v>
      </c>
      <c r="J811" t="s">
        <v>3</v>
      </c>
      <c r="K811" t="s">
        <v>847</v>
      </c>
      <c r="L811">
        <v>1348</v>
      </c>
      <c r="N811">
        <v>1009</v>
      </c>
      <c r="O811" t="s">
        <v>230</v>
      </c>
      <c r="P811" t="s">
        <v>230</v>
      </c>
      <c r="Q811">
        <v>1000</v>
      </c>
      <c r="X811">
        <v>4.0000000000000002E-4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1</v>
      </c>
      <c r="AE811">
        <v>0</v>
      </c>
      <c r="AF811" t="s">
        <v>501</v>
      </c>
      <c r="AG811">
        <v>0</v>
      </c>
      <c r="AH811">
        <v>2</v>
      </c>
      <c r="AI811">
        <v>51458445</v>
      </c>
      <c r="AJ811">
        <v>811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</row>
    <row r="812" spans="1:44" x14ac:dyDescent="0.2">
      <c r="A812">
        <f>ROW(Source!A383)</f>
        <v>383</v>
      </c>
      <c r="B812">
        <v>51458468</v>
      </c>
      <c r="C812">
        <v>51458434</v>
      </c>
      <c r="D812">
        <v>0</v>
      </c>
      <c r="E812">
        <v>1</v>
      </c>
      <c r="F812">
        <v>1</v>
      </c>
      <c r="G812">
        <v>1</v>
      </c>
      <c r="H812">
        <v>3</v>
      </c>
      <c r="I812" t="s">
        <v>848</v>
      </c>
      <c r="J812" t="s">
        <v>3</v>
      </c>
      <c r="K812" t="s">
        <v>849</v>
      </c>
      <c r="L812">
        <v>1346</v>
      </c>
      <c r="N812">
        <v>1009</v>
      </c>
      <c r="O812" t="s">
        <v>365</v>
      </c>
      <c r="P812" t="s">
        <v>365</v>
      </c>
      <c r="Q812">
        <v>1</v>
      </c>
      <c r="X812">
        <v>4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1</v>
      </c>
      <c r="AE812">
        <v>0</v>
      </c>
      <c r="AF812" t="s">
        <v>501</v>
      </c>
      <c r="AG812">
        <v>0</v>
      </c>
      <c r="AH812">
        <v>2</v>
      </c>
      <c r="AI812">
        <v>51458446</v>
      </c>
      <c r="AJ812">
        <v>812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</row>
    <row r="813" spans="1:44" x14ac:dyDescent="0.2">
      <c r="A813">
        <f>ROW(Source!A383)</f>
        <v>383</v>
      </c>
      <c r="B813">
        <v>51458469</v>
      </c>
      <c r="C813">
        <v>51458434</v>
      </c>
      <c r="D813">
        <v>0</v>
      </c>
      <c r="E813">
        <v>1</v>
      </c>
      <c r="F813">
        <v>1</v>
      </c>
      <c r="G813">
        <v>1</v>
      </c>
      <c r="H813">
        <v>3</v>
      </c>
      <c r="I813" t="s">
        <v>850</v>
      </c>
      <c r="J813" t="s">
        <v>3</v>
      </c>
      <c r="K813" t="s">
        <v>851</v>
      </c>
      <c r="L813">
        <v>1348</v>
      </c>
      <c r="N813">
        <v>1009</v>
      </c>
      <c r="O813" t="s">
        <v>230</v>
      </c>
      <c r="P813" t="s">
        <v>230</v>
      </c>
      <c r="Q813">
        <v>1000</v>
      </c>
      <c r="X813">
        <v>1.0000000000000001E-5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1</v>
      </c>
      <c r="AE813">
        <v>0</v>
      </c>
      <c r="AF813" t="s">
        <v>501</v>
      </c>
      <c r="AG813">
        <v>0</v>
      </c>
      <c r="AH813">
        <v>2</v>
      </c>
      <c r="AI813">
        <v>51458447</v>
      </c>
      <c r="AJ813">
        <v>813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</row>
    <row r="814" spans="1:44" x14ac:dyDescent="0.2">
      <c r="A814">
        <f>ROW(Source!A383)</f>
        <v>383</v>
      </c>
      <c r="B814">
        <v>51458470</v>
      </c>
      <c r="C814">
        <v>51458434</v>
      </c>
      <c r="D814">
        <v>0</v>
      </c>
      <c r="E814">
        <v>1</v>
      </c>
      <c r="F814">
        <v>1</v>
      </c>
      <c r="G814">
        <v>1</v>
      </c>
      <c r="H814">
        <v>3</v>
      </c>
      <c r="I814" t="s">
        <v>852</v>
      </c>
      <c r="J814" t="s">
        <v>3</v>
      </c>
      <c r="K814" t="s">
        <v>853</v>
      </c>
      <c r="L814">
        <v>1348</v>
      </c>
      <c r="N814">
        <v>1009</v>
      </c>
      <c r="O814" t="s">
        <v>230</v>
      </c>
      <c r="P814" t="s">
        <v>230</v>
      </c>
      <c r="Q814">
        <v>1000</v>
      </c>
      <c r="X814">
        <v>1E-4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1</v>
      </c>
      <c r="AE814">
        <v>0</v>
      </c>
      <c r="AF814" t="s">
        <v>501</v>
      </c>
      <c r="AG814">
        <v>0</v>
      </c>
      <c r="AH814">
        <v>2</v>
      </c>
      <c r="AI814">
        <v>51458448</v>
      </c>
      <c r="AJ814">
        <v>814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</row>
    <row r="815" spans="1:44" x14ac:dyDescent="0.2">
      <c r="A815">
        <f>ROW(Source!A383)</f>
        <v>383</v>
      </c>
      <c r="B815">
        <v>51458471</v>
      </c>
      <c r="C815">
        <v>51458434</v>
      </c>
      <c r="D815">
        <v>0</v>
      </c>
      <c r="E815">
        <v>1</v>
      </c>
      <c r="F815">
        <v>1</v>
      </c>
      <c r="G815">
        <v>1</v>
      </c>
      <c r="H815">
        <v>3</v>
      </c>
      <c r="I815" t="s">
        <v>854</v>
      </c>
      <c r="J815" t="s">
        <v>3</v>
      </c>
      <c r="K815" t="s">
        <v>855</v>
      </c>
      <c r="L815">
        <v>1348</v>
      </c>
      <c r="N815">
        <v>1009</v>
      </c>
      <c r="O815" t="s">
        <v>230</v>
      </c>
      <c r="P815" t="s">
        <v>230</v>
      </c>
      <c r="Q815">
        <v>1000</v>
      </c>
      <c r="X815">
        <v>1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 t="s">
        <v>501</v>
      </c>
      <c r="AG815">
        <v>0</v>
      </c>
      <c r="AH815">
        <v>2</v>
      </c>
      <c r="AI815">
        <v>51458449</v>
      </c>
      <c r="AJ815">
        <v>815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</row>
    <row r="816" spans="1:44" x14ac:dyDescent="0.2">
      <c r="A816">
        <f>ROW(Source!A383)</f>
        <v>383</v>
      </c>
      <c r="B816">
        <v>51458472</v>
      </c>
      <c r="C816">
        <v>51458434</v>
      </c>
      <c r="D816">
        <v>0</v>
      </c>
      <c r="E816">
        <v>1</v>
      </c>
      <c r="F816">
        <v>1</v>
      </c>
      <c r="G816">
        <v>1</v>
      </c>
      <c r="H816">
        <v>3</v>
      </c>
      <c r="I816" t="s">
        <v>856</v>
      </c>
      <c r="J816" t="s">
        <v>3</v>
      </c>
      <c r="K816" t="s">
        <v>857</v>
      </c>
      <c r="L816">
        <v>1348</v>
      </c>
      <c r="N816">
        <v>1009</v>
      </c>
      <c r="O816" t="s">
        <v>230</v>
      </c>
      <c r="P816" t="s">
        <v>230</v>
      </c>
      <c r="Q816">
        <v>1000</v>
      </c>
      <c r="X816">
        <v>5.0000000000000001E-3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1</v>
      </c>
      <c r="AE816">
        <v>0</v>
      </c>
      <c r="AF816" t="s">
        <v>501</v>
      </c>
      <c r="AG816">
        <v>0</v>
      </c>
      <c r="AH816">
        <v>2</v>
      </c>
      <c r="AI816">
        <v>51458450</v>
      </c>
      <c r="AJ816">
        <v>816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</row>
    <row r="817" spans="1:44" x14ac:dyDescent="0.2">
      <c r="A817">
        <f>ROW(Source!A383)</f>
        <v>383</v>
      </c>
      <c r="B817">
        <v>51458473</v>
      </c>
      <c r="C817">
        <v>51458434</v>
      </c>
      <c r="D817">
        <v>0</v>
      </c>
      <c r="E817">
        <v>1</v>
      </c>
      <c r="F817">
        <v>1</v>
      </c>
      <c r="G817">
        <v>1</v>
      </c>
      <c r="H817">
        <v>3</v>
      </c>
      <c r="I817" t="s">
        <v>858</v>
      </c>
      <c r="J817" t="s">
        <v>3</v>
      </c>
      <c r="K817" t="s">
        <v>859</v>
      </c>
      <c r="L817">
        <v>1302</v>
      </c>
      <c r="N817">
        <v>1003</v>
      </c>
      <c r="O817" t="s">
        <v>860</v>
      </c>
      <c r="P817" t="s">
        <v>860</v>
      </c>
      <c r="Q817">
        <v>10</v>
      </c>
      <c r="X817">
        <v>1.8700000000000001E-2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1</v>
      </c>
      <c r="AE817">
        <v>0</v>
      </c>
      <c r="AF817" t="s">
        <v>501</v>
      </c>
      <c r="AG817">
        <v>0</v>
      </c>
      <c r="AH817">
        <v>2</v>
      </c>
      <c r="AI817">
        <v>51458451</v>
      </c>
      <c r="AJ817">
        <v>817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</row>
    <row r="818" spans="1:44" x14ac:dyDescent="0.2">
      <c r="A818">
        <f>ROW(Source!A383)</f>
        <v>383</v>
      </c>
      <c r="B818">
        <v>51458474</v>
      </c>
      <c r="C818">
        <v>51458434</v>
      </c>
      <c r="D818">
        <v>0</v>
      </c>
      <c r="E818">
        <v>1</v>
      </c>
      <c r="F818">
        <v>1</v>
      </c>
      <c r="G818">
        <v>1</v>
      </c>
      <c r="H818">
        <v>3</v>
      </c>
      <c r="I818" t="s">
        <v>861</v>
      </c>
      <c r="J818" t="s">
        <v>3</v>
      </c>
      <c r="K818" t="s">
        <v>862</v>
      </c>
      <c r="L818">
        <v>1348</v>
      </c>
      <c r="N818">
        <v>1009</v>
      </c>
      <c r="O818" t="s">
        <v>230</v>
      </c>
      <c r="P818" t="s">
        <v>230</v>
      </c>
      <c r="Q818">
        <v>1000</v>
      </c>
      <c r="X818">
        <v>3.0000000000000001E-5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1</v>
      </c>
      <c r="AE818">
        <v>0</v>
      </c>
      <c r="AF818" t="s">
        <v>501</v>
      </c>
      <c r="AG818">
        <v>0</v>
      </c>
      <c r="AH818">
        <v>2</v>
      </c>
      <c r="AI818">
        <v>51458452</v>
      </c>
      <c r="AJ818">
        <v>818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</row>
    <row r="819" spans="1:44" x14ac:dyDescent="0.2">
      <c r="A819">
        <f>ROW(Source!A383)</f>
        <v>383</v>
      </c>
      <c r="B819">
        <v>51458475</v>
      </c>
      <c r="C819">
        <v>51458434</v>
      </c>
      <c r="D819">
        <v>0</v>
      </c>
      <c r="E819">
        <v>1</v>
      </c>
      <c r="F819">
        <v>1</v>
      </c>
      <c r="G819">
        <v>1</v>
      </c>
      <c r="H819">
        <v>3</v>
      </c>
      <c r="I819" t="s">
        <v>863</v>
      </c>
      <c r="J819" t="s">
        <v>3</v>
      </c>
      <c r="K819" t="s">
        <v>864</v>
      </c>
      <c r="L819">
        <v>1348</v>
      </c>
      <c r="N819">
        <v>1009</v>
      </c>
      <c r="O819" t="s">
        <v>230</v>
      </c>
      <c r="P819" t="s">
        <v>230</v>
      </c>
      <c r="Q819">
        <v>1000</v>
      </c>
      <c r="X819">
        <v>1.9400000000000001E-3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1</v>
      </c>
      <c r="AE819">
        <v>0</v>
      </c>
      <c r="AF819" t="s">
        <v>501</v>
      </c>
      <c r="AG819">
        <v>0</v>
      </c>
      <c r="AH819">
        <v>2</v>
      </c>
      <c r="AI819">
        <v>51458453</v>
      </c>
      <c r="AJ819">
        <v>819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</row>
    <row r="820" spans="1:44" x14ac:dyDescent="0.2">
      <c r="A820">
        <f>ROW(Source!A383)</f>
        <v>383</v>
      </c>
      <c r="B820">
        <v>51458476</v>
      </c>
      <c r="C820">
        <v>51458434</v>
      </c>
      <c r="D820">
        <v>0</v>
      </c>
      <c r="E820">
        <v>1</v>
      </c>
      <c r="F820">
        <v>1</v>
      </c>
      <c r="G820">
        <v>1</v>
      </c>
      <c r="H820">
        <v>3</v>
      </c>
      <c r="I820" t="s">
        <v>865</v>
      </c>
      <c r="J820" t="s">
        <v>3</v>
      </c>
      <c r="K820" t="s">
        <v>866</v>
      </c>
      <c r="L820">
        <v>1339</v>
      </c>
      <c r="N820">
        <v>1007</v>
      </c>
      <c r="O820" t="s">
        <v>57</v>
      </c>
      <c r="P820" t="s">
        <v>57</v>
      </c>
      <c r="Q820">
        <v>1</v>
      </c>
      <c r="X820">
        <v>1.0300000000000001E-3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1</v>
      </c>
      <c r="AE820">
        <v>0</v>
      </c>
      <c r="AF820" t="s">
        <v>501</v>
      </c>
      <c r="AG820">
        <v>0</v>
      </c>
      <c r="AH820">
        <v>2</v>
      </c>
      <c r="AI820">
        <v>51458454</v>
      </c>
      <c r="AJ820">
        <v>820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</row>
    <row r="821" spans="1:44" x14ac:dyDescent="0.2">
      <c r="A821">
        <f>ROW(Source!A383)</f>
        <v>383</v>
      </c>
      <c r="B821">
        <v>51458477</v>
      </c>
      <c r="C821">
        <v>51458434</v>
      </c>
      <c r="D821">
        <v>0</v>
      </c>
      <c r="E821">
        <v>1</v>
      </c>
      <c r="F821">
        <v>1</v>
      </c>
      <c r="G821">
        <v>1</v>
      </c>
      <c r="H821">
        <v>3</v>
      </c>
      <c r="I821" t="s">
        <v>867</v>
      </c>
      <c r="J821" t="s">
        <v>3</v>
      </c>
      <c r="K821" t="s">
        <v>868</v>
      </c>
      <c r="L821">
        <v>1348</v>
      </c>
      <c r="N821">
        <v>1009</v>
      </c>
      <c r="O821" t="s">
        <v>230</v>
      </c>
      <c r="P821" t="s">
        <v>230</v>
      </c>
      <c r="Q821">
        <v>1000</v>
      </c>
      <c r="X821">
        <v>3.1E-4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1</v>
      </c>
      <c r="AE821">
        <v>0</v>
      </c>
      <c r="AF821" t="s">
        <v>501</v>
      </c>
      <c r="AG821">
        <v>0</v>
      </c>
      <c r="AH821">
        <v>2</v>
      </c>
      <c r="AI821">
        <v>51458455</v>
      </c>
      <c r="AJ821">
        <v>821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</row>
    <row r="822" spans="1:44" x14ac:dyDescent="0.2">
      <c r="A822">
        <f>ROW(Source!A383)</f>
        <v>383</v>
      </c>
      <c r="B822">
        <v>51458478</v>
      </c>
      <c r="C822">
        <v>51458434</v>
      </c>
      <c r="D822">
        <v>0</v>
      </c>
      <c r="E822">
        <v>1</v>
      </c>
      <c r="F822">
        <v>1</v>
      </c>
      <c r="G822">
        <v>1</v>
      </c>
      <c r="H822">
        <v>3</v>
      </c>
      <c r="I822" t="s">
        <v>869</v>
      </c>
      <c r="J822" t="s">
        <v>3</v>
      </c>
      <c r="K822" t="s">
        <v>870</v>
      </c>
      <c r="L822">
        <v>1346</v>
      </c>
      <c r="N822">
        <v>1009</v>
      </c>
      <c r="O822" t="s">
        <v>365</v>
      </c>
      <c r="P822" t="s">
        <v>365</v>
      </c>
      <c r="Q822">
        <v>1</v>
      </c>
      <c r="X822">
        <v>0.6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1</v>
      </c>
      <c r="AE822">
        <v>0</v>
      </c>
      <c r="AF822" t="s">
        <v>501</v>
      </c>
      <c r="AG822">
        <v>0</v>
      </c>
      <c r="AH822">
        <v>2</v>
      </c>
      <c r="AI822">
        <v>51458456</v>
      </c>
      <c r="AJ822">
        <v>822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</row>
    <row r="823" spans="1:44" x14ac:dyDescent="0.2">
      <c r="A823">
        <f>ROW(Source!A384)</f>
        <v>384</v>
      </c>
      <c r="B823">
        <v>51458502</v>
      </c>
      <c r="C823">
        <v>51458479</v>
      </c>
      <c r="D823">
        <v>0</v>
      </c>
      <c r="E823">
        <v>1</v>
      </c>
      <c r="F823">
        <v>1</v>
      </c>
      <c r="G823">
        <v>1</v>
      </c>
      <c r="H823">
        <v>1</v>
      </c>
      <c r="I823" t="s">
        <v>827</v>
      </c>
      <c r="J823" t="s">
        <v>3</v>
      </c>
      <c r="K823" t="s">
        <v>828</v>
      </c>
      <c r="L823">
        <v>1369</v>
      </c>
      <c r="N823">
        <v>1013</v>
      </c>
      <c r="O823" t="s">
        <v>642</v>
      </c>
      <c r="P823" t="s">
        <v>642</v>
      </c>
      <c r="Q823">
        <v>1</v>
      </c>
      <c r="X823">
        <v>23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1</v>
      </c>
      <c r="AE823">
        <v>1</v>
      </c>
      <c r="AF823" t="s">
        <v>503</v>
      </c>
      <c r="AG823">
        <v>21.292249999999996</v>
      </c>
      <c r="AH823">
        <v>2</v>
      </c>
      <c r="AI823">
        <v>51458480</v>
      </c>
      <c r="AJ823">
        <v>823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</row>
    <row r="824" spans="1:44" x14ac:dyDescent="0.2">
      <c r="A824">
        <f>ROW(Source!A384)</f>
        <v>384</v>
      </c>
      <c r="B824">
        <v>51458503</v>
      </c>
      <c r="C824">
        <v>51458479</v>
      </c>
      <c r="D824">
        <v>121548</v>
      </c>
      <c r="E824">
        <v>1</v>
      </c>
      <c r="F824">
        <v>1</v>
      </c>
      <c r="G824">
        <v>1</v>
      </c>
      <c r="H824">
        <v>1</v>
      </c>
      <c r="I824" t="s">
        <v>31</v>
      </c>
      <c r="J824" t="s">
        <v>3</v>
      </c>
      <c r="K824" t="s">
        <v>643</v>
      </c>
      <c r="L824">
        <v>1369</v>
      </c>
      <c r="N824">
        <v>1013</v>
      </c>
      <c r="O824" t="s">
        <v>642</v>
      </c>
      <c r="P824" t="s">
        <v>642</v>
      </c>
      <c r="Q824">
        <v>1</v>
      </c>
      <c r="X824">
        <v>4.82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1</v>
      </c>
      <c r="AE824">
        <v>2</v>
      </c>
      <c r="AF824" t="s">
        <v>502</v>
      </c>
      <c r="AG824">
        <v>4.8501250000000002</v>
      </c>
      <c r="AH824">
        <v>2</v>
      </c>
      <c r="AI824">
        <v>51458481</v>
      </c>
      <c r="AJ824">
        <v>824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</row>
    <row r="825" spans="1:44" x14ac:dyDescent="0.2">
      <c r="A825">
        <f>ROW(Source!A384)</f>
        <v>384</v>
      </c>
      <c r="B825">
        <v>51458504</v>
      </c>
      <c r="C825">
        <v>51458479</v>
      </c>
      <c r="D825">
        <v>0</v>
      </c>
      <c r="E825">
        <v>1</v>
      </c>
      <c r="F825">
        <v>1</v>
      </c>
      <c r="G825">
        <v>1</v>
      </c>
      <c r="H825">
        <v>2</v>
      </c>
      <c r="I825" t="s">
        <v>829</v>
      </c>
      <c r="J825" t="s">
        <v>3</v>
      </c>
      <c r="K825" t="s">
        <v>830</v>
      </c>
      <c r="L825">
        <v>37129807</v>
      </c>
      <c r="N825">
        <v>1011</v>
      </c>
      <c r="O825" t="s">
        <v>646</v>
      </c>
      <c r="P825" t="s">
        <v>646</v>
      </c>
      <c r="Q825">
        <v>1</v>
      </c>
      <c r="X825">
        <v>0.02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1</v>
      </c>
      <c r="AE825">
        <v>0</v>
      </c>
      <c r="AF825" t="s">
        <v>502</v>
      </c>
      <c r="AG825">
        <v>2.0124999999999997E-2</v>
      </c>
      <c r="AH825">
        <v>2</v>
      </c>
      <c r="AI825">
        <v>51458482</v>
      </c>
      <c r="AJ825">
        <v>825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</row>
    <row r="826" spans="1:44" x14ac:dyDescent="0.2">
      <c r="A826">
        <f>ROW(Source!A384)</f>
        <v>384</v>
      </c>
      <c r="B826">
        <v>51458505</v>
      </c>
      <c r="C826">
        <v>51458479</v>
      </c>
      <c r="D826">
        <v>0</v>
      </c>
      <c r="E826">
        <v>1</v>
      </c>
      <c r="F826">
        <v>1</v>
      </c>
      <c r="G826">
        <v>1</v>
      </c>
      <c r="H826">
        <v>2</v>
      </c>
      <c r="I826" t="s">
        <v>831</v>
      </c>
      <c r="J826" t="s">
        <v>3</v>
      </c>
      <c r="K826" t="s">
        <v>832</v>
      </c>
      <c r="L826">
        <v>37129807</v>
      </c>
      <c r="N826">
        <v>1011</v>
      </c>
      <c r="O826" t="s">
        <v>646</v>
      </c>
      <c r="P826" t="s">
        <v>646</v>
      </c>
      <c r="Q826">
        <v>1</v>
      </c>
      <c r="X826">
        <v>0.43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1</v>
      </c>
      <c r="AE826">
        <v>0</v>
      </c>
      <c r="AF826" t="s">
        <v>502</v>
      </c>
      <c r="AG826">
        <v>0.43268749999999995</v>
      </c>
      <c r="AH826">
        <v>2</v>
      </c>
      <c r="AI826">
        <v>51458483</v>
      </c>
      <c r="AJ826">
        <v>826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</row>
    <row r="827" spans="1:44" x14ac:dyDescent="0.2">
      <c r="A827">
        <f>ROW(Source!A384)</f>
        <v>384</v>
      </c>
      <c r="B827">
        <v>51458506</v>
      </c>
      <c r="C827">
        <v>51458479</v>
      </c>
      <c r="D827">
        <v>0</v>
      </c>
      <c r="E827">
        <v>1</v>
      </c>
      <c r="F827">
        <v>1</v>
      </c>
      <c r="G827">
        <v>1</v>
      </c>
      <c r="H827">
        <v>2</v>
      </c>
      <c r="I827" t="s">
        <v>833</v>
      </c>
      <c r="J827" t="s">
        <v>3</v>
      </c>
      <c r="K827" t="s">
        <v>834</v>
      </c>
      <c r="L827">
        <v>37129807</v>
      </c>
      <c r="N827">
        <v>1011</v>
      </c>
      <c r="O827" t="s">
        <v>646</v>
      </c>
      <c r="P827" t="s">
        <v>646</v>
      </c>
      <c r="Q827">
        <v>1</v>
      </c>
      <c r="X827">
        <v>3.72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1</v>
      </c>
      <c r="AE827">
        <v>0</v>
      </c>
      <c r="AF827" t="s">
        <v>502</v>
      </c>
      <c r="AG827">
        <v>3.7432499999999997</v>
      </c>
      <c r="AH827">
        <v>2</v>
      </c>
      <c r="AI827">
        <v>51458484</v>
      </c>
      <c r="AJ827">
        <v>827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</row>
    <row r="828" spans="1:44" x14ac:dyDescent="0.2">
      <c r="A828">
        <f>ROW(Source!A384)</f>
        <v>384</v>
      </c>
      <c r="B828">
        <v>51458507</v>
      </c>
      <c r="C828">
        <v>51458479</v>
      </c>
      <c r="D828">
        <v>0</v>
      </c>
      <c r="E828">
        <v>1</v>
      </c>
      <c r="F828">
        <v>1</v>
      </c>
      <c r="G828">
        <v>1</v>
      </c>
      <c r="H828">
        <v>2</v>
      </c>
      <c r="I828" t="s">
        <v>835</v>
      </c>
      <c r="J828" t="s">
        <v>3</v>
      </c>
      <c r="K828" t="s">
        <v>836</v>
      </c>
      <c r="L828">
        <v>37129807</v>
      </c>
      <c r="N828">
        <v>1011</v>
      </c>
      <c r="O828" t="s">
        <v>646</v>
      </c>
      <c r="P828" t="s">
        <v>646</v>
      </c>
      <c r="Q828">
        <v>1</v>
      </c>
      <c r="X828">
        <v>0.65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1</v>
      </c>
      <c r="AE828">
        <v>0</v>
      </c>
      <c r="AF828" t="s">
        <v>502</v>
      </c>
      <c r="AG828">
        <v>0.65406249999999988</v>
      </c>
      <c r="AH828">
        <v>2</v>
      </c>
      <c r="AI828">
        <v>51458485</v>
      </c>
      <c r="AJ828">
        <v>828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</row>
    <row r="829" spans="1:44" x14ac:dyDescent="0.2">
      <c r="A829">
        <f>ROW(Source!A384)</f>
        <v>384</v>
      </c>
      <c r="B829">
        <v>51458508</v>
      </c>
      <c r="C829">
        <v>51458479</v>
      </c>
      <c r="D829">
        <v>0</v>
      </c>
      <c r="E829">
        <v>1</v>
      </c>
      <c r="F829">
        <v>1</v>
      </c>
      <c r="G829">
        <v>1</v>
      </c>
      <c r="H829">
        <v>2</v>
      </c>
      <c r="I829" t="s">
        <v>837</v>
      </c>
      <c r="J829" t="s">
        <v>3</v>
      </c>
      <c r="K829" t="s">
        <v>838</v>
      </c>
      <c r="L829">
        <v>37129807</v>
      </c>
      <c r="N829">
        <v>1011</v>
      </c>
      <c r="O829" t="s">
        <v>646</v>
      </c>
      <c r="P829" t="s">
        <v>646</v>
      </c>
      <c r="Q829">
        <v>1</v>
      </c>
      <c r="X829">
        <v>0.8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1</v>
      </c>
      <c r="AE829">
        <v>0</v>
      </c>
      <c r="AF829" t="s">
        <v>502</v>
      </c>
      <c r="AG829">
        <v>0.80499999999999994</v>
      </c>
      <c r="AH829">
        <v>2</v>
      </c>
      <c r="AI829">
        <v>51458486</v>
      </c>
      <c r="AJ829">
        <v>829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</row>
    <row r="830" spans="1:44" x14ac:dyDescent="0.2">
      <c r="A830">
        <f>ROW(Source!A384)</f>
        <v>384</v>
      </c>
      <c r="B830">
        <v>51458509</v>
      </c>
      <c r="C830">
        <v>51458479</v>
      </c>
      <c r="D830">
        <v>0</v>
      </c>
      <c r="E830">
        <v>1</v>
      </c>
      <c r="F830">
        <v>1</v>
      </c>
      <c r="G830">
        <v>1</v>
      </c>
      <c r="H830">
        <v>2</v>
      </c>
      <c r="I830" t="s">
        <v>839</v>
      </c>
      <c r="J830" t="s">
        <v>3</v>
      </c>
      <c r="K830" t="s">
        <v>840</v>
      </c>
      <c r="L830">
        <v>37129807</v>
      </c>
      <c r="N830">
        <v>1011</v>
      </c>
      <c r="O830" t="s">
        <v>646</v>
      </c>
      <c r="P830" t="s">
        <v>646</v>
      </c>
      <c r="Q830">
        <v>1</v>
      </c>
      <c r="X830">
        <v>0.54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1</v>
      </c>
      <c r="AE830">
        <v>0</v>
      </c>
      <c r="AF830" t="s">
        <v>502</v>
      </c>
      <c r="AG830">
        <v>0.54337499999999994</v>
      </c>
      <c r="AH830">
        <v>2</v>
      </c>
      <c r="AI830">
        <v>51458487</v>
      </c>
      <c r="AJ830">
        <v>830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</row>
    <row r="831" spans="1:44" x14ac:dyDescent="0.2">
      <c r="A831">
        <f>ROW(Source!A384)</f>
        <v>384</v>
      </c>
      <c r="B831">
        <v>51458510</v>
      </c>
      <c r="C831">
        <v>51458479</v>
      </c>
      <c r="D831">
        <v>0</v>
      </c>
      <c r="E831">
        <v>1</v>
      </c>
      <c r="F831">
        <v>1</v>
      </c>
      <c r="G831">
        <v>1</v>
      </c>
      <c r="H831">
        <v>3</v>
      </c>
      <c r="I831" t="s">
        <v>841</v>
      </c>
      <c r="J831" t="s">
        <v>3</v>
      </c>
      <c r="K831" t="s">
        <v>842</v>
      </c>
      <c r="L831">
        <v>1339</v>
      </c>
      <c r="N831">
        <v>1007</v>
      </c>
      <c r="O831" t="s">
        <v>57</v>
      </c>
      <c r="P831" t="s">
        <v>57</v>
      </c>
      <c r="Q831">
        <v>1</v>
      </c>
      <c r="X831">
        <v>0.72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1</v>
      </c>
      <c r="AE831">
        <v>0</v>
      </c>
      <c r="AF831" t="s">
        <v>501</v>
      </c>
      <c r="AG831">
        <v>0</v>
      </c>
      <c r="AH831">
        <v>2</v>
      </c>
      <c r="AI831">
        <v>51458488</v>
      </c>
      <c r="AJ831">
        <v>831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</row>
    <row r="832" spans="1:44" x14ac:dyDescent="0.2">
      <c r="A832">
        <f>ROW(Source!A384)</f>
        <v>384</v>
      </c>
      <c r="B832">
        <v>51458511</v>
      </c>
      <c r="C832">
        <v>51458479</v>
      </c>
      <c r="D832">
        <v>0</v>
      </c>
      <c r="E832">
        <v>1</v>
      </c>
      <c r="F832">
        <v>1</v>
      </c>
      <c r="G832">
        <v>1</v>
      </c>
      <c r="H832">
        <v>3</v>
      </c>
      <c r="I832" t="s">
        <v>844</v>
      </c>
      <c r="J832" t="s">
        <v>3</v>
      </c>
      <c r="K832" t="s">
        <v>845</v>
      </c>
      <c r="L832">
        <v>1346</v>
      </c>
      <c r="N832">
        <v>1009</v>
      </c>
      <c r="O832" t="s">
        <v>365</v>
      </c>
      <c r="P832" t="s">
        <v>365</v>
      </c>
      <c r="Q832">
        <v>1</v>
      </c>
      <c r="X832">
        <v>0.22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1</v>
      </c>
      <c r="AE832">
        <v>0</v>
      </c>
      <c r="AF832" t="s">
        <v>501</v>
      </c>
      <c r="AG832">
        <v>0</v>
      </c>
      <c r="AH832">
        <v>2</v>
      </c>
      <c r="AI832">
        <v>51458489</v>
      </c>
      <c r="AJ832">
        <v>832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</row>
    <row r="833" spans="1:44" x14ac:dyDescent="0.2">
      <c r="A833">
        <f>ROW(Source!A384)</f>
        <v>384</v>
      </c>
      <c r="B833">
        <v>51458512</v>
      </c>
      <c r="C833">
        <v>51458479</v>
      </c>
      <c r="D833">
        <v>0</v>
      </c>
      <c r="E833">
        <v>1</v>
      </c>
      <c r="F833">
        <v>1</v>
      </c>
      <c r="G833">
        <v>1</v>
      </c>
      <c r="H833">
        <v>3</v>
      </c>
      <c r="I833" t="s">
        <v>846</v>
      </c>
      <c r="J833" t="s">
        <v>3</v>
      </c>
      <c r="K833" t="s">
        <v>847</v>
      </c>
      <c r="L833">
        <v>1348</v>
      </c>
      <c r="N833">
        <v>1009</v>
      </c>
      <c r="O833" t="s">
        <v>230</v>
      </c>
      <c r="P833" t="s">
        <v>230</v>
      </c>
      <c r="Q833">
        <v>1000</v>
      </c>
      <c r="X833">
        <v>2.7000000000000001E-3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1</v>
      </c>
      <c r="AE833">
        <v>0</v>
      </c>
      <c r="AF833" t="s">
        <v>501</v>
      </c>
      <c r="AG833">
        <v>0</v>
      </c>
      <c r="AH833">
        <v>2</v>
      </c>
      <c r="AI833">
        <v>51458490</v>
      </c>
      <c r="AJ833">
        <v>833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</row>
    <row r="834" spans="1:44" x14ac:dyDescent="0.2">
      <c r="A834">
        <f>ROW(Source!A384)</f>
        <v>384</v>
      </c>
      <c r="B834">
        <v>51458513</v>
      </c>
      <c r="C834">
        <v>51458479</v>
      </c>
      <c r="D834">
        <v>0</v>
      </c>
      <c r="E834">
        <v>1</v>
      </c>
      <c r="F834">
        <v>1</v>
      </c>
      <c r="G834">
        <v>1</v>
      </c>
      <c r="H834">
        <v>3</v>
      </c>
      <c r="I834" t="s">
        <v>848</v>
      </c>
      <c r="J834" t="s">
        <v>3</v>
      </c>
      <c r="K834" t="s">
        <v>849</v>
      </c>
      <c r="L834">
        <v>1346</v>
      </c>
      <c r="N834">
        <v>1009</v>
      </c>
      <c r="O834" t="s">
        <v>365</v>
      </c>
      <c r="P834" t="s">
        <v>365</v>
      </c>
      <c r="Q834">
        <v>1</v>
      </c>
      <c r="X834">
        <v>1.9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1</v>
      </c>
      <c r="AE834">
        <v>0</v>
      </c>
      <c r="AF834" t="s">
        <v>501</v>
      </c>
      <c r="AG834">
        <v>0</v>
      </c>
      <c r="AH834">
        <v>2</v>
      </c>
      <c r="AI834">
        <v>51458491</v>
      </c>
      <c r="AJ834">
        <v>834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</row>
    <row r="835" spans="1:44" x14ac:dyDescent="0.2">
      <c r="A835">
        <f>ROW(Source!A384)</f>
        <v>384</v>
      </c>
      <c r="B835">
        <v>51458514</v>
      </c>
      <c r="C835">
        <v>51458479</v>
      </c>
      <c r="D835">
        <v>0</v>
      </c>
      <c r="E835">
        <v>1</v>
      </c>
      <c r="F835">
        <v>1</v>
      </c>
      <c r="G835">
        <v>1</v>
      </c>
      <c r="H835">
        <v>3</v>
      </c>
      <c r="I835" t="s">
        <v>850</v>
      </c>
      <c r="J835" t="s">
        <v>3</v>
      </c>
      <c r="K835" t="s">
        <v>851</v>
      </c>
      <c r="L835">
        <v>1348</v>
      </c>
      <c r="N835">
        <v>1009</v>
      </c>
      <c r="O835" t="s">
        <v>230</v>
      </c>
      <c r="P835" t="s">
        <v>230</v>
      </c>
      <c r="Q835">
        <v>1000</v>
      </c>
      <c r="X835">
        <v>1.0000000000000001E-5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1</v>
      </c>
      <c r="AE835">
        <v>0</v>
      </c>
      <c r="AF835" t="s">
        <v>501</v>
      </c>
      <c r="AG835">
        <v>0</v>
      </c>
      <c r="AH835">
        <v>2</v>
      </c>
      <c r="AI835">
        <v>51458492</v>
      </c>
      <c r="AJ835">
        <v>835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</row>
    <row r="836" spans="1:44" x14ac:dyDescent="0.2">
      <c r="A836">
        <f>ROW(Source!A384)</f>
        <v>384</v>
      </c>
      <c r="B836">
        <v>51458515</v>
      </c>
      <c r="C836">
        <v>51458479</v>
      </c>
      <c r="D836">
        <v>0</v>
      </c>
      <c r="E836">
        <v>1</v>
      </c>
      <c r="F836">
        <v>1</v>
      </c>
      <c r="G836">
        <v>1</v>
      </c>
      <c r="H836">
        <v>3</v>
      </c>
      <c r="I836" t="s">
        <v>852</v>
      </c>
      <c r="J836" t="s">
        <v>3</v>
      </c>
      <c r="K836" t="s">
        <v>853</v>
      </c>
      <c r="L836">
        <v>1348</v>
      </c>
      <c r="N836">
        <v>1009</v>
      </c>
      <c r="O836" t="s">
        <v>230</v>
      </c>
      <c r="P836" t="s">
        <v>230</v>
      </c>
      <c r="Q836">
        <v>1000</v>
      </c>
      <c r="X836">
        <v>1E-4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1</v>
      </c>
      <c r="AE836">
        <v>0</v>
      </c>
      <c r="AF836" t="s">
        <v>501</v>
      </c>
      <c r="AG836">
        <v>0</v>
      </c>
      <c r="AH836">
        <v>2</v>
      </c>
      <c r="AI836">
        <v>51458493</v>
      </c>
      <c r="AJ836">
        <v>836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</row>
    <row r="837" spans="1:44" x14ac:dyDescent="0.2">
      <c r="A837">
        <f>ROW(Source!A384)</f>
        <v>384</v>
      </c>
      <c r="B837">
        <v>51458516</v>
      </c>
      <c r="C837">
        <v>51458479</v>
      </c>
      <c r="D837">
        <v>0</v>
      </c>
      <c r="E837">
        <v>1</v>
      </c>
      <c r="F837">
        <v>1</v>
      </c>
      <c r="G837">
        <v>1</v>
      </c>
      <c r="H837">
        <v>3</v>
      </c>
      <c r="I837" t="s">
        <v>854</v>
      </c>
      <c r="J837" t="s">
        <v>3</v>
      </c>
      <c r="K837" t="s">
        <v>855</v>
      </c>
      <c r="L837">
        <v>1348</v>
      </c>
      <c r="N837">
        <v>1009</v>
      </c>
      <c r="O837" t="s">
        <v>230</v>
      </c>
      <c r="P837" t="s">
        <v>230</v>
      </c>
      <c r="Q837">
        <v>1000</v>
      </c>
      <c r="X837">
        <v>1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 t="s">
        <v>501</v>
      </c>
      <c r="AG837">
        <v>0</v>
      </c>
      <c r="AH837">
        <v>2</v>
      </c>
      <c r="AI837">
        <v>51458494</v>
      </c>
      <c r="AJ837">
        <v>837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</row>
    <row r="838" spans="1:44" x14ac:dyDescent="0.2">
      <c r="A838">
        <f>ROW(Source!A384)</f>
        <v>384</v>
      </c>
      <c r="B838">
        <v>51458517</v>
      </c>
      <c r="C838">
        <v>51458479</v>
      </c>
      <c r="D838">
        <v>0</v>
      </c>
      <c r="E838">
        <v>1</v>
      </c>
      <c r="F838">
        <v>1</v>
      </c>
      <c r="G838">
        <v>1</v>
      </c>
      <c r="H838">
        <v>3</v>
      </c>
      <c r="I838" t="s">
        <v>856</v>
      </c>
      <c r="J838" t="s">
        <v>3</v>
      </c>
      <c r="K838" t="s">
        <v>857</v>
      </c>
      <c r="L838">
        <v>1348</v>
      </c>
      <c r="N838">
        <v>1009</v>
      </c>
      <c r="O838" t="s">
        <v>230</v>
      </c>
      <c r="P838" t="s">
        <v>230</v>
      </c>
      <c r="Q838">
        <v>1000</v>
      </c>
      <c r="X838">
        <v>2E-3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1</v>
      </c>
      <c r="AE838">
        <v>0</v>
      </c>
      <c r="AF838" t="s">
        <v>501</v>
      </c>
      <c r="AG838">
        <v>0</v>
      </c>
      <c r="AH838">
        <v>2</v>
      </c>
      <c r="AI838">
        <v>51458495</v>
      </c>
      <c r="AJ838">
        <v>838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</row>
    <row r="839" spans="1:44" x14ac:dyDescent="0.2">
      <c r="A839">
        <f>ROW(Source!A384)</f>
        <v>384</v>
      </c>
      <c r="B839">
        <v>51458518</v>
      </c>
      <c r="C839">
        <v>51458479</v>
      </c>
      <c r="D839">
        <v>0</v>
      </c>
      <c r="E839">
        <v>1</v>
      </c>
      <c r="F839">
        <v>1</v>
      </c>
      <c r="G839">
        <v>1</v>
      </c>
      <c r="H839">
        <v>3</v>
      </c>
      <c r="I839" t="s">
        <v>858</v>
      </c>
      <c r="J839" t="s">
        <v>3</v>
      </c>
      <c r="K839" t="s">
        <v>859</v>
      </c>
      <c r="L839">
        <v>1302</v>
      </c>
      <c r="N839">
        <v>1003</v>
      </c>
      <c r="O839" t="s">
        <v>860</v>
      </c>
      <c r="P839" t="s">
        <v>860</v>
      </c>
      <c r="Q839">
        <v>10</v>
      </c>
      <c r="X839">
        <v>1.8700000000000001E-2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1</v>
      </c>
      <c r="AE839">
        <v>0</v>
      </c>
      <c r="AF839" t="s">
        <v>501</v>
      </c>
      <c r="AG839">
        <v>0</v>
      </c>
      <c r="AH839">
        <v>2</v>
      </c>
      <c r="AI839">
        <v>51458496</v>
      </c>
      <c r="AJ839">
        <v>839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</row>
    <row r="840" spans="1:44" x14ac:dyDescent="0.2">
      <c r="A840">
        <f>ROW(Source!A384)</f>
        <v>384</v>
      </c>
      <c r="B840">
        <v>51458519</v>
      </c>
      <c r="C840">
        <v>51458479</v>
      </c>
      <c r="D840">
        <v>0</v>
      </c>
      <c r="E840">
        <v>1</v>
      </c>
      <c r="F840">
        <v>1</v>
      </c>
      <c r="G840">
        <v>1</v>
      </c>
      <c r="H840">
        <v>3</v>
      </c>
      <c r="I840" t="s">
        <v>861</v>
      </c>
      <c r="J840" t="s">
        <v>3</v>
      </c>
      <c r="K840" t="s">
        <v>862</v>
      </c>
      <c r="L840">
        <v>1348</v>
      </c>
      <c r="N840">
        <v>1009</v>
      </c>
      <c r="O840" t="s">
        <v>230</v>
      </c>
      <c r="P840" t="s">
        <v>230</v>
      </c>
      <c r="Q840">
        <v>1000</v>
      </c>
      <c r="X840">
        <v>3.0000000000000001E-5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1</v>
      </c>
      <c r="AE840">
        <v>0</v>
      </c>
      <c r="AF840" t="s">
        <v>501</v>
      </c>
      <c r="AG840">
        <v>0</v>
      </c>
      <c r="AH840">
        <v>2</v>
      </c>
      <c r="AI840">
        <v>51458497</v>
      </c>
      <c r="AJ840">
        <v>840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</row>
    <row r="841" spans="1:44" x14ac:dyDescent="0.2">
      <c r="A841">
        <f>ROW(Source!A384)</f>
        <v>384</v>
      </c>
      <c r="B841">
        <v>51458520</v>
      </c>
      <c r="C841">
        <v>51458479</v>
      </c>
      <c r="D841">
        <v>0</v>
      </c>
      <c r="E841">
        <v>1</v>
      </c>
      <c r="F841">
        <v>1</v>
      </c>
      <c r="G841">
        <v>1</v>
      </c>
      <c r="H841">
        <v>3</v>
      </c>
      <c r="I841" t="s">
        <v>863</v>
      </c>
      <c r="J841" t="s">
        <v>3</v>
      </c>
      <c r="K841" t="s">
        <v>864</v>
      </c>
      <c r="L841">
        <v>1348</v>
      </c>
      <c r="N841">
        <v>1009</v>
      </c>
      <c r="O841" t="s">
        <v>230</v>
      </c>
      <c r="P841" t="s">
        <v>230</v>
      </c>
      <c r="Q841">
        <v>1000</v>
      </c>
      <c r="X841">
        <v>1.9400000000000001E-3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1</v>
      </c>
      <c r="AE841">
        <v>0</v>
      </c>
      <c r="AF841" t="s">
        <v>501</v>
      </c>
      <c r="AG841">
        <v>0</v>
      </c>
      <c r="AH841">
        <v>2</v>
      </c>
      <c r="AI841">
        <v>51458498</v>
      </c>
      <c r="AJ841">
        <v>841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</row>
    <row r="842" spans="1:44" x14ac:dyDescent="0.2">
      <c r="A842">
        <f>ROW(Source!A384)</f>
        <v>384</v>
      </c>
      <c r="B842">
        <v>51458521</v>
      </c>
      <c r="C842">
        <v>51458479</v>
      </c>
      <c r="D842">
        <v>0</v>
      </c>
      <c r="E842">
        <v>1</v>
      </c>
      <c r="F842">
        <v>1</v>
      </c>
      <c r="G842">
        <v>1</v>
      </c>
      <c r="H842">
        <v>3</v>
      </c>
      <c r="I842" t="s">
        <v>865</v>
      </c>
      <c r="J842" t="s">
        <v>3</v>
      </c>
      <c r="K842" t="s">
        <v>866</v>
      </c>
      <c r="L842">
        <v>1339</v>
      </c>
      <c r="N842">
        <v>1007</v>
      </c>
      <c r="O842" t="s">
        <v>57</v>
      </c>
      <c r="P842" t="s">
        <v>57</v>
      </c>
      <c r="Q842">
        <v>1</v>
      </c>
      <c r="X842">
        <v>1.0300000000000001E-3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1</v>
      </c>
      <c r="AE842">
        <v>0</v>
      </c>
      <c r="AF842" t="s">
        <v>501</v>
      </c>
      <c r="AG842">
        <v>0</v>
      </c>
      <c r="AH842">
        <v>2</v>
      </c>
      <c r="AI842">
        <v>51458499</v>
      </c>
      <c r="AJ842">
        <v>842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</row>
    <row r="843" spans="1:44" x14ac:dyDescent="0.2">
      <c r="A843">
        <f>ROW(Source!A384)</f>
        <v>384</v>
      </c>
      <c r="B843">
        <v>51458522</v>
      </c>
      <c r="C843">
        <v>51458479</v>
      </c>
      <c r="D843">
        <v>0</v>
      </c>
      <c r="E843">
        <v>1</v>
      </c>
      <c r="F843">
        <v>1</v>
      </c>
      <c r="G843">
        <v>1</v>
      </c>
      <c r="H843">
        <v>3</v>
      </c>
      <c r="I843" t="s">
        <v>867</v>
      </c>
      <c r="J843" t="s">
        <v>3</v>
      </c>
      <c r="K843" t="s">
        <v>868</v>
      </c>
      <c r="L843">
        <v>1348</v>
      </c>
      <c r="N843">
        <v>1009</v>
      </c>
      <c r="O843" t="s">
        <v>230</v>
      </c>
      <c r="P843" t="s">
        <v>230</v>
      </c>
      <c r="Q843">
        <v>1000</v>
      </c>
      <c r="X843">
        <v>3.1E-4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1</v>
      </c>
      <c r="AE843">
        <v>0</v>
      </c>
      <c r="AF843" t="s">
        <v>501</v>
      </c>
      <c r="AG843">
        <v>0</v>
      </c>
      <c r="AH843">
        <v>2</v>
      </c>
      <c r="AI843">
        <v>51458500</v>
      </c>
      <c r="AJ843">
        <v>843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</row>
    <row r="844" spans="1:44" x14ac:dyDescent="0.2">
      <c r="A844">
        <f>ROW(Source!A384)</f>
        <v>384</v>
      </c>
      <c r="B844">
        <v>51458523</v>
      </c>
      <c r="C844">
        <v>51458479</v>
      </c>
      <c r="D844">
        <v>0</v>
      </c>
      <c r="E844">
        <v>1</v>
      </c>
      <c r="F844">
        <v>1</v>
      </c>
      <c r="G844">
        <v>1</v>
      </c>
      <c r="H844">
        <v>3</v>
      </c>
      <c r="I844" t="s">
        <v>869</v>
      </c>
      <c r="J844" t="s">
        <v>3</v>
      </c>
      <c r="K844" t="s">
        <v>870</v>
      </c>
      <c r="L844">
        <v>1346</v>
      </c>
      <c r="N844">
        <v>1009</v>
      </c>
      <c r="O844" t="s">
        <v>365</v>
      </c>
      <c r="P844" t="s">
        <v>365</v>
      </c>
      <c r="Q844">
        <v>1</v>
      </c>
      <c r="X844">
        <v>0.6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1</v>
      </c>
      <c r="AE844">
        <v>0</v>
      </c>
      <c r="AF844" t="s">
        <v>501</v>
      </c>
      <c r="AG844">
        <v>0</v>
      </c>
      <c r="AH844">
        <v>2</v>
      </c>
      <c r="AI844">
        <v>51458501</v>
      </c>
      <c r="AJ844">
        <v>844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</row>
    <row r="845" spans="1:44" x14ac:dyDescent="0.2">
      <c r="A845">
        <f>ROW(Source!A385)</f>
        <v>385</v>
      </c>
      <c r="B845">
        <v>51458502</v>
      </c>
      <c r="C845">
        <v>51458479</v>
      </c>
      <c r="D845">
        <v>0</v>
      </c>
      <c r="E845">
        <v>1</v>
      </c>
      <c r="F845">
        <v>1</v>
      </c>
      <c r="G845">
        <v>1</v>
      </c>
      <c r="H845">
        <v>1</v>
      </c>
      <c r="I845" t="s">
        <v>827</v>
      </c>
      <c r="J845" t="s">
        <v>3</v>
      </c>
      <c r="K845" t="s">
        <v>828</v>
      </c>
      <c r="L845">
        <v>1369</v>
      </c>
      <c r="N845">
        <v>1013</v>
      </c>
      <c r="O845" t="s">
        <v>642</v>
      </c>
      <c r="P845" t="s">
        <v>642</v>
      </c>
      <c r="Q845">
        <v>1</v>
      </c>
      <c r="X845">
        <v>23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1</v>
      </c>
      <c r="AE845">
        <v>1</v>
      </c>
      <c r="AF845" t="s">
        <v>503</v>
      </c>
      <c r="AG845">
        <v>21.292249999999996</v>
      </c>
      <c r="AH845">
        <v>2</v>
      </c>
      <c r="AI845">
        <v>51458480</v>
      </c>
      <c r="AJ845">
        <v>845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</row>
    <row r="846" spans="1:44" x14ac:dyDescent="0.2">
      <c r="A846">
        <f>ROW(Source!A385)</f>
        <v>385</v>
      </c>
      <c r="B846">
        <v>51458503</v>
      </c>
      <c r="C846">
        <v>51458479</v>
      </c>
      <c r="D846">
        <v>121548</v>
      </c>
      <c r="E846">
        <v>1</v>
      </c>
      <c r="F846">
        <v>1</v>
      </c>
      <c r="G846">
        <v>1</v>
      </c>
      <c r="H846">
        <v>1</v>
      </c>
      <c r="I846" t="s">
        <v>31</v>
      </c>
      <c r="J846" t="s">
        <v>3</v>
      </c>
      <c r="K846" t="s">
        <v>643</v>
      </c>
      <c r="L846">
        <v>1369</v>
      </c>
      <c r="N846">
        <v>1013</v>
      </c>
      <c r="O846" t="s">
        <v>642</v>
      </c>
      <c r="P846" t="s">
        <v>642</v>
      </c>
      <c r="Q846">
        <v>1</v>
      </c>
      <c r="X846">
        <v>4.82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1</v>
      </c>
      <c r="AE846">
        <v>2</v>
      </c>
      <c r="AF846" t="s">
        <v>502</v>
      </c>
      <c r="AG846">
        <v>4.8501250000000002</v>
      </c>
      <c r="AH846">
        <v>2</v>
      </c>
      <c r="AI846">
        <v>51458481</v>
      </c>
      <c r="AJ846">
        <v>846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</row>
    <row r="847" spans="1:44" x14ac:dyDescent="0.2">
      <c r="A847">
        <f>ROW(Source!A385)</f>
        <v>385</v>
      </c>
      <c r="B847">
        <v>51458504</v>
      </c>
      <c r="C847">
        <v>51458479</v>
      </c>
      <c r="D847">
        <v>0</v>
      </c>
      <c r="E847">
        <v>1</v>
      </c>
      <c r="F847">
        <v>1</v>
      </c>
      <c r="G847">
        <v>1</v>
      </c>
      <c r="H847">
        <v>2</v>
      </c>
      <c r="I847" t="s">
        <v>829</v>
      </c>
      <c r="J847" t="s">
        <v>3</v>
      </c>
      <c r="K847" t="s">
        <v>830</v>
      </c>
      <c r="L847">
        <v>37129807</v>
      </c>
      <c r="N847">
        <v>1011</v>
      </c>
      <c r="O847" t="s">
        <v>646</v>
      </c>
      <c r="P847" t="s">
        <v>646</v>
      </c>
      <c r="Q847">
        <v>1</v>
      </c>
      <c r="X847">
        <v>0.02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1</v>
      </c>
      <c r="AE847">
        <v>0</v>
      </c>
      <c r="AF847" t="s">
        <v>502</v>
      </c>
      <c r="AG847">
        <v>2.0124999999999997E-2</v>
      </c>
      <c r="AH847">
        <v>2</v>
      </c>
      <c r="AI847">
        <v>51458482</v>
      </c>
      <c r="AJ847">
        <v>847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</row>
    <row r="848" spans="1:44" x14ac:dyDescent="0.2">
      <c r="A848">
        <f>ROW(Source!A385)</f>
        <v>385</v>
      </c>
      <c r="B848">
        <v>51458505</v>
      </c>
      <c r="C848">
        <v>51458479</v>
      </c>
      <c r="D848">
        <v>0</v>
      </c>
      <c r="E848">
        <v>1</v>
      </c>
      <c r="F848">
        <v>1</v>
      </c>
      <c r="G848">
        <v>1</v>
      </c>
      <c r="H848">
        <v>2</v>
      </c>
      <c r="I848" t="s">
        <v>831</v>
      </c>
      <c r="J848" t="s">
        <v>3</v>
      </c>
      <c r="K848" t="s">
        <v>832</v>
      </c>
      <c r="L848">
        <v>37129807</v>
      </c>
      <c r="N848">
        <v>1011</v>
      </c>
      <c r="O848" t="s">
        <v>646</v>
      </c>
      <c r="P848" t="s">
        <v>646</v>
      </c>
      <c r="Q848">
        <v>1</v>
      </c>
      <c r="X848">
        <v>0.43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1</v>
      </c>
      <c r="AE848">
        <v>0</v>
      </c>
      <c r="AF848" t="s">
        <v>502</v>
      </c>
      <c r="AG848">
        <v>0.43268749999999995</v>
      </c>
      <c r="AH848">
        <v>2</v>
      </c>
      <c r="AI848">
        <v>51458483</v>
      </c>
      <c r="AJ848">
        <v>848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</row>
    <row r="849" spans="1:44" x14ac:dyDescent="0.2">
      <c r="A849">
        <f>ROW(Source!A385)</f>
        <v>385</v>
      </c>
      <c r="B849">
        <v>51458506</v>
      </c>
      <c r="C849">
        <v>51458479</v>
      </c>
      <c r="D849">
        <v>0</v>
      </c>
      <c r="E849">
        <v>1</v>
      </c>
      <c r="F849">
        <v>1</v>
      </c>
      <c r="G849">
        <v>1</v>
      </c>
      <c r="H849">
        <v>2</v>
      </c>
      <c r="I849" t="s">
        <v>833</v>
      </c>
      <c r="J849" t="s">
        <v>3</v>
      </c>
      <c r="K849" t="s">
        <v>834</v>
      </c>
      <c r="L849">
        <v>37129807</v>
      </c>
      <c r="N849">
        <v>1011</v>
      </c>
      <c r="O849" t="s">
        <v>646</v>
      </c>
      <c r="P849" t="s">
        <v>646</v>
      </c>
      <c r="Q849">
        <v>1</v>
      </c>
      <c r="X849">
        <v>3.72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1</v>
      </c>
      <c r="AE849">
        <v>0</v>
      </c>
      <c r="AF849" t="s">
        <v>502</v>
      </c>
      <c r="AG849">
        <v>3.7432499999999997</v>
      </c>
      <c r="AH849">
        <v>2</v>
      </c>
      <c r="AI849">
        <v>51458484</v>
      </c>
      <c r="AJ849">
        <v>849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</row>
    <row r="850" spans="1:44" x14ac:dyDescent="0.2">
      <c r="A850">
        <f>ROW(Source!A385)</f>
        <v>385</v>
      </c>
      <c r="B850">
        <v>51458507</v>
      </c>
      <c r="C850">
        <v>51458479</v>
      </c>
      <c r="D850">
        <v>0</v>
      </c>
      <c r="E850">
        <v>1</v>
      </c>
      <c r="F850">
        <v>1</v>
      </c>
      <c r="G850">
        <v>1</v>
      </c>
      <c r="H850">
        <v>2</v>
      </c>
      <c r="I850" t="s">
        <v>835</v>
      </c>
      <c r="J850" t="s">
        <v>3</v>
      </c>
      <c r="K850" t="s">
        <v>836</v>
      </c>
      <c r="L850">
        <v>37129807</v>
      </c>
      <c r="N850">
        <v>1011</v>
      </c>
      <c r="O850" t="s">
        <v>646</v>
      </c>
      <c r="P850" t="s">
        <v>646</v>
      </c>
      <c r="Q850">
        <v>1</v>
      </c>
      <c r="X850">
        <v>0.65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1</v>
      </c>
      <c r="AE850">
        <v>0</v>
      </c>
      <c r="AF850" t="s">
        <v>502</v>
      </c>
      <c r="AG850">
        <v>0.65406249999999988</v>
      </c>
      <c r="AH850">
        <v>2</v>
      </c>
      <c r="AI850">
        <v>51458485</v>
      </c>
      <c r="AJ850">
        <v>850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</row>
    <row r="851" spans="1:44" x14ac:dyDescent="0.2">
      <c r="A851">
        <f>ROW(Source!A385)</f>
        <v>385</v>
      </c>
      <c r="B851">
        <v>51458508</v>
      </c>
      <c r="C851">
        <v>51458479</v>
      </c>
      <c r="D851">
        <v>0</v>
      </c>
      <c r="E851">
        <v>1</v>
      </c>
      <c r="F851">
        <v>1</v>
      </c>
      <c r="G851">
        <v>1</v>
      </c>
      <c r="H851">
        <v>2</v>
      </c>
      <c r="I851" t="s">
        <v>837</v>
      </c>
      <c r="J851" t="s">
        <v>3</v>
      </c>
      <c r="K851" t="s">
        <v>838</v>
      </c>
      <c r="L851">
        <v>37129807</v>
      </c>
      <c r="N851">
        <v>1011</v>
      </c>
      <c r="O851" t="s">
        <v>646</v>
      </c>
      <c r="P851" t="s">
        <v>646</v>
      </c>
      <c r="Q851">
        <v>1</v>
      </c>
      <c r="X851">
        <v>0.8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1</v>
      </c>
      <c r="AE851">
        <v>0</v>
      </c>
      <c r="AF851" t="s">
        <v>502</v>
      </c>
      <c r="AG851">
        <v>0.80499999999999994</v>
      </c>
      <c r="AH851">
        <v>2</v>
      </c>
      <c r="AI851">
        <v>51458486</v>
      </c>
      <c r="AJ851">
        <v>851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</row>
    <row r="852" spans="1:44" x14ac:dyDescent="0.2">
      <c r="A852">
        <f>ROW(Source!A385)</f>
        <v>385</v>
      </c>
      <c r="B852">
        <v>51458509</v>
      </c>
      <c r="C852">
        <v>51458479</v>
      </c>
      <c r="D852">
        <v>0</v>
      </c>
      <c r="E852">
        <v>1</v>
      </c>
      <c r="F852">
        <v>1</v>
      </c>
      <c r="G852">
        <v>1</v>
      </c>
      <c r="H852">
        <v>2</v>
      </c>
      <c r="I852" t="s">
        <v>839</v>
      </c>
      <c r="J852" t="s">
        <v>3</v>
      </c>
      <c r="K852" t="s">
        <v>840</v>
      </c>
      <c r="L852">
        <v>37129807</v>
      </c>
      <c r="N852">
        <v>1011</v>
      </c>
      <c r="O852" t="s">
        <v>646</v>
      </c>
      <c r="P852" t="s">
        <v>646</v>
      </c>
      <c r="Q852">
        <v>1</v>
      </c>
      <c r="X852">
        <v>0.54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1</v>
      </c>
      <c r="AE852">
        <v>0</v>
      </c>
      <c r="AF852" t="s">
        <v>502</v>
      </c>
      <c r="AG852">
        <v>0.54337499999999994</v>
      </c>
      <c r="AH852">
        <v>2</v>
      </c>
      <c r="AI852">
        <v>51458487</v>
      </c>
      <c r="AJ852">
        <v>852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</row>
    <row r="853" spans="1:44" x14ac:dyDescent="0.2">
      <c r="A853">
        <f>ROW(Source!A385)</f>
        <v>385</v>
      </c>
      <c r="B853">
        <v>51458510</v>
      </c>
      <c r="C853">
        <v>51458479</v>
      </c>
      <c r="D853">
        <v>0</v>
      </c>
      <c r="E853">
        <v>1</v>
      </c>
      <c r="F853">
        <v>1</v>
      </c>
      <c r="G853">
        <v>1</v>
      </c>
      <c r="H853">
        <v>3</v>
      </c>
      <c r="I853" t="s">
        <v>841</v>
      </c>
      <c r="J853" t="s">
        <v>3</v>
      </c>
      <c r="K853" t="s">
        <v>842</v>
      </c>
      <c r="L853">
        <v>1339</v>
      </c>
      <c r="N853">
        <v>1007</v>
      </c>
      <c r="O853" t="s">
        <v>57</v>
      </c>
      <c r="P853" t="s">
        <v>57</v>
      </c>
      <c r="Q853">
        <v>1</v>
      </c>
      <c r="X853">
        <v>0.72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1</v>
      </c>
      <c r="AE853">
        <v>0</v>
      </c>
      <c r="AF853" t="s">
        <v>501</v>
      </c>
      <c r="AG853">
        <v>0</v>
      </c>
      <c r="AH853">
        <v>2</v>
      </c>
      <c r="AI853">
        <v>51458488</v>
      </c>
      <c r="AJ853">
        <v>853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</row>
    <row r="854" spans="1:44" x14ac:dyDescent="0.2">
      <c r="A854">
        <f>ROW(Source!A385)</f>
        <v>385</v>
      </c>
      <c r="B854">
        <v>51458511</v>
      </c>
      <c r="C854">
        <v>51458479</v>
      </c>
      <c r="D854">
        <v>0</v>
      </c>
      <c r="E854">
        <v>1</v>
      </c>
      <c r="F854">
        <v>1</v>
      </c>
      <c r="G854">
        <v>1</v>
      </c>
      <c r="H854">
        <v>3</v>
      </c>
      <c r="I854" t="s">
        <v>844</v>
      </c>
      <c r="J854" t="s">
        <v>3</v>
      </c>
      <c r="K854" t="s">
        <v>845</v>
      </c>
      <c r="L854">
        <v>1346</v>
      </c>
      <c r="N854">
        <v>1009</v>
      </c>
      <c r="O854" t="s">
        <v>365</v>
      </c>
      <c r="P854" t="s">
        <v>365</v>
      </c>
      <c r="Q854">
        <v>1</v>
      </c>
      <c r="X854">
        <v>0.22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1</v>
      </c>
      <c r="AE854">
        <v>0</v>
      </c>
      <c r="AF854" t="s">
        <v>501</v>
      </c>
      <c r="AG854">
        <v>0</v>
      </c>
      <c r="AH854">
        <v>2</v>
      </c>
      <c r="AI854">
        <v>51458489</v>
      </c>
      <c r="AJ854">
        <v>854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</row>
    <row r="855" spans="1:44" x14ac:dyDescent="0.2">
      <c r="A855">
        <f>ROW(Source!A385)</f>
        <v>385</v>
      </c>
      <c r="B855">
        <v>51458512</v>
      </c>
      <c r="C855">
        <v>51458479</v>
      </c>
      <c r="D855">
        <v>0</v>
      </c>
      <c r="E855">
        <v>1</v>
      </c>
      <c r="F855">
        <v>1</v>
      </c>
      <c r="G855">
        <v>1</v>
      </c>
      <c r="H855">
        <v>3</v>
      </c>
      <c r="I855" t="s">
        <v>846</v>
      </c>
      <c r="J855" t="s">
        <v>3</v>
      </c>
      <c r="K855" t="s">
        <v>847</v>
      </c>
      <c r="L855">
        <v>1348</v>
      </c>
      <c r="N855">
        <v>1009</v>
      </c>
      <c r="O855" t="s">
        <v>230</v>
      </c>
      <c r="P855" t="s">
        <v>230</v>
      </c>
      <c r="Q855">
        <v>1000</v>
      </c>
      <c r="X855">
        <v>2.7000000000000001E-3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1</v>
      </c>
      <c r="AE855">
        <v>0</v>
      </c>
      <c r="AF855" t="s">
        <v>501</v>
      </c>
      <c r="AG855">
        <v>0</v>
      </c>
      <c r="AH855">
        <v>2</v>
      </c>
      <c r="AI855">
        <v>51458490</v>
      </c>
      <c r="AJ855">
        <v>855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</row>
    <row r="856" spans="1:44" x14ac:dyDescent="0.2">
      <c r="A856">
        <f>ROW(Source!A385)</f>
        <v>385</v>
      </c>
      <c r="B856">
        <v>51458513</v>
      </c>
      <c r="C856">
        <v>51458479</v>
      </c>
      <c r="D856">
        <v>0</v>
      </c>
      <c r="E856">
        <v>1</v>
      </c>
      <c r="F856">
        <v>1</v>
      </c>
      <c r="G856">
        <v>1</v>
      </c>
      <c r="H856">
        <v>3</v>
      </c>
      <c r="I856" t="s">
        <v>848</v>
      </c>
      <c r="J856" t="s">
        <v>3</v>
      </c>
      <c r="K856" t="s">
        <v>849</v>
      </c>
      <c r="L856">
        <v>1346</v>
      </c>
      <c r="N856">
        <v>1009</v>
      </c>
      <c r="O856" t="s">
        <v>365</v>
      </c>
      <c r="P856" t="s">
        <v>365</v>
      </c>
      <c r="Q856">
        <v>1</v>
      </c>
      <c r="X856">
        <v>1.9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1</v>
      </c>
      <c r="AE856">
        <v>0</v>
      </c>
      <c r="AF856" t="s">
        <v>501</v>
      </c>
      <c r="AG856">
        <v>0</v>
      </c>
      <c r="AH856">
        <v>2</v>
      </c>
      <c r="AI856">
        <v>51458491</v>
      </c>
      <c r="AJ856">
        <v>856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</row>
    <row r="857" spans="1:44" x14ac:dyDescent="0.2">
      <c r="A857">
        <f>ROW(Source!A385)</f>
        <v>385</v>
      </c>
      <c r="B857">
        <v>51458514</v>
      </c>
      <c r="C857">
        <v>51458479</v>
      </c>
      <c r="D857">
        <v>0</v>
      </c>
      <c r="E857">
        <v>1</v>
      </c>
      <c r="F857">
        <v>1</v>
      </c>
      <c r="G857">
        <v>1</v>
      </c>
      <c r="H857">
        <v>3</v>
      </c>
      <c r="I857" t="s">
        <v>850</v>
      </c>
      <c r="J857" t="s">
        <v>3</v>
      </c>
      <c r="K857" t="s">
        <v>851</v>
      </c>
      <c r="L857">
        <v>1348</v>
      </c>
      <c r="N857">
        <v>1009</v>
      </c>
      <c r="O857" t="s">
        <v>230</v>
      </c>
      <c r="P857" t="s">
        <v>230</v>
      </c>
      <c r="Q857">
        <v>1000</v>
      </c>
      <c r="X857">
        <v>1.0000000000000001E-5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1</v>
      </c>
      <c r="AE857">
        <v>0</v>
      </c>
      <c r="AF857" t="s">
        <v>501</v>
      </c>
      <c r="AG857">
        <v>0</v>
      </c>
      <c r="AH857">
        <v>2</v>
      </c>
      <c r="AI857">
        <v>51458492</v>
      </c>
      <c r="AJ857">
        <v>857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</row>
    <row r="858" spans="1:44" x14ac:dyDescent="0.2">
      <c r="A858">
        <f>ROW(Source!A385)</f>
        <v>385</v>
      </c>
      <c r="B858">
        <v>51458515</v>
      </c>
      <c r="C858">
        <v>51458479</v>
      </c>
      <c r="D858">
        <v>0</v>
      </c>
      <c r="E858">
        <v>1</v>
      </c>
      <c r="F858">
        <v>1</v>
      </c>
      <c r="G858">
        <v>1</v>
      </c>
      <c r="H858">
        <v>3</v>
      </c>
      <c r="I858" t="s">
        <v>852</v>
      </c>
      <c r="J858" t="s">
        <v>3</v>
      </c>
      <c r="K858" t="s">
        <v>853</v>
      </c>
      <c r="L858">
        <v>1348</v>
      </c>
      <c r="N858">
        <v>1009</v>
      </c>
      <c r="O858" t="s">
        <v>230</v>
      </c>
      <c r="P858" t="s">
        <v>230</v>
      </c>
      <c r="Q858">
        <v>1000</v>
      </c>
      <c r="X858">
        <v>1E-4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1</v>
      </c>
      <c r="AE858">
        <v>0</v>
      </c>
      <c r="AF858" t="s">
        <v>501</v>
      </c>
      <c r="AG858">
        <v>0</v>
      </c>
      <c r="AH858">
        <v>2</v>
      </c>
      <c r="AI858">
        <v>51458493</v>
      </c>
      <c r="AJ858">
        <v>858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</row>
    <row r="859" spans="1:44" x14ac:dyDescent="0.2">
      <c r="A859">
        <f>ROW(Source!A385)</f>
        <v>385</v>
      </c>
      <c r="B859">
        <v>51458516</v>
      </c>
      <c r="C859">
        <v>51458479</v>
      </c>
      <c r="D859">
        <v>0</v>
      </c>
      <c r="E859">
        <v>1</v>
      </c>
      <c r="F859">
        <v>1</v>
      </c>
      <c r="G859">
        <v>1</v>
      </c>
      <c r="H859">
        <v>3</v>
      </c>
      <c r="I859" t="s">
        <v>854</v>
      </c>
      <c r="J859" t="s">
        <v>3</v>
      </c>
      <c r="K859" t="s">
        <v>855</v>
      </c>
      <c r="L859">
        <v>1348</v>
      </c>
      <c r="N859">
        <v>1009</v>
      </c>
      <c r="O859" t="s">
        <v>230</v>
      </c>
      <c r="P859" t="s">
        <v>230</v>
      </c>
      <c r="Q859">
        <v>1000</v>
      </c>
      <c r="X859">
        <v>1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 t="s">
        <v>501</v>
      </c>
      <c r="AG859">
        <v>0</v>
      </c>
      <c r="AH859">
        <v>2</v>
      </c>
      <c r="AI859">
        <v>51458494</v>
      </c>
      <c r="AJ859">
        <v>859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</row>
    <row r="860" spans="1:44" x14ac:dyDescent="0.2">
      <c r="A860">
        <f>ROW(Source!A385)</f>
        <v>385</v>
      </c>
      <c r="B860">
        <v>51458517</v>
      </c>
      <c r="C860">
        <v>51458479</v>
      </c>
      <c r="D860">
        <v>0</v>
      </c>
      <c r="E860">
        <v>1</v>
      </c>
      <c r="F860">
        <v>1</v>
      </c>
      <c r="G860">
        <v>1</v>
      </c>
      <c r="H860">
        <v>3</v>
      </c>
      <c r="I860" t="s">
        <v>856</v>
      </c>
      <c r="J860" t="s">
        <v>3</v>
      </c>
      <c r="K860" t="s">
        <v>857</v>
      </c>
      <c r="L860">
        <v>1348</v>
      </c>
      <c r="N860">
        <v>1009</v>
      </c>
      <c r="O860" t="s">
        <v>230</v>
      </c>
      <c r="P860" t="s">
        <v>230</v>
      </c>
      <c r="Q860">
        <v>1000</v>
      </c>
      <c r="X860">
        <v>2E-3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1</v>
      </c>
      <c r="AE860">
        <v>0</v>
      </c>
      <c r="AF860" t="s">
        <v>501</v>
      </c>
      <c r="AG860">
        <v>0</v>
      </c>
      <c r="AH860">
        <v>2</v>
      </c>
      <c r="AI860">
        <v>51458495</v>
      </c>
      <c r="AJ860">
        <v>860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</row>
    <row r="861" spans="1:44" x14ac:dyDescent="0.2">
      <c r="A861">
        <f>ROW(Source!A385)</f>
        <v>385</v>
      </c>
      <c r="B861">
        <v>51458518</v>
      </c>
      <c r="C861">
        <v>51458479</v>
      </c>
      <c r="D861">
        <v>0</v>
      </c>
      <c r="E861">
        <v>1</v>
      </c>
      <c r="F861">
        <v>1</v>
      </c>
      <c r="G861">
        <v>1</v>
      </c>
      <c r="H861">
        <v>3</v>
      </c>
      <c r="I861" t="s">
        <v>858</v>
      </c>
      <c r="J861" t="s">
        <v>3</v>
      </c>
      <c r="K861" t="s">
        <v>859</v>
      </c>
      <c r="L861">
        <v>1302</v>
      </c>
      <c r="N861">
        <v>1003</v>
      </c>
      <c r="O861" t="s">
        <v>860</v>
      </c>
      <c r="P861" t="s">
        <v>860</v>
      </c>
      <c r="Q861">
        <v>10</v>
      </c>
      <c r="X861">
        <v>1.8700000000000001E-2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1</v>
      </c>
      <c r="AE861">
        <v>0</v>
      </c>
      <c r="AF861" t="s">
        <v>501</v>
      </c>
      <c r="AG861">
        <v>0</v>
      </c>
      <c r="AH861">
        <v>2</v>
      </c>
      <c r="AI861">
        <v>51458496</v>
      </c>
      <c r="AJ861">
        <v>861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</row>
    <row r="862" spans="1:44" x14ac:dyDescent="0.2">
      <c r="A862">
        <f>ROW(Source!A385)</f>
        <v>385</v>
      </c>
      <c r="B862">
        <v>51458519</v>
      </c>
      <c r="C862">
        <v>51458479</v>
      </c>
      <c r="D862">
        <v>0</v>
      </c>
      <c r="E862">
        <v>1</v>
      </c>
      <c r="F862">
        <v>1</v>
      </c>
      <c r="G862">
        <v>1</v>
      </c>
      <c r="H862">
        <v>3</v>
      </c>
      <c r="I862" t="s">
        <v>861</v>
      </c>
      <c r="J862" t="s">
        <v>3</v>
      </c>
      <c r="K862" t="s">
        <v>862</v>
      </c>
      <c r="L862">
        <v>1348</v>
      </c>
      <c r="N862">
        <v>1009</v>
      </c>
      <c r="O862" t="s">
        <v>230</v>
      </c>
      <c r="P862" t="s">
        <v>230</v>
      </c>
      <c r="Q862">
        <v>1000</v>
      </c>
      <c r="X862">
        <v>3.0000000000000001E-5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1</v>
      </c>
      <c r="AE862">
        <v>0</v>
      </c>
      <c r="AF862" t="s">
        <v>501</v>
      </c>
      <c r="AG862">
        <v>0</v>
      </c>
      <c r="AH862">
        <v>2</v>
      </c>
      <c r="AI862">
        <v>51458497</v>
      </c>
      <c r="AJ862">
        <v>862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</row>
    <row r="863" spans="1:44" x14ac:dyDescent="0.2">
      <c r="A863">
        <f>ROW(Source!A385)</f>
        <v>385</v>
      </c>
      <c r="B863">
        <v>51458520</v>
      </c>
      <c r="C863">
        <v>51458479</v>
      </c>
      <c r="D863">
        <v>0</v>
      </c>
      <c r="E863">
        <v>1</v>
      </c>
      <c r="F863">
        <v>1</v>
      </c>
      <c r="G863">
        <v>1</v>
      </c>
      <c r="H863">
        <v>3</v>
      </c>
      <c r="I863" t="s">
        <v>863</v>
      </c>
      <c r="J863" t="s">
        <v>3</v>
      </c>
      <c r="K863" t="s">
        <v>864</v>
      </c>
      <c r="L863">
        <v>1348</v>
      </c>
      <c r="N863">
        <v>1009</v>
      </c>
      <c r="O863" t="s">
        <v>230</v>
      </c>
      <c r="P863" t="s">
        <v>230</v>
      </c>
      <c r="Q863">
        <v>1000</v>
      </c>
      <c r="X863">
        <v>1.9400000000000001E-3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1</v>
      </c>
      <c r="AE863">
        <v>0</v>
      </c>
      <c r="AF863" t="s">
        <v>501</v>
      </c>
      <c r="AG863">
        <v>0</v>
      </c>
      <c r="AH863">
        <v>2</v>
      </c>
      <c r="AI863">
        <v>51458498</v>
      </c>
      <c r="AJ863">
        <v>863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</row>
    <row r="864" spans="1:44" x14ac:dyDescent="0.2">
      <c r="A864">
        <f>ROW(Source!A385)</f>
        <v>385</v>
      </c>
      <c r="B864">
        <v>51458521</v>
      </c>
      <c r="C864">
        <v>51458479</v>
      </c>
      <c r="D864">
        <v>0</v>
      </c>
      <c r="E864">
        <v>1</v>
      </c>
      <c r="F864">
        <v>1</v>
      </c>
      <c r="G864">
        <v>1</v>
      </c>
      <c r="H864">
        <v>3</v>
      </c>
      <c r="I864" t="s">
        <v>865</v>
      </c>
      <c r="J864" t="s">
        <v>3</v>
      </c>
      <c r="K864" t="s">
        <v>866</v>
      </c>
      <c r="L864">
        <v>1339</v>
      </c>
      <c r="N864">
        <v>1007</v>
      </c>
      <c r="O864" t="s">
        <v>57</v>
      </c>
      <c r="P864" t="s">
        <v>57</v>
      </c>
      <c r="Q864">
        <v>1</v>
      </c>
      <c r="X864">
        <v>1.0300000000000001E-3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1</v>
      </c>
      <c r="AE864">
        <v>0</v>
      </c>
      <c r="AF864" t="s">
        <v>501</v>
      </c>
      <c r="AG864">
        <v>0</v>
      </c>
      <c r="AH864">
        <v>2</v>
      </c>
      <c r="AI864">
        <v>51458499</v>
      </c>
      <c r="AJ864">
        <v>864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</row>
    <row r="865" spans="1:44" x14ac:dyDescent="0.2">
      <c r="A865">
        <f>ROW(Source!A385)</f>
        <v>385</v>
      </c>
      <c r="B865">
        <v>51458522</v>
      </c>
      <c r="C865">
        <v>51458479</v>
      </c>
      <c r="D865">
        <v>0</v>
      </c>
      <c r="E865">
        <v>1</v>
      </c>
      <c r="F865">
        <v>1</v>
      </c>
      <c r="G865">
        <v>1</v>
      </c>
      <c r="H865">
        <v>3</v>
      </c>
      <c r="I865" t="s">
        <v>867</v>
      </c>
      <c r="J865" t="s">
        <v>3</v>
      </c>
      <c r="K865" t="s">
        <v>868</v>
      </c>
      <c r="L865">
        <v>1348</v>
      </c>
      <c r="N865">
        <v>1009</v>
      </c>
      <c r="O865" t="s">
        <v>230</v>
      </c>
      <c r="P865" t="s">
        <v>230</v>
      </c>
      <c r="Q865">
        <v>1000</v>
      </c>
      <c r="X865">
        <v>3.1E-4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1</v>
      </c>
      <c r="AE865">
        <v>0</v>
      </c>
      <c r="AF865" t="s">
        <v>501</v>
      </c>
      <c r="AG865">
        <v>0</v>
      </c>
      <c r="AH865">
        <v>2</v>
      </c>
      <c r="AI865">
        <v>51458500</v>
      </c>
      <c r="AJ865">
        <v>865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</row>
    <row r="866" spans="1:44" x14ac:dyDescent="0.2">
      <c r="A866">
        <f>ROW(Source!A385)</f>
        <v>385</v>
      </c>
      <c r="B866">
        <v>51458523</v>
      </c>
      <c r="C866">
        <v>51458479</v>
      </c>
      <c r="D866">
        <v>0</v>
      </c>
      <c r="E866">
        <v>1</v>
      </c>
      <c r="F866">
        <v>1</v>
      </c>
      <c r="G866">
        <v>1</v>
      </c>
      <c r="H866">
        <v>3</v>
      </c>
      <c r="I866" t="s">
        <v>869</v>
      </c>
      <c r="J866" t="s">
        <v>3</v>
      </c>
      <c r="K866" t="s">
        <v>870</v>
      </c>
      <c r="L866">
        <v>1346</v>
      </c>
      <c r="N866">
        <v>1009</v>
      </c>
      <c r="O866" t="s">
        <v>365</v>
      </c>
      <c r="P866" t="s">
        <v>365</v>
      </c>
      <c r="Q866">
        <v>1</v>
      </c>
      <c r="X866">
        <v>0.6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1</v>
      </c>
      <c r="AE866">
        <v>0</v>
      </c>
      <c r="AF866" t="s">
        <v>501</v>
      </c>
      <c r="AG866">
        <v>0</v>
      </c>
      <c r="AH866">
        <v>2</v>
      </c>
      <c r="AI866">
        <v>51458501</v>
      </c>
      <c r="AJ866">
        <v>866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</row>
    <row r="867" spans="1:44" x14ac:dyDescent="0.2">
      <c r="A867">
        <f>ROW(Source!A393)</f>
        <v>393</v>
      </c>
      <c r="B867">
        <v>51458536</v>
      </c>
      <c r="C867">
        <v>51458528</v>
      </c>
      <c r="D867">
        <v>0</v>
      </c>
      <c r="E867">
        <v>1</v>
      </c>
      <c r="F867">
        <v>1</v>
      </c>
      <c r="G867">
        <v>1</v>
      </c>
      <c r="H867">
        <v>1</v>
      </c>
      <c r="I867" t="s">
        <v>653</v>
      </c>
      <c r="J867" t="s">
        <v>3</v>
      </c>
      <c r="K867" t="s">
        <v>654</v>
      </c>
      <c r="L867">
        <v>1369</v>
      </c>
      <c r="N867">
        <v>1013</v>
      </c>
      <c r="O867" t="s">
        <v>642</v>
      </c>
      <c r="P867" t="s">
        <v>642</v>
      </c>
      <c r="Q867">
        <v>1</v>
      </c>
      <c r="X867">
        <v>0.91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1</v>
      </c>
      <c r="AE867">
        <v>1</v>
      </c>
      <c r="AF867" t="s">
        <v>156</v>
      </c>
      <c r="AG867">
        <v>1.0465</v>
      </c>
      <c r="AH867">
        <v>2</v>
      </c>
      <c r="AI867">
        <v>51458529</v>
      </c>
      <c r="AJ867">
        <v>867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</row>
    <row r="868" spans="1:44" x14ac:dyDescent="0.2">
      <c r="A868">
        <f>ROW(Source!A393)</f>
        <v>393</v>
      </c>
      <c r="B868">
        <v>51458537</v>
      </c>
      <c r="C868">
        <v>51458528</v>
      </c>
      <c r="D868">
        <v>121548</v>
      </c>
      <c r="E868">
        <v>1</v>
      </c>
      <c r="F868">
        <v>1</v>
      </c>
      <c r="G868">
        <v>1</v>
      </c>
      <c r="H868">
        <v>1</v>
      </c>
      <c r="I868" t="s">
        <v>31</v>
      </c>
      <c r="J868" t="s">
        <v>3</v>
      </c>
      <c r="K868" t="s">
        <v>643</v>
      </c>
      <c r="L868">
        <v>1369</v>
      </c>
      <c r="N868">
        <v>1013</v>
      </c>
      <c r="O868" t="s">
        <v>642</v>
      </c>
      <c r="P868" t="s">
        <v>642</v>
      </c>
      <c r="Q868">
        <v>1</v>
      </c>
      <c r="X868">
        <v>2.1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1</v>
      </c>
      <c r="AE868">
        <v>2</v>
      </c>
      <c r="AF868" t="s">
        <v>156</v>
      </c>
      <c r="AG868">
        <v>2.415</v>
      </c>
      <c r="AH868">
        <v>2</v>
      </c>
      <c r="AI868">
        <v>51458530</v>
      </c>
      <c r="AJ868">
        <v>868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</row>
    <row r="869" spans="1:44" x14ac:dyDescent="0.2">
      <c r="A869">
        <f>ROW(Source!A393)</f>
        <v>393</v>
      </c>
      <c r="B869">
        <v>51458538</v>
      </c>
      <c r="C869">
        <v>51458528</v>
      </c>
      <c r="D869">
        <v>0</v>
      </c>
      <c r="E869">
        <v>1</v>
      </c>
      <c r="F869">
        <v>1</v>
      </c>
      <c r="G869">
        <v>1</v>
      </c>
      <c r="H869">
        <v>2</v>
      </c>
      <c r="I869" t="s">
        <v>655</v>
      </c>
      <c r="J869" t="s">
        <v>3</v>
      </c>
      <c r="K869" t="s">
        <v>656</v>
      </c>
      <c r="L869">
        <v>37129807</v>
      </c>
      <c r="N869">
        <v>1011</v>
      </c>
      <c r="O869" t="s">
        <v>646</v>
      </c>
      <c r="P869" t="s">
        <v>646</v>
      </c>
      <c r="Q869">
        <v>1</v>
      </c>
      <c r="X869">
        <v>0.55000000000000004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1</v>
      </c>
      <c r="AE869">
        <v>0</v>
      </c>
      <c r="AF869" t="s">
        <v>156</v>
      </c>
      <c r="AG869">
        <v>0.63249999999999995</v>
      </c>
      <c r="AH869">
        <v>2</v>
      </c>
      <c r="AI869">
        <v>51458531</v>
      </c>
      <c r="AJ869">
        <v>869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</row>
    <row r="870" spans="1:44" x14ac:dyDescent="0.2">
      <c r="A870">
        <f>ROW(Source!A393)</f>
        <v>393</v>
      </c>
      <c r="B870">
        <v>51458539</v>
      </c>
      <c r="C870">
        <v>51458528</v>
      </c>
      <c r="D870">
        <v>0</v>
      </c>
      <c r="E870">
        <v>1</v>
      </c>
      <c r="F870">
        <v>1</v>
      </c>
      <c r="G870">
        <v>1</v>
      </c>
      <c r="H870">
        <v>2</v>
      </c>
      <c r="I870" t="s">
        <v>871</v>
      </c>
      <c r="J870" t="s">
        <v>3</v>
      </c>
      <c r="K870" t="s">
        <v>872</v>
      </c>
      <c r="L870">
        <v>37129807</v>
      </c>
      <c r="N870">
        <v>1011</v>
      </c>
      <c r="O870" t="s">
        <v>646</v>
      </c>
      <c r="P870" t="s">
        <v>646</v>
      </c>
      <c r="Q870">
        <v>1</v>
      </c>
      <c r="X870">
        <v>1.55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1</v>
      </c>
      <c r="AE870">
        <v>0</v>
      </c>
      <c r="AF870" t="s">
        <v>156</v>
      </c>
      <c r="AG870">
        <v>1.7825</v>
      </c>
      <c r="AH870">
        <v>2</v>
      </c>
      <c r="AI870">
        <v>51458532</v>
      </c>
      <c r="AJ870">
        <v>870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</row>
    <row r="871" spans="1:44" x14ac:dyDescent="0.2">
      <c r="A871">
        <f>ROW(Source!A393)</f>
        <v>393</v>
      </c>
      <c r="B871">
        <v>51458540</v>
      </c>
      <c r="C871">
        <v>51458528</v>
      </c>
      <c r="D871">
        <v>0</v>
      </c>
      <c r="E871">
        <v>1</v>
      </c>
      <c r="F871">
        <v>1</v>
      </c>
      <c r="G871">
        <v>1</v>
      </c>
      <c r="H871">
        <v>2</v>
      </c>
      <c r="I871" t="s">
        <v>837</v>
      </c>
      <c r="J871" t="s">
        <v>3</v>
      </c>
      <c r="K871" t="s">
        <v>838</v>
      </c>
      <c r="L871">
        <v>37129807</v>
      </c>
      <c r="N871">
        <v>1011</v>
      </c>
      <c r="O871" t="s">
        <v>646</v>
      </c>
      <c r="P871" t="s">
        <v>646</v>
      </c>
      <c r="Q871">
        <v>1</v>
      </c>
      <c r="X871">
        <v>0.46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1</v>
      </c>
      <c r="AE871">
        <v>0</v>
      </c>
      <c r="AF871" t="s">
        <v>156</v>
      </c>
      <c r="AG871">
        <v>0.52900000000000003</v>
      </c>
      <c r="AH871">
        <v>2</v>
      </c>
      <c r="AI871">
        <v>51458533</v>
      </c>
      <c r="AJ871">
        <v>871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</row>
    <row r="872" spans="1:44" x14ac:dyDescent="0.2">
      <c r="A872">
        <f>ROW(Source!A393)</f>
        <v>393</v>
      </c>
      <c r="B872">
        <v>51458541</v>
      </c>
      <c r="C872">
        <v>51458528</v>
      </c>
      <c r="D872">
        <v>0</v>
      </c>
      <c r="E872">
        <v>1</v>
      </c>
      <c r="F872">
        <v>1</v>
      </c>
      <c r="G872">
        <v>1</v>
      </c>
      <c r="H872">
        <v>3</v>
      </c>
      <c r="I872" t="s">
        <v>873</v>
      </c>
      <c r="J872" t="s">
        <v>3</v>
      </c>
      <c r="K872" t="s">
        <v>874</v>
      </c>
      <c r="L872">
        <v>1339</v>
      </c>
      <c r="N872">
        <v>1007</v>
      </c>
      <c r="O872" t="s">
        <v>57</v>
      </c>
      <c r="P872" t="s">
        <v>57</v>
      </c>
      <c r="Q872">
        <v>1</v>
      </c>
      <c r="X872">
        <v>0.31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1</v>
      </c>
      <c r="AE872">
        <v>0</v>
      </c>
      <c r="AF872" t="s">
        <v>3</v>
      </c>
      <c r="AG872">
        <v>0.31</v>
      </c>
      <c r="AH872">
        <v>2</v>
      </c>
      <c r="AI872">
        <v>51458534</v>
      </c>
      <c r="AJ872">
        <v>872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</row>
    <row r="873" spans="1:44" x14ac:dyDescent="0.2">
      <c r="A873">
        <f>ROW(Source!A393)</f>
        <v>393</v>
      </c>
      <c r="B873">
        <v>51458542</v>
      </c>
      <c r="C873">
        <v>51458528</v>
      </c>
      <c r="D873">
        <v>0</v>
      </c>
      <c r="E873">
        <v>1</v>
      </c>
      <c r="F873">
        <v>1</v>
      </c>
      <c r="G873">
        <v>1</v>
      </c>
      <c r="H873">
        <v>3</v>
      </c>
      <c r="I873" t="s">
        <v>841</v>
      </c>
      <c r="J873" t="s">
        <v>3</v>
      </c>
      <c r="K873" t="s">
        <v>842</v>
      </c>
      <c r="L873">
        <v>1339</v>
      </c>
      <c r="N873">
        <v>1007</v>
      </c>
      <c r="O873" t="s">
        <v>57</v>
      </c>
      <c r="P873" t="s">
        <v>57</v>
      </c>
      <c r="Q873">
        <v>1</v>
      </c>
      <c r="X873">
        <v>1.46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1</v>
      </c>
      <c r="AE873">
        <v>0</v>
      </c>
      <c r="AF873" t="s">
        <v>3</v>
      </c>
      <c r="AG873">
        <v>1.46</v>
      </c>
      <c r="AH873">
        <v>2</v>
      </c>
      <c r="AI873">
        <v>51458535</v>
      </c>
      <c r="AJ873">
        <v>873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</row>
    <row r="874" spans="1:44" x14ac:dyDescent="0.2">
      <c r="A874">
        <f>ROW(Source!A394)</f>
        <v>394</v>
      </c>
      <c r="B874">
        <v>51458536</v>
      </c>
      <c r="C874">
        <v>51458528</v>
      </c>
      <c r="D874">
        <v>0</v>
      </c>
      <c r="E874">
        <v>1</v>
      </c>
      <c r="F874">
        <v>1</v>
      </c>
      <c r="G874">
        <v>1</v>
      </c>
      <c r="H874">
        <v>1</v>
      </c>
      <c r="I874" t="s">
        <v>653</v>
      </c>
      <c r="J874" t="s">
        <v>3</v>
      </c>
      <c r="K874" t="s">
        <v>654</v>
      </c>
      <c r="L874">
        <v>1369</v>
      </c>
      <c r="N874">
        <v>1013</v>
      </c>
      <c r="O874" t="s">
        <v>642</v>
      </c>
      <c r="P874" t="s">
        <v>642</v>
      </c>
      <c r="Q874">
        <v>1</v>
      </c>
      <c r="X874">
        <v>0.91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1</v>
      </c>
      <c r="AE874">
        <v>1</v>
      </c>
      <c r="AF874" t="s">
        <v>156</v>
      </c>
      <c r="AG874">
        <v>1.0465</v>
      </c>
      <c r="AH874">
        <v>2</v>
      </c>
      <c r="AI874">
        <v>51458529</v>
      </c>
      <c r="AJ874">
        <v>874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</row>
    <row r="875" spans="1:44" x14ac:dyDescent="0.2">
      <c r="A875">
        <f>ROW(Source!A394)</f>
        <v>394</v>
      </c>
      <c r="B875">
        <v>51458537</v>
      </c>
      <c r="C875">
        <v>51458528</v>
      </c>
      <c r="D875">
        <v>121548</v>
      </c>
      <c r="E875">
        <v>1</v>
      </c>
      <c r="F875">
        <v>1</v>
      </c>
      <c r="G875">
        <v>1</v>
      </c>
      <c r="H875">
        <v>1</v>
      </c>
      <c r="I875" t="s">
        <v>31</v>
      </c>
      <c r="J875" t="s">
        <v>3</v>
      </c>
      <c r="K875" t="s">
        <v>643</v>
      </c>
      <c r="L875">
        <v>1369</v>
      </c>
      <c r="N875">
        <v>1013</v>
      </c>
      <c r="O875" t="s">
        <v>642</v>
      </c>
      <c r="P875" t="s">
        <v>642</v>
      </c>
      <c r="Q875">
        <v>1</v>
      </c>
      <c r="X875">
        <v>2.1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1</v>
      </c>
      <c r="AE875">
        <v>2</v>
      </c>
      <c r="AF875" t="s">
        <v>156</v>
      </c>
      <c r="AG875">
        <v>2.415</v>
      </c>
      <c r="AH875">
        <v>2</v>
      </c>
      <c r="AI875">
        <v>51458530</v>
      </c>
      <c r="AJ875">
        <v>875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</row>
    <row r="876" spans="1:44" x14ac:dyDescent="0.2">
      <c r="A876">
        <f>ROW(Source!A394)</f>
        <v>394</v>
      </c>
      <c r="B876">
        <v>51458538</v>
      </c>
      <c r="C876">
        <v>51458528</v>
      </c>
      <c r="D876">
        <v>0</v>
      </c>
      <c r="E876">
        <v>1</v>
      </c>
      <c r="F876">
        <v>1</v>
      </c>
      <c r="G876">
        <v>1</v>
      </c>
      <c r="H876">
        <v>2</v>
      </c>
      <c r="I876" t="s">
        <v>655</v>
      </c>
      <c r="J876" t="s">
        <v>3</v>
      </c>
      <c r="K876" t="s">
        <v>656</v>
      </c>
      <c r="L876">
        <v>37129807</v>
      </c>
      <c r="N876">
        <v>1011</v>
      </c>
      <c r="O876" t="s">
        <v>646</v>
      </c>
      <c r="P876" t="s">
        <v>646</v>
      </c>
      <c r="Q876">
        <v>1</v>
      </c>
      <c r="X876">
        <v>0.55000000000000004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1</v>
      </c>
      <c r="AE876">
        <v>0</v>
      </c>
      <c r="AF876" t="s">
        <v>156</v>
      </c>
      <c r="AG876">
        <v>0.63249999999999995</v>
      </c>
      <c r="AH876">
        <v>2</v>
      </c>
      <c r="AI876">
        <v>51458531</v>
      </c>
      <c r="AJ876">
        <v>876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</row>
    <row r="877" spans="1:44" x14ac:dyDescent="0.2">
      <c r="A877">
        <f>ROW(Source!A394)</f>
        <v>394</v>
      </c>
      <c r="B877">
        <v>51458539</v>
      </c>
      <c r="C877">
        <v>51458528</v>
      </c>
      <c r="D877">
        <v>0</v>
      </c>
      <c r="E877">
        <v>1</v>
      </c>
      <c r="F877">
        <v>1</v>
      </c>
      <c r="G877">
        <v>1</v>
      </c>
      <c r="H877">
        <v>2</v>
      </c>
      <c r="I877" t="s">
        <v>871</v>
      </c>
      <c r="J877" t="s">
        <v>3</v>
      </c>
      <c r="K877" t="s">
        <v>872</v>
      </c>
      <c r="L877">
        <v>37129807</v>
      </c>
      <c r="N877">
        <v>1011</v>
      </c>
      <c r="O877" t="s">
        <v>646</v>
      </c>
      <c r="P877" t="s">
        <v>646</v>
      </c>
      <c r="Q877">
        <v>1</v>
      </c>
      <c r="X877">
        <v>1.55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1</v>
      </c>
      <c r="AE877">
        <v>0</v>
      </c>
      <c r="AF877" t="s">
        <v>156</v>
      </c>
      <c r="AG877">
        <v>1.7825</v>
      </c>
      <c r="AH877">
        <v>2</v>
      </c>
      <c r="AI877">
        <v>51458532</v>
      </c>
      <c r="AJ877">
        <v>877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</row>
    <row r="878" spans="1:44" x14ac:dyDescent="0.2">
      <c r="A878">
        <f>ROW(Source!A394)</f>
        <v>394</v>
      </c>
      <c r="B878">
        <v>51458540</v>
      </c>
      <c r="C878">
        <v>51458528</v>
      </c>
      <c r="D878">
        <v>0</v>
      </c>
      <c r="E878">
        <v>1</v>
      </c>
      <c r="F878">
        <v>1</v>
      </c>
      <c r="G878">
        <v>1</v>
      </c>
      <c r="H878">
        <v>2</v>
      </c>
      <c r="I878" t="s">
        <v>837</v>
      </c>
      <c r="J878" t="s">
        <v>3</v>
      </c>
      <c r="K878" t="s">
        <v>838</v>
      </c>
      <c r="L878">
        <v>37129807</v>
      </c>
      <c r="N878">
        <v>1011</v>
      </c>
      <c r="O878" t="s">
        <v>646</v>
      </c>
      <c r="P878" t="s">
        <v>646</v>
      </c>
      <c r="Q878">
        <v>1</v>
      </c>
      <c r="X878">
        <v>0.46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1</v>
      </c>
      <c r="AE878">
        <v>0</v>
      </c>
      <c r="AF878" t="s">
        <v>156</v>
      </c>
      <c r="AG878">
        <v>0.52900000000000003</v>
      </c>
      <c r="AH878">
        <v>2</v>
      </c>
      <c r="AI878">
        <v>51458533</v>
      </c>
      <c r="AJ878">
        <v>878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</row>
    <row r="879" spans="1:44" x14ac:dyDescent="0.2">
      <c r="A879">
        <f>ROW(Source!A394)</f>
        <v>394</v>
      </c>
      <c r="B879">
        <v>51458541</v>
      </c>
      <c r="C879">
        <v>51458528</v>
      </c>
      <c r="D879">
        <v>0</v>
      </c>
      <c r="E879">
        <v>1</v>
      </c>
      <c r="F879">
        <v>1</v>
      </c>
      <c r="G879">
        <v>1</v>
      </c>
      <c r="H879">
        <v>3</v>
      </c>
      <c r="I879" t="s">
        <v>873</v>
      </c>
      <c r="J879" t="s">
        <v>3</v>
      </c>
      <c r="K879" t="s">
        <v>874</v>
      </c>
      <c r="L879">
        <v>1339</v>
      </c>
      <c r="N879">
        <v>1007</v>
      </c>
      <c r="O879" t="s">
        <v>57</v>
      </c>
      <c r="P879" t="s">
        <v>57</v>
      </c>
      <c r="Q879">
        <v>1</v>
      </c>
      <c r="X879">
        <v>0.31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1</v>
      </c>
      <c r="AE879">
        <v>0</v>
      </c>
      <c r="AF879" t="s">
        <v>3</v>
      </c>
      <c r="AG879">
        <v>0.31</v>
      </c>
      <c r="AH879">
        <v>2</v>
      </c>
      <c r="AI879">
        <v>51458534</v>
      </c>
      <c r="AJ879">
        <v>879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</row>
    <row r="880" spans="1:44" x14ac:dyDescent="0.2">
      <c r="A880">
        <f>ROW(Source!A394)</f>
        <v>394</v>
      </c>
      <c r="B880">
        <v>51458542</v>
      </c>
      <c r="C880">
        <v>51458528</v>
      </c>
      <c r="D880">
        <v>0</v>
      </c>
      <c r="E880">
        <v>1</v>
      </c>
      <c r="F880">
        <v>1</v>
      </c>
      <c r="G880">
        <v>1</v>
      </c>
      <c r="H880">
        <v>3</v>
      </c>
      <c r="I880" t="s">
        <v>841</v>
      </c>
      <c r="J880" t="s">
        <v>3</v>
      </c>
      <c r="K880" t="s">
        <v>842</v>
      </c>
      <c r="L880">
        <v>1339</v>
      </c>
      <c r="N880">
        <v>1007</v>
      </c>
      <c r="O880" t="s">
        <v>57</v>
      </c>
      <c r="P880" t="s">
        <v>57</v>
      </c>
      <c r="Q880">
        <v>1</v>
      </c>
      <c r="X880">
        <v>1.46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1</v>
      </c>
      <c r="AE880">
        <v>0</v>
      </c>
      <c r="AF880" t="s">
        <v>3</v>
      </c>
      <c r="AG880">
        <v>1.46</v>
      </c>
      <c r="AH880">
        <v>2</v>
      </c>
      <c r="AI880">
        <v>51458535</v>
      </c>
      <c r="AJ880">
        <v>880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</row>
    <row r="881" spans="1:44" x14ac:dyDescent="0.2">
      <c r="A881">
        <f>ROW(Source!A395)</f>
        <v>395</v>
      </c>
      <c r="B881">
        <v>51458551</v>
      </c>
      <c r="C881">
        <v>51458543</v>
      </c>
      <c r="D881">
        <v>0</v>
      </c>
      <c r="E881">
        <v>1</v>
      </c>
      <c r="F881">
        <v>1</v>
      </c>
      <c r="G881">
        <v>1</v>
      </c>
      <c r="H881">
        <v>1</v>
      </c>
      <c r="I881" t="s">
        <v>653</v>
      </c>
      <c r="J881" t="s">
        <v>3</v>
      </c>
      <c r="K881" t="s">
        <v>654</v>
      </c>
      <c r="L881">
        <v>1369</v>
      </c>
      <c r="N881">
        <v>1013</v>
      </c>
      <c r="O881" t="s">
        <v>642</v>
      </c>
      <c r="P881" t="s">
        <v>642</v>
      </c>
      <c r="Q881">
        <v>1</v>
      </c>
      <c r="X881">
        <v>0.91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1</v>
      </c>
      <c r="AE881">
        <v>1</v>
      </c>
      <c r="AF881" t="s">
        <v>156</v>
      </c>
      <c r="AG881">
        <v>1.0465</v>
      </c>
      <c r="AH881">
        <v>2</v>
      </c>
      <c r="AI881">
        <v>51458544</v>
      </c>
      <c r="AJ881">
        <v>881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</row>
    <row r="882" spans="1:44" x14ac:dyDescent="0.2">
      <c r="A882">
        <f>ROW(Source!A395)</f>
        <v>395</v>
      </c>
      <c r="B882">
        <v>51458552</v>
      </c>
      <c r="C882">
        <v>51458543</v>
      </c>
      <c r="D882">
        <v>121548</v>
      </c>
      <c r="E882">
        <v>1</v>
      </c>
      <c r="F882">
        <v>1</v>
      </c>
      <c r="G882">
        <v>1</v>
      </c>
      <c r="H882">
        <v>1</v>
      </c>
      <c r="I882" t="s">
        <v>31</v>
      </c>
      <c r="J882" t="s">
        <v>3</v>
      </c>
      <c r="K882" t="s">
        <v>643</v>
      </c>
      <c r="L882">
        <v>1369</v>
      </c>
      <c r="N882">
        <v>1013</v>
      </c>
      <c r="O882" t="s">
        <v>642</v>
      </c>
      <c r="P882" t="s">
        <v>642</v>
      </c>
      <c r="Q882">
        <v>1</v>
      </c>
      <c r="X882">
        <v>2.1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1</v>
      </c>
      <c r="AE882">
        <v>2</v>
      </c>
      <c r="AF882" t="s">
        <v>156</v>
      </c>
      <c r="AG882">
        <v>2.415</v>
      </c>
      <c r="AH882">
        <v>2</v>
      </c>
      <c r="AI882">
        <v>51458545</v>
      </c>
      <c r="AJ882">
        <v>882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</row>
    <row r="883" spans="1:44" x14ac:dyDescent="0.2">
      <c r="A883">
        <f>ROW(Source!A395)</f>
        <v>395</v>
      </c>
      <c r="B883">
        <v>51458553</v>
      </c>
      <c r="C883">
        <v>51458543</v>
      </c>
      <c r="D883">
        <v>0</v>
      </c>
      <c r="E883">
        <v>1</v>
      </c>
      <c r="F883">
        <v>1</v>
      </c>
      <c r="G883">
        <v>1</v>
      </c>
      <c r="H883">
        <v>2</v>
      </c>
      <c r="I883" t="s">
        <v>655</v>
      </c>
      <c r="J883" t="s">
        <v>3</v>
      </c>
      <c r="K883" t="s">
        <v>656</v>
      </c>
      <c r="L883">
        <v>37129807</v>
      </c>
      <c r="N883">
        <v>1011</v>
      </c>
      <c r="O883" t="s">
        <v>646</v>
      </c>
      <c r="P883" t="s">
        <v>646</v>
      </c>
      <c r="Q883">
        <v>1</v>
      </c>
      <c r="X883">
        <v>0.55000000000000004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1</v>
      </c>
      <c r="AE883">
        <v>0</v>
      </c>
      <c r="AF883" t="s">
        <v>156</v>
      </c>
      <c r="AG883">
        <v>0.63249999999999995</v>
      </c>
      <c r="AH883">
        <v>2</v>
      </c>
      <c r="AI883">
        <v>51458546</v>
      </c>
      <c r="AJ883">
        <v>883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</row>
    <row r="884" spans="1:44" x14ac:dyDescent="0.2">
      <c r="A884">
        <f>ROW(Source!A395)</f>
        <v>395</v>
      </c>
      <c r="B884">
        <v>51458554</v>
      </c>
      <c r="C884">
        <v>51458543</v>
      </c>
      <c r="D884">
        <v>0</v>
      </c>
      <c r="E884">
        <v>1</v>
      </c>
      <c r="F884">
        <v>1</v>
      </c>
      <c r="G884">
        <v>1</v>
      </c>
      <c r="H884">
        <v>2</v>
      </c>
      <c r="I884" t="s">
        <v>871</v>
      </c>
      <c r="J884" t="s">
        <v>3</v>
      </c>
      <c r="K884" t="s">
        <v>872</v>
      </c>
      <c r="L884">
        <v>37129807</v>
      </c>
      <c r="N884">
        <v>1011</v>
      </c>
      <c r="O884" t="s">
        <v>646</v>
      </c>
      <c r="P884" t="s">
        <v>646</v>
      </c>
      <c r="Q884">
        <v>1</v>
      </c>
      <c r="X884">
        <v>1.55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1</v>
      </c>
      <c r="AE884">
        <v>0</v>
      </c>
      <c r="AF884" t="s">
        <v>156</v>
      </c>
      <c r="AG884">
        <v>1.7825</v>
      </c>
      <c r="AH884">
        <v>2</v>
      </c>
      <c r="AI884">
        <v>51458547</v>
      </c>
      <c r="AJ884">
        <v>884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</row>
    <row r="885" spans="1:44" x14ac:dyDescent="0.2">
      <c r="A885">
        <f>ROW(Source!A395)</f>
        <v>395</v>
      </c>
      <c r="B885">
        <v>51458555</v>
      </c>
      <c r="C885">
        <v>51458543</v>
      </c>
      <c r="D885">
        <v>0</v>
      </c>
      <c r="E885">
        <v>1</v>
      </c>
      <c r="F885">
        <v>1</v>
      </c>
      <c r="G885">
        <v>1</v>
      </c>
      <c r="H885">
        <v>2</v>
      </c>
      <c r="I885" t="s">
        <v>837</v>
      </c>
      <c r="J885" t="s">
        <v>3</v>
      </c>
      <c r="K885" t="s">
        <v>838</v>
      </c>
      <c r="L885">
        <v>37129807</v>
      </c>
      <c r="N885">
        <v>1011</v>
      </c>
      <c r="O885" t="s">
        <v>646</v>
      </c>
      <c r="P885" t="s">
        <v>646</v>
      </c>
      <c r="Q885">
        <v>1</v>
      </c>
      <c r="X885">
        <v>0.46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1</v>
      </c>
      <c r="AE885">
        <v>0</v>
      </c>
      <c r="AF885" t="s">
        <v>156</v>
      </c>
      <c r="AG885">
        <v>0.52900000000000003</v>
      </c>
      <c r="AH885">
        <v>2</v>
      </c>
      <c r="AI885">
        <v>51458548</v>
      </c>
      <c r="AJ885">
        <v>885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</row>
    <row r="886" spans="1:44" x14ac:dyDescent="0.2">
      <c r="A886">
        <f>ROW(Source!A395)</f>
        <v>395</v>
      </c>
      <c r="B886">
        <v>51458556</v>
      </c>
      <c r="C886">
        <v>51458543</v>
      </c>
      <c r="D886">
        <v>0</v>
      </c>
      <c r="E886">
        <v>1</v>
      </c>
      <c r="F886">
        <v>1</v>
      </c>
      <c r="G886">
        <v>1</v>
      </c>
      <c r="H886">
        <v>3</v>
      </c>
      <c r="I886" t="s">
        <v>873</v>
      </c>
      <c r="J886" t="s">
        <v>3</v>
      </c>
      <c r="K886" t="s">
        <v>874</v>
      </c>
      <c r="L886">
        <v>1339</v>
      </c>
      <c r="N886">
        <v>1007</v>
      </c>
      <c r="O886" t="s">
        <v>57</v>
      </c>
      <c r="P886" t="s">
        <v>57</v>
      </c>
      <c r="Q886">
        <v>1</v>
      </c>
      <c r="X886">
        <v>0.31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1</v>
      </c>
      <c r="AE886">
        <v>0</v>
      </c>
      <c r="AF886" t="s">
        <v>3</v>
      </c>
      <c r="AG886">
        <v>0.31</v>
      </c>
      <c r="AH886">
        <v>2</v>
      </c>
      <c r="AI886">
        <v>51458549</v>
      </c>
      <c r="AJ886">
        <v>886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</row>
    <row r="887" spans="1:44" x14ac:dyDescent="0.2">
      <c r="A887">
        <f>ROW(Source!A395)</f>
        <v>395</v>
      </c>
      <c r="B887">
        <v>51458557</v>
      </c>
      <c r="C887">
        <v>51458543</v>
      </c>
      <c r="D887">
        <v>0</v>
      </c>
      <c r="E887">
        <v>1</v>
      </c>
      <c r="F887">
        <v>1</v>
      </c>
      <c r="G887">
        <v>1</v>
      </c>
      <c r="H887">
        <v>3</v>
      </c>
      <c r="I887" t="s">
        <v>841</v>
      </c>
      <c r="J887" t="s">
        <v>3</v>
      </c>
      <c r="K887" t="s">
        <v>842</v>
      </c>
      <c r="L887">
        <v>1339</v>
      </c>
      <c r="N887">
        <v>1007</v>
      </c>
      <c r="O887" t="s">
        <v>57</v>
      </c>
      <c r="P887" t="s">
        <v>57</v>
      </c>
      <c r="Q887">
        <v>1</v>
      </c>
      <c r="X887">
        <v>1.46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1</v>
      </c>
      <c r="AE887">
        <v>0</v>
      </c>
      <c r="AF887" t="s">
        <v>3</v>
      </c>
      <c r="AG887">
        <v>1.46</v>
      </c>
      <c r="AH887">
        <v>2</v>
      </c>
      <c r="AI887">
        <v>51458550</v>
      </c>
      <c r="AJ887">
        <v>887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</row>
    <row r="888" spans="1:44" x14ac:dyDescent="0.2">
      <c r="A888">
        <f>ROW(Source!A396)</f>
        <v>396</v>
      </c>
      <c r="B888">
        <v>51458551</v>
      </c>
      <c r="C888">
        <v>51458543</v>
      </c>
      <c r="D888">
        <v>0</v>
      </c>
      <c r="E888">
        <v>1</v>
      </c>
      <c r="F888">
        <v>1</v>
      </c>
      <c r="G888">
        <v>1</v>
      </c>
      <c r="H888">
        <v>1</v>
      </c>
      <c r="I888" t="s">
        <v>653</v>
      </c>
      <c r="J888" t="s">
        <v>3</v>
      </c>
      <c r="K888" t="s">
        <v>654</v>
      </c>
      <c r="L888">
        <v>1369</v>
      </c>
      <c r="N888">
        <v>1013</v>
      </c>
      <c r="O888" t="s">
        <v>642</v>
      </c>
      <c r="P888" t="s">
        <v>642</v>
      </c>
      <c r="Q888">
        <v>1</v>
      </c>
      <c r="X888">
        <v>0.91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1</v>
      </c>
      <c r="AE888">
        <v>1</v>
      </c>
      <c r="AF888" t="s">
        <v>156</v>
      </c>
      <c r="AG888">
        <v>1.0465</v>
      </c>
      <c r="AH888">
        <v>2</v>
      </c>
      <c r="AI888">
        <v>51458544</v>
      </c>
      <c r="AJ888">
        <v>888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</row>
    <row r="889" spans="1:44" x14ac:dyDescent="0.2">
      <c r="A889">
        <f>ROW(Source!A396)</f>
        <v>396</v>
      </c>
      <c r="B889">
        <v>51458552</v>
      </c>
      <c r="C889">
        <v>51458543</v>
      </c>
      <c r="D889">
        <v>121548</v>
      </c>
      <c r="E889">
        <v>1</v>
      </c>
      <c r="F889">
        <v>1</v>
      </c>
      <c r="G889">
        <v>1</v>
      </c>
      <c r="H889">
        <v>1</v>
      </c>
      <c r="I889" t="s">
        <v>31</v>
      </c>
      <c r="J889" t="s">
        <v>3</v>
      </c>
      <c r="K889" t="s">
        <v>643</v>
      </c>
      <c r="L889">
        <v>1369</v>
      </c>
      <c r="N889">
        <v>1013</v>
      </c>
      <c r="O889" t="s">
        <v>642</v>
      </c>
      <c r="P889" t="s">
        <v>642</v>
      </c>
      <c r="Q889">
        <v>1</v>
      </c>
      <c r="X889">
        <v>2.1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1</v>
      </c>
      <c r="AE889">
        <v>2</v>
      </c>
      <c r="AF889" t="s">
        <v>156</v>
      </c>
      <c r="AG889">
        <v>2.415</v>
      </c>
      <c r="AH889">
        <v>2</v>
      </c>
      <c r="AI889">
        <v>51458545</v>
      </c>
      <c r="AJ889">
        <v>889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</row>
    <row r="890" spans="1:44" x14ac:dyDescent="0.2">
      <c r="A890">
        <f>ROW(Source!A396)</f>
        <v>396</v>
      </c>
      <c r="B890">
        <v>51458553</v>
      </c>
      <c r="C890">
        <v>51458543</v>
      </c>
      <c r="D890">
        <v>0</v>
      </c>
      <c r="E890">
        <v>1</v>
      </c>
      <c r="F890">
        <v>1</v>
      </c>
      <c r="G890">
        <v>1</v>
      </c>
      <c r="H890">
        <v>2</v>
      </c>
      <c r="I890" t="s">
        <v>655</v>
      </c>
      <c r="J890" t="s">
        <v>3</v>
      </c>
      <c r="K890" t="s">
        <v>656</v>
      </c>
      <c r="L890">
        <v>37129807</v>
      </c>
      <c r="N890">
        <v>1011</v>
      </c>
      <c r="O890" t="s">
        <v>646</v>
      </c>
      <c r="P890" t="s">
        <v>646</v>
      </c>
      <c r="Q890">
        <v>1</v>
      </c>
      <c r="X890">
        <v>0.55000000000000004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1</v>
      </c>
      <c r="AE890">
        <v>0</v>
      </c>
      <c r="AF890" t="s">
        <v>156</v>
      </c>
      <c r="AG890">
        <v>0.63249999999999995</v>
      </c>
      <c r="AH890">
        <v>2</v>
      </c>
      <c r="AI890">
        <v>51458546</v>
      </c>
      <c r="AJ890">
        <v>890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</row>
    <row r="891" spans="1:44" x14ac:dyDescent="0.2">
      <c r="A891">
        <f>ROW(Source!A396)</f>
        <v>396</v>
      </c>
      <c r="B891">
        <v>51458554</v>
      </c>
      <c r="C891">
        <v>51458543</v>
      </c>
      <c r="D891">
        <v>0</v>
      </c>
      <c r="E891">
        <v>1</v>
      </c>
      <c r="F891">
        <v>1</v>
      </c>
      <c r="G891">
        <v>1</v>
      </c>
      <c r="H891">
        <v>2</v>
      </c>
      <c r="I891" t="s">
        <v>871</v>
      </c>
      <c r="J891" t="s">
        <v>3</v>
      </c>
      <c r="K891" t="s">
        <v>872</v>
      </c>
      <c r="L891">
        <v>37129807</v>
      </c>
      <c r="N891">
        <v>1011</v>
      </c>
      <c r="O891" t="s">
        <v>646</v>
      </c>
      <c r="P891" t="s">
        <v>646</v>
      </c>
      <c r="Q891">
        <v>1</v>
      </c>
      <c r="X891">
        <v>1.55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1</v>
      </c>
      <c r="AE891">
        <v>0</v>
      </c>
      <c r="AF891" t="s">
        <v>156</v>
      </c>
      <c r="AG891">
        <v>1.7825</v>
      </c>
      <c r="AH891">
        <v>2</v>
      </c>
      <c r="AI891">
        <v>51458547</v>
      </c>
      <c r="AJ891">
        <v>891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</row>
    <row r="892" spans="1:44" x14ac:dyDescent="0.2">
      <c r="A892">
        <f>ROW(Source!A396)</f>
        <v>396</v>
      </c>
      <c r="B892">
        <v>51458555</v>
      </c>
      <c r="C892">
        <v>51458543</v>
      </c>
      <c r="D892">
        <v>0</v>
      </c>
      <c r="E892">
        <v>1</v>
      </c>
      <c r="F892">
        <v>1</v>
      </c>
      <c r="G892">
        <v>1</v>
      </c>
      <c r="H892">
        <v>2</v>
      </c>
      <c r="I892" t="s">
        <v>837</v>
      </c>
      <c r="J892" t="s">
        <v>3</v>
      </c>
      <c r="K892" t="s">
        <v>838</v>
      </c>
      <c r="L892">
        <v>37129807</v>
      </c>
      <c r="N892">
        <v>1011</v>
      </c>
      <c r="O892" t="s">
        <v>646</v>
      </c>
      <c r="P892" t="s">
        <v>646</v>
      </c>
      <c r="Q892">
        <v>1</v>
      </c>
      <c r="X892">
        <v>0.46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1</v>
      </c>
      <c r="AE892">
        <v>0</v>
      </c>
      <c r="AF892" t="s">
        <v>156</v>
      </c>
      <c r="AG892">
        <v>0.52900000000000003</v>
      </c>
      <c r="AH892">
        <v>2</v>
      </c>
      <c r="AI892">
        <v>51458548</v>
      </c>
      <c r="AJ892">
        <v>892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</row>
    <row r="893" spans="1:44" x14ac:dyDescent="0.2">
      <c r="A893">
        <f>ROW(Source!A396)</f>
        <v>396</v>
      </c>
      <c r="B893">
        <v>51458556</v>
      </c>
      <c r="C893">
        <v>51458543</v>
      </c>
      <c r="D893">
        <v>0</v>
      </c>
      <c r="E893">
        <v>1</v>
      </c>
      <c r="F893">
        <v>1</v>
      </c>
      <c r="G893">
        <v>1</v>
      </c>
      <c r="H893">
        <v>3</v>
      </c>
      <c r="I893" t="s">
        <v>873</v>
      </c>
      <c r="J893" t="s">
        <v>3</v>
      </c>
      <c r="K893" t="s">
        <v>874</v>
      </c>
      <c r="L893">
        <v>1339</v>
      </c>
      <c r="N893">
        <v>1007</v>
      </c>
      <c r="O893" t="s">
        <v>57</v>
      </c>
      <c r="P893" t="s">
        <v>57</v>
      </c>
      <c r="Q893">
        <v>1</v>
      </c>
      <c r="X893">
        <v>0.31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1</v>
      </c>
      <c r="AE893">
        <v>0</v>
      </c>
      <c r="AF893" t="s">
        <v>3</v>
      </c>
      <c r="AG893">
        <v>0.31</v>
      </c>
      <c r="AH893">
        <v>2</v>
      </c>
      <c r="AI893">
        <v>51458549</v>
      </c>
      <c r="AJ893">
        <v>893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</row>
    <row r="894" spans="1:44" x14ac:dyDescent="0.2">
      <c r="A894">
        <f>ROW(Source!A396)</f>
        <v>396</v>
      </c>
      <c r="B894">
        <v>51458557</v>
      </c>
      <c r="C894">
        <v>51458543</v>
      </c>
      <c r="D894">
        <v>0</v>
      </c>
      <c r="E894">
        <v>1</v>
      </c>
      <c r="F894">
        <v>1</v>
      </c>
      <c r="G894">
        <v>1</v>
      </c>
      <c r="H894">
        <v>3</v>
      </c>
      <c r="I894" t="s">
        <v>841</v>
      </c>
      <c r="J894" t="s">
        <v>3</v>
      </c>
      <c r="K894" t="s">
        <v>842</v>
      </c>
      <c r="L894">
        <v>1339</v>
      </c>
      <c r="N894">
        <v>1007</v>
      </c>
      <c r="O894" t="s">
        <v>57</v>
      </c>
      <c r="P894" t="s">
        <v>57</v>
      </c>
      <c r="Q894">
        <v>1</v>
      </c>
      <c r="X894">
        <v>1.46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1</v>
      </c>
      <c r="AE894">
        <v>0</v>
      </c>
      <c r="AF894" t="s">
        <v>3</v>
      </c>
      <c r="AG894">
        <v>1.46</v>
      </c>
      <c r="AH894">
        <v>2</v>
      </c>
      <c r="AI894">
        <v>51458550</v>
      </c>
      <c r="AJ894">
        <v>894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</row>
    <row r="895" spans="1:44" x14ac:dyDescent="0.2">
      <c r="A895">
        <f>ROW(Source!A404)</f>
        <v>404</v>
      </c>
      <c r="B895">
        <v>51458568</v>
      </c>
      <c r="C895">
        <v>51458562</v>
      </c>
      <c r="D895">
        <v>0</v>
      </c>
      <c r="E895">
        <v>1</v>
      </c>
      <c r="F895">
        <v>1</v>
      </c>
      <c r="G895">
        <v>1</v>
      </c>
      <c r="H895">
        <v>1</v>
      </c>
      <c r="I895" t="s">
        <v>640</v>
      </c>
      <c r="J895" t="s">
        <v>3</v>
      </c>
      <c r="K895" t="s">
        <v>641</v>
      </c>
      <c r="L895">
        <v>1369</v>
      </c>
      <c r="N895">
        <v>1013</v>
      </c>
      <c r="O895" t="s">
        <v>642</v>
      </c>
      <c r="P895" t="s">
        <v>642</v>
      </c>
      <c r="Q895">
        <v>1</v>
      </c>
      <c r="X895">
        <v>9.84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1</v>
      </c>
      <c r="AE895">
        <v>1</v>
      </c>
      <c r="AF895" t="s">
        <v>43</v>
      </c>
      <c r="AG895">
        <v>13.013399999999997</v>
      </c>
      <c r="AH895">
        <v>2</v>
      </c>
      <c r="AI895">
        <v>51458563</v>
      </c>
      <c r="AJ895">
        <v>895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</row>
    <row r="896" spans="1:44" x14ac:dyDescent="0.2">
      <c r="A896">
        <f>ROW(Source!A404)</f>
        <v>404</v>
      </c>
      <c r="B896">
        <v>51458569</v>
      </c>
      <c r="C896">
        <v>51458562</v>
      </c>
      <c r="D896">
        <v>121548</v>
      </c>
      <c r="E896">
        <v>1</v>
      </c>
      <c r="F896">
        <v>1</v>
      </c>
      <c r="G896">
        <v>1</v>
      </c>
      <c r="H896">
        <v>1</v>
      </c>
      <c r="I896" t="s">
        <v>31</v>
      </c>
      <c r="J896" t="s">
        <v>3</v>
      </c>
      <c r="K896" t="s">
        <v>643</v>
      </c>
      <c r="L896">
        <v>1369</v>
      </c>
      <c r="N896">
        <v>1013</v>
      </c>
      <c r="O896" t="s">
        <v>642</v>
      </c>
      <c r="P896" t="s">
        <v>642</v>
      </c>
      <c r="Q896">
        <v>1</v>
      </c>
      <c r="X896">
        <v>28.53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1</v>
      </c>
      <c r="AE896">
        <v>2</v>
      </c>
      <c r="AF896" t="s">
        <v>36</v>
      </c>
      <c r="AG896">
        <v>41.011874999999996</v>
      </c>
      <c r="AH896">
        <v>2</v>
      </c>
      <c r="AI896">
        <v>51458564</v>
      </c>
      <c r="AJ896">
        <v>896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</row>
    <row r="897" spans="1:44" x14ac:dyDescent="0.2">
      <c r="A897">
        <f>ROW(Source!A404)</f>
        <v>404</v>
      </c>
      <c r="B897">
        <v>51458570</v>
      </c>
      <c r="C897">
        <v>51458562</v>
      </c>
      <c r="D897">
        <v>0</v>
      </c>
      <c r="E897">
        <v>1</v>
      </c>
      <c r="F897">
        <v>1</v>
      </c>
      <c r="G897">
        <v>1</v>
      </c>
      <c r="H897">
        <v>2</v>
      </c>
      <c r="I897" t="s">
        <v>644</v>
      </c>
      <c r="J897" t="s">
        <v>3</v>
      </c>
      <c r="K897" t="s">
        <v>645</v>
      </c>
      <c r="L897">
        <v>37129807</v>
      </c>
      <c r="N897">
        <v>1011</v>
      </c>
      <c r="O897" t="s">
        <v>646</v>
      </c>
      <c r="P897" t="s">
        <v>646</v>
      </c>
      <c r="Q897">
        <v>1</v>
      </c>
      <c r="X897">
        <v>7.13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1</v>
      </c>
      <c r="AE897">
        <v>0</v>
      </c>
      <c r="AF897" t="s">
        <v>36</v>
      </c>
      <c r="AG897">
        <v>10.249374999999999</v>
      </c>
      <c r="AH897">
        <v>2</v>
      </c>
      <c r="AI897">
        <v>51458565</v>
      </c>
      <c r="AJ897">
        <v>897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</row>
    <row r="898" spans="1:44" x14ac:dyDescent="0.2">
      <c r="A898">
        <f>ROW(Source!A404)</f>
        <v>404</v>
      </c>
      <c r="B898">
        <v>51458571</v>
      </c>
      <c r="C898">
        <v>51458562</v>
      </c>
      <c r="D898">
        <v>0</v>
      </c>
      <c r="E898">
        <v>1</v>
      </c>
      <c r="F898">
        <v>1</v>
      </c>
      <c r="G898">
        <v>1</v>
      </c>
      <c r="H898">
        <v>2</v>
      </c>
      <c r="I898" t="s">
        <v>655</v>
      </c>
      <c r="J898" t="s">
        <v>3</v>
      </c>
      <c r="K898" t="s">
        <v>656</v>
      </c>
      <c r="L898">
        <v>37129807</v>
      </c>
      <c r="N898">
        <v>1011</v>
      </c>
      <c r="O898" t="s">
        <v>646</v>
      </c>
      <c r="P898" t="s">
        <v>646</v>
      </c>
      <c r="Q898">
        <v>1</v>
      </c>
      <c r="X898">
        <v>21.4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1</v>
      </c>
      <c r="AE898">
        <v>0</v>
      </c>
      <c r="AF898" t="s">
        <v>36</v>
      </c>
      <c r="AG898">
        <v>30.762499999999999</v>
      </c>
      <c r="AH898">
        <v>2</v>
      </c>
      <c r="AI898">
        <v>51458566</v>
      </c>
      <c r="AJ898">
        <v>898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</row>
    <row r="899" spans="1:44" x14ac:dyDescent="0.2">
      <c r="A899">
        <f>ROW(Source!A404)</f>
        <v>404</v>
      </c>
      <c r="B899">
        <v>51458572</v>
      </c>
      <c r="C899">
        <v>51458562</v>
      </c>
      <c r="D899">
        <v>0</v>
      </c>
      <c r="E899">
        <v>1</v>
      </c>
      <c r="F899">
        <v>1</v>
      </c>
      <c r="G899">
        <v>1</v>
      </c>
      <c r="H899">
        <v>3</v>
      </c>
      <c r="I899" t="s">
        <v>649</v>
      </c>
      <c r="J899" t="s">
        <v>3</v>
      </c>
      <c r="K899" t="s">
        <v>650</v>
      </c>
      <c r="L899">
        <v>1339</v>
      </c>
      <c r="N899">
        <v>1007</v>
      </c>
      <c r="O899" t="s">
        <v>57</v>
      </c>
      <c r="P899" t="s">
        <v>57</v>
      </c>
      <c r="Q899">
        <v>1</v>
      </c>
      <c r="X899">
        <v>0.04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1</v>
      </c>
      <c r="AE899">
        <v>0</v>
      </c>
      <c r="AF899" t="s">
        <v>3</v>
      </c>
      <c r="AG899">
        <v>0.04</v>
      </c>
      <c r="AH899">
        <v>2</v>
      </c>
      <c r="AI899">
        <v>51458567</v>
      </c>
      <c r="AJ899">
        <v>899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</row>
    <row r="900" spans="1:44" x14ac:dyDescent="0.2">
      <c r="A900">
        <f>ROW(Source!A405)</f>
        <v>405</v>
      </c>
      <c r="B900">
        <v>51458568</v>
      </c>
      <c r="C900">
        <v>51458562</v>
      </c>
      <c r="D900">
        <v>0</v>
      </c>
      <c r="E900">
        <v>1</v>
      </c>
      <c r="F900">
        <v>1</v>
      </c>
      <c r="G900">
        <v>1</v>
      </c>
      <c r="H900">
        <v>1</v>
      </c>
      <c r="I900" t="s">
        <v>640</v>
      </c>
      <c r="J900" t="s">
        <v>3</v>
      </c>
      <c r="K900" t="s">
        <v>641</v>
      </c>
      <c r="L900">
        <v>1369</v>
      </c>
      <c r="N900">
        <v>1013</v>
      </c>
      <c r="O900" t="s">
        <v>642</v>
      </c>
      <c r="P900" t="s">
        <v>642</v>
      </c>
      <c r="Q900">
        <v>1</v>
      </c>
      <c r="X900">
        <v>9.84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1</v>
      </c>
      <c r="AE900">
        <v>1</v>
      </c>
      <c r="AF900" t="s">
        <v>43</v>
      </c>
      <c r="AG900">
        <v>13.013399999999997</v>
      </c>
      <c r="AH900">
        <v>2</v>
      </c>
      <c r="AI900">
        <v>51458563</v>
      </c>
      <c r="AJ900">
        <v>900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</row>
    <row r="901" spans="1:44" x14ac:dyDescent="0.2">
      <c r="A901">
        <f>ROW(Source!A405)</f>
        <v>405</v>
      </c>
      <c r="B901">
        <v>51458569</v>
      </c>
      <c r="C901">
        <v>51458562</v>
      </c>
      <c r="D901">
        <v>121548</v>
      </c>
      <c r="E901">
        <v>1</v>
      </c>
      <c r="F901">
        <v>1</v>
      </c>
      <c r="G901">
        <v>1</v>
      </c>
      <c r="H901">
        <v>1</v>
      </c>
      <c r="I901" t="s">
        <v>31</v>
      </c>
      <c r="J901" t="s">
        <v>3</v>
      </c>
      <c r="K901" t="s">
        <v>643</v>
      </c>
      <c r="L901">
        <v>1369</v>
      </c>
      <c r="N901">
        <v>1013</v>
      </c>
      <c r="O901" t="s">
        <v>642</v>
      </c>
      <c r="P901" t="s">
        <v>642</v>
      </c>
      <c r="Q901">
        <v>1</v>
      </c>
      <c r="X901">
        <v>28.53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1</v>
      </c>
      <c r="AE901">
        <v>2</v>
      </c>
      <c r="AF901" t="s">
        <v>36</v>
      </c>
      <c r="AG901">
        <v>41.011874999999996</v>
      </c>
      <c r="AH901">
        <v>2</v>
      </c>
      <c r="AI901">
        <v>51458564</v>
      </c>
      <c r="AJ901">
        <v>901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</row>
    <row r="902" spans="1:44" x14ac:dyDescent="0.2">
      <c r="A902">
        <f>ROW(Source!A405)</f>
        <v>405</v>
      </c>
      <c r="B902">
        <v>51458570</v>
      </c>
      <c r="C902">
        <v>51458562</v>
      </c>
      <c r="D902">
        <v>0</v>
      </c>
      <c r="E902">
        <v>1</v>
      </c>
      <c r="F902">
        <v>1</v>
      </c>
      <c r="G902">
        <v>1</v>
      </c>
      <c r="H902">
        <v>2</v>
      </c>
      <c r="I902" t="s">
        <v>644</v>
      </c>
      <c r="J902" t="s">
        <v>3</v>
      </c>
      <c r="K902" t="s">
        <v>645</v>
      </c>
      <c r="L902">
        <v>37129807</v>
      </c>
      <c r="N902">
        <v>1011</v>
      </c>
      <c r="O902" t="s">
        <v>646</v>
      </c>
      <c r="P902" t="s">
        <v>646</v>
      </c>
      <c r="Q902">
        <v>1</v>
      </c>
      <c r="X902">
        <v>7.13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1</v>
      </c>
      <c r="AE902">
        <v>0</v>
      </c>
      <c r="AF902" t="s">
        <v>36</v>
      </c>
      <c r="AG902">
        <v>10.249374999999999</v>
      </c>
      <c r="AH902">
        <v>2</v>
      </c>
      <c r="AI902">
        <v>51458565</v>
      </c>
      <c r="AJ902">
        <v>902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</row>
    <row r="903" spans="1:44" x14ac:dyDescent="0.2">
      <c r="A903">
        <f>ROW(Source!A405)</f>
        <v>405</v>
      </c>
      <c r="B903">
        <v>51458571</v>
      </c>
      <c r="C903">
        <v>51458562</v>
      </c>
      <c r="D903">
        <v>0</v>
      </c>
      <c r="E903">
        <v>1</v>
      </c>
      <c r="F903">
        <v>1</v>
      </c>
      <c r="G903">
        <v>1</v>
      </c>
      <c r="H903">
        <v>2</v>
      </c>
      <c r="I903" t="s">
        <v>655</v>
      </c>
      <c r="J903" t="s">
        <v>3</v>
      </c>
      <c r="K903" t="s">
        <v>656</v>
      </c>
      <c r="L903">
        <v>37129807</v>
      </c>
      <c r="N903">
        <v>1011</v>
      </c>
      <c r="O903" t="s">
        <v>646</v>
      </c>
      <c r="P903" t="s">
        <v>646</v>
      </c>
      <c r="Q903">
        <v>1</v>
      </c>
      <c r="X903">
        <v>21.4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1</v>
      </c>
      <c r="AE903">
        <v>0</v>
      </c>
      <c r="AF903" t="s">
        <v>36</v>
      </c>
      <c r="AG903">
        <v>30.762499999999999</v>
      </c>
      <c r="AH903">
        <v>2</v>
      </c>
      <c r="AI903">
        <v>51458566</v>
      </c>
      <c r="AJ903">
        <v>903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</row>
    <row r="904" spans="1:44" x14ac:dyDescent="0.2">
      <c r="A904">
        <f>ROW(Source!A405)</f>
        <v>405</v>
      </c>
      <c r="B904">
        <v>51458572</v>
      </c>
      <c r="C904">
        <v>51458562</v>
      </c>
      <c r="D904">
        <v>0</v>
      </c>
      <c r="E904">
        <v>1</v>
      </c>
      <c r="F904">
        <v>1</v>
      </c>
      <c r="G904">
        <v>1</v>
      </c>
      <c r="H904">
        <v>3</v>
      </c>
      <c r="I904" t="s">
        <v>649</v>
      </c>
      <c r="J904" t="s">
        <v>3</v>
      </c>
      <c r="K904" t="s">
        <v>650</v>
      </c>
      <c r="L904">
        <v>1339</v>
      </c>
      <c r="N904">
        <v>1007</v>
      </c>
      <c r="O904" t="s">
        <v>57</v>
      </c>
      <c r="P904" t="s">
        <v>57</v>
      </c>
      <c r="Q904">
        <v>1</v>
      </c>
      <c r="X904">
        <v>0.04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1</v>
      </c>
      <c r="AE904">
        <v>0</v>
      </c>
      <c r="AF904" t="s">
        <v>3</v>
      </c>
      <c r="AG904">
        <v>0.04</v>
      </c>
      <c r="AH904">
        <v>2</v>
      </c>
      <c r="AI904">
        <v>51458567</v>
      </c>
      <c r="AJ904">
        <v>904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</row>
    <row r="905" spans="1:44" x14ac:dyDescent="0.2">
      <c r="A905">
        <f>ROW(Source!A406)</f>
        <v>406</v>
      </c>
      <c r="B905">
        <v>51458577</v>
      </c>
      <c r="C905">
        <v>51458573</v>
      </c>
      <c r="D905">
        <v>0</v>
      </c>
      <c r="E905">
        <v>1</v>
      </c>
      <c r="F905">
        <v>1</v>
      </c>
      <c r="G905">
        <v>1</v>
      </c>
      <c r="H905">
        <v>1</v>
      </c>
      <c r="I905" t="s">
        <v>875</v>
      </c>
      <c r="J905" t="s">
        <v>3</v>
      </c>
      <c r="K905" t="s">
        <v>876</v>
      </c>
      <c r="L905">
        <v>1369</v>
      </c>
      <c r="N905">
        <v>1013</v>
      </c>
      <c r="O905" t="s">
        <v>642</v>
      </c>
      <c r="P905" t="s">
        <v>642</v>
      </c>
      <c r="Q905">
        <v>1</v>
      </c>
      <c r="X905">
        <v>346.5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1</v>
      </c>
      <c r="AE905">
        <v>1</v>
      </c>
      <c r="AF905" t="s">
        <v>156</v>
      </c>
      <c r="AG905">
        <v>398.47499999999997</v>
      </c>
      <c r="AH905">
        <v>2</v>
      </c>
      <c r="AI905">
        <v>51458574</v>
      </c>
      <c r="AJ905">
        <v>905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</row>
    <row r="906" spans="1:44" x14ac:dyDescent="0.2">
      <c r="A906">
        <f>ROW(Source!A406)</f>
        <v>406</v>
      </c>
      <c r="B906">
        <v>51458578</v>
      </c>
      <c r="C906">
        <v>51458573</v>
      </c>
      <c r="D906">
        <v>121548</v>
      </c>
      <c r="E906">
        <v>1</v>
      </c>
      <c r="F906">
        <v>1</v>
      </c>
      <c r="G906">
        <v>1</v>
      </c>
      <c r="H906">
        <v>1</v>
      </c>
      <c r="I906" t="s">
        <v>31</v>
      </c>
      <c r="J906" t="s">
        <v>3</v>
      </c>
      <c r="K906" t="s">
        <v>643</v>
      </c>
      <c r="L906">
        <v>1369</v>
      </c>
      <c r="N906">
        <v>1013</v>
      </c>
      <c r="O906" t="s">
        <v>642</v>
      </c>
      <c r="P906" t="s">
        <v>642</v>
      </c>
      <c r="Q906">
        <v>1</v>
      </c>
      <c r="X906">
        <v>0.01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1</v>
      </c>
      <c r="AE906">
        <v>2</v>
      </c>
      <c r="AF906" t="s">
        <v>156</v>
      </c>
      <c r="AG906">
        <v>1.15E-2</v>
      </c>
      <c r="AH906">
        <v>2</v>
      </c>
      <c r="AI906">
        <v>51458575</v>
      </c>
      <c r="AJ906">
        <v>906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</row>
    <row r="907" spans="1:44" x14ac:dyDescent="0.2">
      <c r="A907">
        <f>ROW(Source!A406)</f>
        <v>406</v>
      </c>
      <c r="B907">
        <v>51458579</v>
      </c>
      <c r="C907">
        <v>51458573</v>
      </c>
      <c r="D907">
        <v>0</v>
      </c>
      <c r="E907">
        <v>1</v>
      </c>
      <c r="F907">
        <v>1</v>
      </c>
      <c r="G907">
        <v>1</v>
      </c>
      <c r="H907">
        <v>2</v>
      </c>
      <c r="I907" t="s">
        <v>835</v>
      </c>
      <c r="J907" t="s">
        <v>3</v>
      </c>
      <c r="K907" t="s">
        <v>836</v>
      </c>
      <c r="L907">
        <v>37129807</v>
      </c>
      <c r="N907">
        <v>1011</v>
      </c>
      <c r="O907" t="s">
        <v>646</v>
      </c>
      <c r="P907" t="s">
        <v>646</v>
      </c>
      <c r="Q907">
        <v>1</v>
      </c>
      <c r="X907">
        <v>0.01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1</v>
      </c>
      <c r="AE907">
        <v>0</v>
      </c>
      <c r="AF907" t="s">
        <v>156</v>
      </c>
      <c r="AG907">
        <v>1.15E-2</v>
      </c>
      <c r="AH907">
        <v>2</v>
      </c>
      <c r="AI907">
        <v>51458576</v>
      </c>
      <c r="AJ907">
        <v>907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</row>
    <row r="908" spans="1:44" x14ac:dyDescent="0.2">
      <c r="A908">
        <f>ROW(Source!A407)</f>
        <v>407</v>
      </c>
      <c r="B908">
        <v>51458577</v>
      </c>
      <c r="C908">
        <v>51458573</v>
      </c>
      <c r="D908">
        <v>0</v>
      </c>
      <c r="E908">
        <v>1</v>
      </c>
      <c r="F908">
        <v>1</v>
      </c>
      <c r="G908">
        <v>1</v>
      </c>
      <c r="H908">
        <v>1</v>
      </c>
      <c r="I908" t="s">
        <v>875</v>
      </c>
      <c r="J908" t="s">
        <v>3</v>
      </c>
      <c r="K908" t="s">
        <v>876</v>
      </c>
      <c r="L908">
        <v>1369</v>
      </c>
      <c r="N908">
        <v>1013</v>
      </c>
      <c r="O908" t="s">
        <v>642</v>
      </c>
      <c r="P908" t="s">
        <v>642</v>
      </c>
      <c r="Q908">
        <v>1</v>
      </c>
      <c r="X908">
        <v>346.5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1</v>
      </c>
      <c r="AE908">
        <v>1</v>
      </c>
      <c r="AF908" t="s">
        <v>156</v>
      </c>
      <c r="AG908">
        <v>398.47499999999997</v>
      </c>
      <c r="AH908">
        <v>2</v>
      </c>
      <c r="AI908">
        <v>51458574</v>
      </c>
      <c r="AJ908">
        <v>908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</row>
    <row r="909" spans="1:44" x14ac:dyDescent="0.2">
      <c r="A909">
        <f>ROW(Source!A407)</f>
        <v>407</v>
      </c>
      <c r="B909">
        <v>51458578</v>
      </c>
      <c r="C909">
        <v>51458573</v>
      </c>
      <c r="D909">
        <v>121548</v>
      </c>
      <c r="E909">
        <v>1</v>
      </c>
      <c r="F909">
        <v>1</v>
      </c>
      <c r="G909">
        <v>1</v>
      </c>
      <c r="H909">
        <v>1</v>
      </c>
      <c r="I909" t="s">
        <v>31</v>
      </c>
      <c r="J909" t="s">
        <v>3</v>
      </c>
      <c r="K909" t="s">
        <v>643</v>
      </c>
      <c r="L909">
        <v>1369</v>
      </c>
      <c r="N909">
        <v>1013</v>
      </c>
      <c r="O909" t="s">
        <v>642</v>
      </c>
      <c r="P909" t="s">
        <v>642</v>
      </c>
      <c r="Q909">
        <v>1</v>
      </c>
      <c r="X909">
        <v>0.01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1</v>
      </c>
      <c r="AE909">
        <v>2</v>
      </c>
      <c r="AF909" t="s">
        <v>156</v>
      </c>
      <c r="AG909">
        <v>1.15E-2</v>
      </c>
      <c r="AH909">
        <v>2</v>
      </c>
      <c r="AI909">
        <v>51458575</v>
      </c>
      <c r="AJ909">
        <v>909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</row>
    <row r="910" spans="1:44" x14ac:dyDescent="0.2">
      <c r="A910">
        <f>ROW(Source!A407)</f>
        <v>407</v>
      </c>
      <c r="B910">
        <v>51458579</v>
      </c>
      <c r="C910">
        <v>51458573</v>
      </c>
      <c r="D910">
        <v>0</v>
      </c>
      <c r="E910">
        <v>1</v>
      </c>
      <c r="F910">
        <v>1</v>
      </c>
      <c r="G910">
        <v>1</v>
      </c>
      <c r="H910">
        <v>2</v>
      </c>
      <c r="I910" t="s">
        <v>835</v>
      </c>
      <c r="J910" t="s">
        <v>3</v>
      </c>
      <c r="K910" t="s">
        <v>836</v>
      </c>
      <c r="L910">
        <v>37129807</v>
      </c>
      <c r="N910">
        <v>1011</v>
      </c>
      <c r="O910" t="s">
        <v>646</v>
      </c>
      <c r="P910" t="s">
        <v>646</v>
      </c>
      <c r="Q910">
        <v>1</v>
      </c>
      <c r="X910">
        <v>0.01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1</v>
      </c>
      <c r="AE910">
        <v>0</v>
      </c>
      <c r="AF910" t="s">
        <v>156</v>
      </c>
      <c r="AG910">
        <v>1.15E-2</v>
      </c>
      <c r="AH910">
        <v>2</v>
      </c>
      <c r="AI910">
        <v>51458576</v>
      </c>
      <c r="AJ910">
        <v>910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</row>
    <row r="911" spans="1:44" x14ac:dyDescent="0.2">
      <c r="A911">
        <f>ROW(Source!A408)</f>
        <v>408</v>
      </c>
      <c r="B911">
        <v>51458582</v>
      </c>
      <c r="C911">
        <v>51458580</v>
      </c>
      <c r="D911">
        <v>0</v>
      </c>
      <c r="E911">
        <v>1</v>
      </c>
      <c r="F911">
        <v>1</v>
      </c>
      <c r="G911">
        <v>1</v>
      </c>
      <c r="H911">
        <v>1</v>
      </c>
      <c r="I911" t="s">
        <v>651</v>
      </c>
      <c r="J911" t="s">
        <v>3</v>
      </c>
      <c r="K911" t="s">
        <v>652</v>
      </c>
      <c r="L911">
        <v>1369</v>
      </c>
      <c r="N911">
        <v>1013</v>
      </c>
      <c r="O911" t="s">
        <v>642</v>
      </c>
      <c r="P911" t="s">
        <v>642</v>
      </c>
      <c r="Q911">
        <v>1</v>
      </c>
      <c r="X911">
        <v>53.56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1</v>
      </c>
      <c r="AE911">
        <v>1</v>
      </c>
      <c r="AF911" t="s">
        <v>43</v>
      </c>
      <c r="AG911">
        <v>70.833100000000002</v>
      </c>
      <c r="AH911">
        <v>2</v>
      </c>
      <c r="AI911">
        <v>51458581</v>
      </c>
      <c r="AJ911">
        <v>911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</row>
    <row r="912" spans="1:44" x14ac:dyDescent="0.2">
      <c r="A912">
        <f>ROW(Source!A409)</f>
        <v>409</v>
      </c>
      <c r="B912">
        <v>51458582</v>
      </c>
      <c r="C912">
        <v>51458580</v>
      </c>
      <c r="D912">
        <v>0</v>
      </c>
      <c r="E912">
        <v>1</v>
      </c>
      <c r="F912">
        <v>1</v>
      </c>
      <c r="G912">
        <v>1</v>
      </c>
      <c r="H912">
        <v>1</v>
      </c>
      <c r="I912" t="s">
        <v>651</v>
      </c>
      <c r="J912" t="s">
        <v>3</v>
      </c>
      <c r="K912" t="s">
        <v>652</v>
      </c>
      <c r="L912">
        <v>1369</v>
      </c>
      <c r="N912">
        <v>1013</v>
      </c>
      <c r="O912" t="s">
        <v>642</v>
      </c>
      <c r="P912" t="s">
        <v>642</v>
      </c>
      <c r="Q912">
        <v>1</v>
      </c>
      <c r="X912">
        <v>53.56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1</v>
      </c>
      <c r="AE912">
        <v>1</v>
      </c>
      <c r="AF912" t="s">
        <v>43</v>
      </c>
      <c r="AG912">
        <v>70.833100000000002</v>
      </c>
      <c r="AH912">
        <v>2</v>
      </c>
      <c r="AI912">
        <v>51458581</v>
      </c>
      <c r="AJ912">
        <v>912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</row>
    <row r="913" spans="1:44" x14ac:dyDescent="0.2">
      <c r="A913">
        <f>ROW(Source!A416)</f>
        <v>416</v>
      </c>
      <c r="B913">
        <v>51458589</v>
      </c>
      <c r="C913">
        <v>51458586</v>
      </c>
      <c r="D913">
        <v>121548</v>
      </c>
      <c r="E913">
        <v>1</v>
      </c>
      <c r="F913">
        <v>1</v>
      </c>
      <c r="G913">
        <v>1</v>
      </c>
      <c r="H913">
        <v>1</v>
      </c>
      <c r="I913" t="s">
        <v>31</v>
      </c>
      <c r="J913" t="s">
        <v>3</v>
      </c>
      <c r="K913" t="s">
        <v>643</v>
      </c>
      <c r="L913">
        <v>1369</v>
      </c>
      <c r="N913">
        <v>1013</v>
      </c>
      <c r="O913" t="s">
        <v>642</v>
      </c>
      <c r="P913" t="s">
        <v>642</v>
      </c>
      <c r="Q913">
        <v>1</v>
      </c>
      <c r="X913">
        <v>8.06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1</v>
      </c>
      <c r="AE913">
        <v>2</v>
      </c>
      <c r="AF913" t="s">
        <v>36</v>
      </c>
      <c r="AG913">
        <v>11.58625</v>
      </c>
      <c r="AH913">
        <v>2</v>
      </c>
      <c r="AI913">
        <v>51458587</v>
      </c>
      <c r="AJ913">
        <v>913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</row>
    <row r="914" spans="1:44" x14ac:dyDescent="0.2">
      <c r="A914">
        <f>ROW(Source!A416)</f>
        <v>416</v>
      </c>
      <c r="B914">
        <v>51458590</v>
      </c>
      <c r="C914">
        <v>51458586</v>
      </c>
      <c r="D914">
        <v>0</v>
      </c>
      <c r="E914">
        <v>1</v>
      </c>
      <c r="F914">
        <v>1</v>
      </c>
      <c r="G914">
        <v>1</v>
      </c>
      <c r="H914">
        <v>2</v>
      </c>
      <c r="I914" t="s">
        <v>877</v>
      </c>
      <c r="J914" t="s">
        <v>3</v>
      </c>
      <c r="K914" t="s">
        <v>878</v>
      </c>
      <c r="L914">
        <v>37129807</v>
      </c>
      <c r="N914">
        <v>1011</v>
      </c>
      <c r="O914" t="s">
        <v>646</v>
      </c>
      <c r="P914" t="s">
        <v>646</v>
      </c>
      <c r="Q914">
        <v>1</v>
      </c>
      <c r="X914">
        <v>8.06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1</v>
      </c>
      <c r="AE914">
        <v>0</v>
      </c>
      <c r="AF914" t="s">
        <v>36</v>
      </c>
      <c r="AG914">
        <v>11.58625</v>
      </c>
      <c r="AH914">
        <v>2</v>
      </c>
      <c r="AI914">
        <v>51458588</v>
      </c>
      <c r="AJ914">
        <v>914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</row>
    <row r="915" spans="1:44" x14ac:dyDescent="0.2">
      <c r="A915">
        <f>ROW(Source!A417)</f>
        <v>417</v>
      </c>
      <c r="B915">
        <v>51458589</v>
      </c>
      <c r="C915">
        <v>51458586</v>
      </c>
      <c r="D915">
        <v>121548</v>
      </c>
      <c r="E915">
        <v>1</v>
      </c>
      <c r="F915">
        <v>1</v>
      </c>
      <c r="G915">
        <v>1</v>
      </c>
      <c r="H915">
        <v>1</v>
      </c>
      <c r="I915" t="s">
        <v>31</v>
      </c>
      <c r="J915" t="s">
        <v>3</v>
      </c>
      <c r="K915" t="s">
        <v>643</v>
      </c>
      <c r="L915">
        <v>1369</v>
      </c>
      <c r="N915">
        <v>1013</v>
      </c>
      <c r="O915" t="s">
        <v>642</v>
      </c>
      <c r="P915" t="s">
        <v>642</v>
      </c>
      <c r="Q915">
        <v>1</v>
      </c>
      <c r="X915">
        <v>8.06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1</v>
      </c>
      <c r="AE915">
        <v>2</v>
      </c>
      <c r="AF915" t="s">
        <v>36</v>
      </c>
      <c r="AG915">
        <v>11.58625</v>
      </c>
      <c r="AH915">
        <v>2</v>
      </c>
      <c r="AI915">
        <v>51458587</v>
      </c>
      <c r="AJ915">
        <v>915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</row>
    <row r="916" spans="1:44" x14ac:dyDescent="0.2">
      <c r="A916">
        <f>ROW(Source!A417)</f>
        <v>417</v>
      </c>
      <c r="B916">
        <v>51458590</v>
      </c>
      <c r="C916">
        <v>51458586</v>
      </c>
      <c r="D916">
        <v>0</v>
      </c>
      <c r="E916">
        <v>1</v>
      </c>
      <c r="F916">
        <v>1</v>
      </c>
      <c r="G916">
        <v>1</v>
      </c>
      <c r="H916">
        <v>2</v>
      </c>
      <c r="I916" t="s">
        <v>877</v>
      </c>
      <c r="J916" t="s">
        <v>3</v>
      </c>
      <c r="K916" t="s">
        <v>878</v>
      </c>
      <c r="L916">
        <v>37129807</v>
      </c>
      <c r="N916">
        <v>1011</v>
      </c>
      <c r="O916" t="s">
        <v>646</v>
      </c>
      <c r="P916" t="s">
        <v>646</v>
      </c>
      <c r="Q916">
        <v>1</v>
      </c>
      <c r="X916">
        <v>8.06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1</v>
      </c>
      <c r="AE916">
        <v>0</v>
      </c>
      <c r="AF916" t="s">
        <v>36</v>
      </c>
      <c r="AG916">
        <v>11.58625</v>
      </c>
      <c r="AH916">
        <v>2</v>
      </c>
      <c r="AI916">
        <v>51458588</v>
      </c>
      <c r="AJ916">
        <v>916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</row>
    <row r="917" spans="1:44" x14ac:dyDescent="0.2">
      <c r="A917">
        <f>ROW(Source!A418)</f>
        <v>418</v>
      </c>
      <c r="B917">
        <v>51458596</v>
      </c>
      <c r="C917">
        <v>51458591</v>
      </c>
      <c r="D917">
        <v>121548</v>
      </c>
      <c r="E917">
        <v>1</v>
      </c>
      <c r="F917">
        <v>1</v>
      </c>
      <c r="G917">
        <v>1</v>
      </c>
      <c r="H917">
        <v>1</v>
      </c>
      <c r="I917" t="s">
        <v>31</v>
      </c>
      <c r="J917" t="s">
        <v>3</v>
      </c>
      <c r="K917" t="s">
        <v>643</v>
      </c>
      <c r="L917">
        <v>1369</v>
      </c>
      <c r="N917">
        <v>1013</v>
      </c>
      <c r="O917" t="s">
        <v>642</v>
      </c>
      <c r="P917" t="s">
        <v>642</v>
      </c>
      <c r="Q917">
        <v>1</v>
      </c>
      <c r="X917">
        <v>13.99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1</v>
      </c>
      <c r="AE917">
        <v>2</v>
      </c>
      <c r="AF917" t="s">
        <v>36</v>
      </c>
      <c r="AG917">
        <v>20.110624999999999</v>
      </c>
      <c r="AH917">
        <v>2</v>
      </c>
      <c r="AI917">
        <v>51458592</v>
      </c>
      <c r="AJ917">
        <v>917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</row>
    <row r="918" spans="1:44" x14ac:dyDescent="0.2">
      <c r="A918">
        <f>ROW(Source!A418)</f>
        <v>418</v>
      </c>
      <c r="B918">
        <v>51458597</v>
      </c>
      <c r="C918">
        <v>51458591</v>
      </c>
      <c r="D918">
        <v>0</v>
      </c>
      <c r="E918">
        <v>1</v>
      </c>
      <c r="F918">
        <v>1</v>
      </c>
      <c r="G918">
        <v>1</v>
      </c>
      <c r="H918">
        <v>2</v>
      </c>
      <c r="I918" t="s">
        <v>644</v>
      </c>
      <c r="J918" t="s">
        <v>3</v>
      </c>
      <c r="K918" t="s">
        <v>645</v>
      </c>
      <c r="L918">
        <v>37129807</v>
      </c>
      <c r="N918">
        <v>1011</v>
      </c>
      <c r="O918" t="s">
        <v>646</v>
      </c>
      <c r="P918" t="s">
        <v>646</v>
      </c>
      <c r="Q918">
        <v>1</v>
      </c>
      <c r="X918">
        <v>12.74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1</v>
      </c>
      <c r="AE918">
        <v>0</v>
      </c>
      <c r="AF918" t="s">
        <v>36</v>
      </c>
      <c r="AG918">
        <v>18.313749999999999</v>
      </c>
      <c r="AH918">
        <v>2</v>
      </c>
      <c r="AI918">
        <v>51458593</v>
      </c>
      <c r="AJ918">
        <v>918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</row>
    <row r="919" spans="1:44" x14ac:dyDescent="0.2">
      <c r="A919">
        <f>ROW(Source!A418)</f>
        <v>418</v>
      </c>
      <c r="B919">
        <v>51458598</v>
      </c>
      <c r="C919">
        <v>51458591</v>
      </c>
      <c r="D919">
        <v>0</v>
      </c>
      <c r="E919">
        <v>1</v>
      </c>
      <c r="F919">
        <v>1</v>
      </c>
      <c r="G919">
        <v>1</v>
      </c>
      <c r="H919">
        <v>2</v>
      </c>
      <c r="I919" t="s">
        <v>879</v>
      </c>
      <c r="J919" t="s">
        <v>3</v>
      </c>
      <c r="K919" t="s">
        <v>880</v>
      </c>
      <c r="L919">
        <v>37129807</v>
      </c>
      <c r="N919">
        <v>1011</v>
      </c>
      <c r="O919" t="s">
        <v>646</v>
      </c>
      <c r="P919" t="s">
        <v>646</v>
      </c>
      <c r="Q919">
        <v>1</v>
      </c>
      <c r="X919">
        <v>1.25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1</v>
      </c>
      <c r="AE919">
        <v>0</v>
      </c>
      <c r="AF919" t="s">
        <v>36</v>
      </c>
      <c r="AG919">
        <v>1.7968749999999998</v>
      </c>
      <c r="AH919">
        <v>2</v>
      </c>
      <c r="AI919">
        <v>51458594</v>
      </c>
      <c r="AJ919">
        <v>919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</row>
    <row r="920" spans="1:44" x14ac:dyDescent="0.2">
      <c r="A920">
        <f>ROW(Source!A418)</f>
        <v>418</v>
      </c>
      <c r="B920">
        <v>51458599</v>
      </c>
      <c r="C920">
        <v>51458591</v>
      </c>
      <c r="D920">
        <v>0</v>
      </c>
      <c r="E920">
        <v>1</v>
      </c>
      <c r="F920">
        <v>1</v>
      </c>
      <c r="G920">
        <v>1</v>
      </c>
      <c r="H920">
        <v>2</v>
      </c>
      <c r="I920" t="s">
        <v>881</v>
      </c>
      <c r="J920" t="s">
        <v>3</v>
      </c>
      <c r="K920" t="s">
        <v>882</v>
      </c>
      <c r="L920">
        <v>37129807</v>
      </c>
      <c r="N920">
        <v>1011</v>
      </c>
      <c r="O920" t="s">
        <v>646</v>
      </c>
      <c r="P920" t="s">
        <v>646</v>
      </c>
      <c r="Q920">
        <v>1</v>
      </c>
      <c r="X920">
        <v>1.25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1</v>
      </c>
      <c r="AE920">
        <v>0</v>
      </c>
      <c r="AF920" t="s">
        <v>36</v>
      </c>
      <c r="AG920">
        <v>1.7968749999999998</v>
      </c>
      <c r="AH920">
        <v>2</v>
      </c>
      <c r="AI920">
        <v>51458595</v>
      </c>
      <c r="AJ920">
        <v>920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</row>
    <row r="921" spans="1:44" x14ac:dyDescent="0.2">
      <c r="A921">
        <f>ROW(Source!A419)</f>
        <v>419</v>
      </c>
      <c r="B921">
        <v>51458596</v>
      </c>
      <c r="C921">
        <v>51458591</v>
      </c>
      <c r="D921">
        <v>121548</v>
      </c>
      <c r="E921">
        <v>1</v>
      </c>
      <c r="F921">
        <v>1</v>
      </c>
      <c r="G921">
        <v>1</v>
      </c>
      <c r="H921">
        <v>1</v>
      </c>
      <c r="I921" t="s">
        <v>31</v>
      </c>
      <c r="J921" t="s">
        <v>3</v>
      </c>
      <c r="K921" t="s">
        <v>643</v>
      </c>
      <c r="L921">
        <v>1369</v>
      </c>
      <c r="N921">
        <v>1013</v>
      </c>
      <c r="O921" t="s">
        <v>642</v>
      </c>
      <c r="P921" t="s">
        <v>642</v>
      </c>
      <c r="Q921">
        <v>1</v>
      </c>
      <c r="X921">
        <v>13.99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1</v>
      </c>
      <c r="AE921">
        <v>2</v>
      </c>
      <c r="AF921" t="s">
        <v>36</v>
      </c>
      <c r="AG921">
        <v>20.110624999999999</v>
      </c>
      <c r="AH921">
        <v>2</v>
      </c>
      <c r="AI921">
        <v>51458592</v>
      </c>
      <c r="AJ921">
        <v>921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</row>
    <row r="922" spans="1:44" x14ac:dyDescent="0.2">
      <c r="A922">
        <f>ROW(Source!A419)</f>
        <v>419</v>
      </c>
      <c r="B922">
        <v>51458597</v>
      </c>
      <c r="C922">
        <v>51458591</v>
      </c>
      <c r="D922">
        <v>0</v>
      </c>
      <c r="E922">
        <v>1</v>
      </c>
      <c r="F922">
        <v>1</v>
      </c>
      <c r="G922">
        <v>1</v>
      </c>
      <c r="H922">
        <v>2</v>
      </c>
      <c r="I922" t="s">
        <v>644</v>
      </c>
      <c r="J922" t="s">
        <v>3</v>
      </c>
      <c r="K922" t="s">
        <v>645</v>
      </c>
      <c r="L922">
        <v>37129807</v>
      </c>
      <c r="N922">
        <v>1011</v>
      </c>
      <c r="O922" t="s">
        <v>646</v>
      </c>
      <c r="P922" t="s">
        <v>646</v>
      </c>
      <c r="Q922">
        <v>1</v>
      </c>
      <c r="X922">
        <v>12.74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1</v>
      </c>
      <c r="AE922">
        <v>0</v>
      </c>
      <c r="AF922" t="s">
        <v>36</v>
      </c>
      <c r="AG922">
        <v>18.313749999999999</v>
      </c>
      <c r="AH922">
        <v>2</v>
      </c>
      <c r="AI922">
        <v>51458593</v>
      </c>
      <c r="AJ922">
        <v>922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</row>
    <row r="923" spans="1:44" x14ac:dyDescent="0.2">
      <c r="A923">
        <f>ROW(Source!A419)</f>
        <v>419</v>
      </c>
      <c r="B923">
        <v>51458598</v>
      </c>
      <c r="C923">
        <v>51458591</v>
      </c>
      <c r="D923">
        <v>0</v>
      </c>
      <c r="E923">
        <v>1</v>
      </c>
      <c r="F923">
        <v>1</v>
      </c>
      <c r="G923">
        <v>1</v>
      </c>
      <c r="H923">
        <v>2</v>
      </c>
      <c r="I923" t="s">
        <v>879</v>
      </c>
      <c r="J923" t="s">
        <v>3</v>
      </c>
      <c r="K923" t="s">
        <v>880</v>
      </c>
      <c r="L923">
        <v>37129807</v>
      </c>
      <c r="N923">
        <v>1011</v>
      </c>
      <c r="O923" t="s">
        <v>646</v>
      </c>
      <c r="P923" t="s">
        <v>646</v>
      </c>
      <c r="Q923">
        <v>1</v>
      </c>
      <c r="X923">
        <v>1.25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1</v>
      </c>
      <c r="AE923">
        <v>0</v>
      </c>
      <c r="AF923" t="s">
        <v>36</v>
      </c>
      <c r="AG923">
        <v>1.7968749999999998</v>
      </c>
      <c r="AH923">
        <v>2</v>
      </c>
      <c r="AI923">
        <v>51458594</v>
      </c>
      <c r="AJ923">
        <v>923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</row>
    <row r="924" spans="1:44" x14ac:dyDescent="0.2">
      <c r="A924">
        <f>ROW(Source!A419)</f>
        <v>419</v>
      </c>
      <c r="B924">
        <v>51458599</v>
      </c>
      <c r="C924">
        <v>51458591</v>
      </c>
      <c r="D924">
        <v>0</v>
      </c>
      <c r="E924">
        <v>1</v>
      </c>
      <c r="F924">
        <v>1</v>
      </c>
      <c r="G924">
        <v>1</v>
      </c>
      <c r="H924">
        <v>2</v>
      </c>
      <c r="I924" t="s">
        <v>881</v>
      </c>
      <c r="J924" t="s">
        <v>3</v>
      </c>
      <c r="K924" t="s">
        <v>882</v>
      </c>
      <c r="L924">
        <v>37129807</v>
      </c>
      <c r="N924">
        <v>1011</v>
      </c>
      <c r="O924" t="s">
        <v>646</v>
      </c>
      <c r="P924" t="s">
        <v>646</v>
      </c>
      <c r="Q924">
        <v>1</v>
      </c>
      <c r="X924">
        <v>1.25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1</v>
      </c>
      <c r="AE924">
        <v>0</v>
      </c>
      <c r="AF924" t="s">
        <v>36</v>
      </c>
      <c r="AG924">
        <v>1.7968749999999998</v>
      </c>
      <c r="AH924">
        <v>2</v>
      </c>
      <c r="AI924">
        <v>51458595</v>
      </c>
      <c r="AJ924">
        <v>924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</row>
    <row r="925" spans="1:44" x14ac:dyDescent="0.2">
      <c r="A925">
        <f>ROW(Source!A420)</f>
        <v>420</v>
      </c>
      <c r="B925">
        <v>51458604</v>
      </c>
      <c r="C925">
        <v>51458600</v>
      </c>
      <c r="D925">
        <v>121548</v>
      </c>
      <c r="E925">
        <v>1</v>
      </c>
      <c r="F925">
        <v>1</v>
      </c>
      <c r="G925">
        <v>1</v>
      </c>
      <c r="H925">
        <v>1</v>
      </c>
      <c r="I925" t="s">
        <v>31</v>
      </c>
      <c r="J925" t="s">
        <v>3</v>
      </c>
      <c r="K925" t="s">
        <v>643</v>
      </c>
      <c r="L925">
        <v>1369</v>
      </c>
      <c r="N925">
        <v>1013</v>
      </c>
      <c r="O925" t="s">
        <v>642</v>
      </c>
      <c r="P925" t="s">
        <v>642</v>
      </c>
      <c r="Q925">
        <v>1</v>
      </c>
      <c r="X925">
        <v>1.25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1</v>
      </c>
      <c r="AE925">
        <v>2</v>
      </c>
      <c r="AF925" t="s">
        <v>36</v>
      </c>
      <c r="AG925">
        <v>1.7968749999999998</v>
      </c>
      <c r="AH925">
        <v>2</v>
      </c>
      <c r="AI925">
        <v>51458601</v>
      </c>
      <c r="AJ925">
        <v>925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</row>
    <row r="926" spans="1:44" x14ac:dyDescent="0.2">
      <c r="A926">
        <f>ROW(Source!A420)</f>
        <v>420</v>
      </c>
      <c r="B926">
        <v>51458605</v>
      </c>
      <c r="C926">
        <v>51458600</v>
      </c>
      <c r="D926">
        <v>0</v>
      </c>
      <c r="E926">
        <v>1</v>
      </c>
      <c r="F926">
        <v>1</v>
      </c>
      <c r="G926">
        <v>1</v>
      </c>
      <c r="H926">
        <v>2</v>
      </c>
      <c r="I926" t="s">
        <v>879</v>
      </c>
      <c r="J926" t="s">
        <v>3</v>
      </c>
      <c r="K926" t="s">
        <v>880</v>
      </c>
      <c r="L926">
        <v>37129807</v>
      </c>
      <c r="N926">
        <v>1011</v>
      </c>
      <c r="O926" t="s">
        <v>646</v>
      </c>
      <c r="P926" t="s">
        <v>646</v>
      </c>
      <c r="Q926">
        <v>1</v>
      </c>
      <c r="X926">
        <v>1.25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1</v>
      </c>
      <c r="AE926">
        <v>0</v>
      </c>
      <c r="AF926" t="s">
        <v>36</v>
      </c>
      <c r="AG926">
        <v>1.7968749999999998</v>
      </c>
      <c r="AH926">
        <v>2</v>
      </c>
      <c r="AI926">
        <v>51458602</v>
      </c>
      <c r="AJ926">
        <v>926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</row>
    <row r="927" spans="1:44" x14ac:dyDescent="0.2">
      <c r="A927">
        <f>ROW(Source!A420)</f>
        <v>420</v>
      </c>
      <c r="B927">
        <v>51458606</v>
      </c>
      <c r="C927">
        <v>51458600</v>
      </c>
      <c r="D927">
        <v>0</v>
      </c>
      <c r="E927">
        <v>1</v>
      </c>
      <c r="F927">
        <v>1</v>
      </c>
      <c r="G927">
        <v>1</v>
      </c>
      <c r="H927">
        <v>2</v>
      </c>
      <c r="I927" t="s">
        <v>881</v>
      </c>
      <c r="J927" t="s">
        <v>3</v>
      </c>
      <c r="K927" t="s">
        <v>882</v>
      </c>
      <c r="L927">
        <v>37129807</v>
      </c>
      <c r="N927">
        <v>1011</v>
      </c>
      <c r="O927" t="s">
        <v>646</v>
      </c>
      <c r="P927" t="s">
        <v>646</v>
      </c>
      <c r="Q927">
        <v>1</v>
      </c>
      <c r="X927">
        <v>1.25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1</v>
      </c>
      <c r="AE927">
        <v>0</v>
      </c>
      <c r="AF927" t="s">
        <v>36</v>
      </c>
      <c r="AG927">
        <v>1.7968749999999998</v>
      </c>
      <c r="AH927">
        <v>2</v>
      </c>
      <c r="AI927">
        <v>51458603</v>
      </c>
      <c r="AJ927">
        <v>927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</row>
    <row r="928" spans="1:44" x14ac:dyDescent="0.2">
      <c r="A928">
        <f>ROW(Source!A421)</f>
        <v>421</v>
      </c>
      <c r="B928">
        <v>51458604</v>
      </c>
      <c r="C928">
        <v>51458600</v>
      </c>
      <c r="D928">
        <v>121548</v>
      </c>
      <c r="E928">
        <v>1</v>
      </c>
      <c r="F928">
        <v>1</v>
      </c>
      <c r="G928">
        <v>1</v>
      </c>
      <c r="H928">
        <v>1</v>
      </c>
      <c r="I928" t="s">
        <v>31</v>
      </c>
      <c r="J928" t="s">
        <v>3</v>
      </c>
      <c r="K928" t="s">
        <v>643</v>
      </c>
      <c r="L928">
        <v>1369</v>
      </c>
      <c r="N928">
        <v>1013</v>
      </c>
      <c r="O928" t="s">
        <v>642</v>
      </c>
      <c r="P928" t="s">
        <v>642</v>
      </c>
      <c r="Q928">
        <v>1</v>
      </c>
      <c r="X928">
        <v>1.25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1</v>
      </c>
      <c r="AE928">
        <v>2</v>
      </c>
      <c r="AF928" t="s">
        <v>36</v>
      </c>
      <c r="AG928">
        <v>1.7968749999999998</v>
      </c>
      <c r="AH928">
        <v>2</v>
      </c>
      <c r="AI928">
        <v>51458601</v>
      </c>
      <c r="AJ928">
        <v>928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</row>
    <row r="929" spans="1:44" x14ac:dyDescent="0.2">
      <c r="A929">
        <f>ROW(Source!A421)</f>
        <v>421</v>
      </c>
      <c r="B929">
        <v>51458605</v>
      </c>
      <c r="C929">
        <v>51458600</v>
      </c>
      <c r="D929">
        <v>0</v>
      </c>
      <c r="E929">
        <v>1</v>
      </c>
      <c r="F929">
        <v>1</v>
      </c>
      <c r="G929">
        <v>1</v>
      </c>
      <c r="H929">
        <v>2</v>
      </c>
      <c r="I929" t="s">
        <v>879</v>
      </c>
      <c r="J929" t="s">
        <v>3</v>
      </c>
      <c r="K929" t="s">
        <v>880</v>
      </c>
      <c r="L929">
        <v>37129807</v>
      </c>
      <c r="N929">
        <v>1011</v>
      </c>
      <c r="O929" t="s">
        <v>646</v>
      </c>
      <c r="P929" t="s">
        <v>646</v>
      </c>
      <c r="Q929">
        <v>1</v>
      </c>
      <c r="X929">
        <v>1.25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1</v>
      </c>
      <c r="AE929">
        <v>0</v>
      </c>
      <c r="AF929" t="s">
        <v>36</v>
      </c>
      <c r="AG929">
        <v>1.7968749999999998</v>
      </c>
      <c r="AH929">
        <v>2</v>
      </c>
      <c r="AI929">
        <v>51458602</v>
      </c>
      <c r="AJ929">
        <v>929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</row>
    <row r="930" spans="1:44" x14ac:dyDescent="0.2">
      <c r="A930">
        <f>ROW(Source!A421)</f>
        <v>421</v>
      </c>
      <c r="B930">
        <v>51458606</v>
      </c>
      <c r="C930">
        <v>51458600</v>
      </c>
      <c r="D930">
        <v>0</v>
      </c>
      <c r="E930">
        <v>1</v>
      </c>
      <c r="F930">
        <v>1</v>
      </c>
      <c r="G930">
        <v>1</v>
      </c>
      <c r="H930">
        <v>2</v>
      </c>
      <c r="I930" t="s">
        <v>881</v>
      </c>
      <c r="J930" t="s">
        <v>3</v>
      </c>
      <c r="K930" t="s">
        <v>882</v>
      </c>
      <c r="L930">
        <v>37129807</v>
      </c>
      <c r="N930">
        <v>1011</v>
      </c>
      <c r="O930" t="s">
        <v>646</v>
      </c>
      <c r="P930" t="s">
        <v>646</v>
      </c>
      <c r="Q930">
        <v>1</v>
      </c>
      <c r="X930">
        <v>1.25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1</v>
      </c>
      <c r="AE930">
        <v>0</v>
      </c>
      <c r="AF930" t="s">
        <v>36</v>
      </c>
      <c r="AG930">
        <v>1.7968749999999998</v>
      </c>
      <c r="AH930">
        <v>2</v>
      </c>
      <c r="AI930">
        <v>51458603</v>
      </c>
      <c r="AJ930">
        <v>930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9.140625" defaultRowHeight="12.75" x14ac:dyDescent="0.2"/>
  <cols>
    <col min="1" max="256" width="9.140625" customWidth="1"/>
  </cols>
  <sheetData/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Акт базисный метод(11гр)</vt:lpstr>
      <vt:lpstr>Source</vt:lpstr>
      <vt:lpstr>SourceObSm</vt:lpstr>
      <vt:lpstr>SmtRes</vt:lpstr>
      <vt:lpstr>EtalonRes</vt:lpstr>
      <vt:lpstr>SrcKA</vt:lpstr>
      <vt:lpstr>'Акт базисный метод(11гр)'!Заголовки_для_печати</vt:lpstr>
      <vt:lpstr>'Акт базисный метод(11гр)'!Область_печати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</cp:lastModifiedBy>
  <dcterms:created xsi:type="dcterms:W3CDTF">2023-11-23T10:39:39Z</dcterms:created>
  <dcterms:modified xsi:type="dcterms:W3CDTF">2023-11-23T11:00:49Z</dcterms:modified>
</cp:coreProperties>
</file>